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I38" i="24"/>
  <c r="M36" i="24"/>
  <c r="L36" i="24"/>
  <c r="K36" i="24"/>
  <c r="J36" i="24"/>
  <c r="I36" i="24"/>
  <c r="H36" i="24"/>
  <c r="G36" i="24"/>
  <c r="F36" i="24"/>
  <c r="E36" i="24"/>
  <c r="D36" i="24"/>
  <c r="C33" i="24"/>
  <c r="C17" i="24"/>
  <c r="L57" i="15"/>
  <c r="K57" i="15"/>
  <c r="C38" i="24"/>
  <c r="C37" i="24"/>
  <c r="C35" i="24"/>
  <c r="C34" i="24"/>
  <c r="C32" i="24"/>
  <c r="L32" i="24" s="1"/>
  <c r="C31" i="24"/>
  <c r="C30" i="24"/>
  <c r="G30" i="24" s="1"/>
  <c r="C29" i="24"/>
  <c r="C28" i="24"/>
  <c r="C27" i="24"/>
  <c r="C26" i="24"/>
  <c r="C25" i="24"/>
  <c r="C24" i="24"/>
  <c r="L24" i="24" s="1"/>
  <c r="C23" i="24"/>
  <c r="C22" i="24"/>
  <c r="G22" i="24" s="1"/>
  <c r="C21" i="24"/>
  <c r="C20" i="24"/>
  <c r="C19" i="24"/>
  <c r="C18" i="24"/>
  <c r="C16" i="24"/>
  <c r="L16" i="24" s="1"/>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F7" i="24" l="1"/>
  <c r="D7" i="24"/>
  <c r="J7" i="24"/>
  <c r="H7" i="24"/>
  <c r="K7" i="24"/>
  <c r="F9" i="24"/>
  <c r="D9" i="24"/>
  <c r="J9" i="24"/>
  <c r="K9" i="24"/>
  <c r="H9" i="24"/>
  <c r="F15" i="24"/>
  <c r="D15" i="24"/>
  <c r="J15" i="24"/>
  <c r="K15" i="24"/>
  <c r="H15" i="24"/>
  <c r="F31" i="24"/>
  <c r="D31" i="24"/>
  <c r="J31" i="24"/>
  <c r="K31" i="24"/>
  <c r="H31" i="24"/>
  <c r="K22" i="24"/>
  <c r="J22" i="24"/>
  <c r="H22" i="24"/>
  <c r="F22" i="24"/>
  <c r="D22" i="24"/>
  <c r="B45" i="24"/>
  <c r="B39" i="24"/>
  <c r="I8" i="24"/>
  <c r="M8" i="24"/>
  <c r="E8" i="24"/>
  <c r="L8" i="24"/>
  <c r="G8" i="24"/>
  <c r="K30" i="24"/>
  <c r="J30" i="24"/>
  <c r="H30" i="24"/>
  <c r="F30" i="24"/>
  <c r="D30" i="24"/>
  <c r="G7" i="24"/>
  <c r="M7" i="24"/>
  <c r="E7" i="24"/>
  <c r="L7" i="24"/>
  <c r="I7" i="24"/>
  <c r="I28" i="24"/>
  <c r="M28" i="24"/>
  <c r="E28" i="24"/>
  <c r="L28" i="24"/>
  <c r="G28" i="24"/>
  <c r="K66" i="24"/>
  <c r="J66" i="24"/>
  <c r="I66" i="24"/>
  <c r="K34" i="24"/>
  <c r="J34" i="24"/>
  <c r="H34" i="24"/>
  <c r="F34" i="24"/>
  <c r="D34" i="24"/>
  <c r="G25" i="24"/>
  <c r="M25" i="24"/>
  <c r="E25" i="24"/>
  <c r="L25" i="24"/>
  <c r="I25" i="24"/>
  <c r="F19" i="24"/>
  <c r="D19" i="24"/>
  <c r="J19" i="24"/>
  <c r="H19" i="24"/>
  <c r="F25" i="24"/>
  <c r="D25" i="24"/>
  <c r="J25" i="24"/>
  <c r="K25" i="24"/>
  <c r="H25" i="24"/>
  <c r="K28" i="24"/>
  <c r="J28" i="24"/>
  <c r="H28" i="24"/>
  <c r="F28" i="24"/>
  <c r="D28" i="24"/>
  <c r="D38" i="24"/>
  <c r="K38" i="24"/>
  <c r="J38" i="24"/>
  <c r="H38" i="24"/>
  <c r="F38" i="24"/>
  <c r="G19" i="24"/>
  <c r="M19" i="24"/>
  <c r="E19" i="24"/>
  <c r="L19" i="24"/>
  <c r="I19" i="24"/>
  <c r="G29" i="24"/>
  <c r="M29" i="24"/>
  <c r="E29" i="24"/>
  <c r="L29" i="24"/>
  <c r="I29" i="24"/>
  <c r="G35" i="24"/>
  <c r="M35" i="24"/>
  <c r="E35" i="24"/>
  <c r="L35" i="24"/>
  <c r="I35" i="24"/>
  <c r="K24" i="24"/>
  <c r="J24" i="24"/>
  <c r="H24" i="24"/>
  <c r="F24" i="24"/>
  <c r="D24" i="24"/>
  <c r="K16" i="24"/>
  <c r="J16" i="24"/>
  <c r="H16" i="24"/>
  <c r="F16" i="24"/>
  <c r="D16" i="24"/>
  <c r="G9" i="24"/>
  <c r="M9" i="24"/>
  <c r="E9" i="24"/>
  <c r="L9" i="24"/>
  <c r="I9" i="24"/>
  <c r="G23" i="24"/>
  <c r="M23" i="24"/>
  <c r="E23" i="24"/>
  <c r="L23" i="24"/>
  <c r="I23" i="24"/>
  <c r="I26" i="24"/>
  <c r="M26" i="24"/>
  <c r="E26" i="24"/>
  <c r="L26" i="24"/>
  <c r="G26" i="24"/>
  <c r="K74" i="24"/>
  <c r="J74" i="24"/>
  <c r="I74" i="24"/>
  <c r="K8" i="24"/>
  <c r="J8" i="24"/>
  <c r="H8" i="24"/>
  <c r="F8" i="24"/>
  <c r="D8" i="24"/>
  <c r="K26" i="24"/>
  <c r="J26" i="24"/>
  <c r="H26" i="24"/>
  <c r="F26" i="24"/>
  <c r="D26" i="24"/>
  <c r="F35" i="24"/>
  <c r="D35" i="24"/>
  <c r="J35" i="24"/>
  <c r="H35" i="24"/>
  <c r="C14" i="24"/>
  <c r="C6" i="24"/>
  <c r="I20" i="24"/>
  <c r="M20" i="24"/>
  <c r="E20" i="24"/>
  <c r="L20" i="24"/>
  <c r="G20" i="24"/>
  <c r="I30" i="24"/>
  <c r="M30" i="24"/>
  <c r="E30" i="24"/>
  <c r="L30" i="24"/>
  <c r="I37" i="24"/>
  <c r="G37" i="24"/>
  <c r="L37" i="24"/>
  <c r="M37" i="24"/>
  <c r="E37" i="24"/>
  <c r="G33" i="24"/>
  <c r="M33" i="24"/>
  <c r="E33" i="24"/>
  <c r="L33" i="24"/>
  <c r="I33" i="24"/>
  <c r="C45" i="24"/>
  <c r="C39" i="24"/>
  <c r="F17" i="24"/>
  <c r="D17" i="24"/>
  <c r="J17" i="24"/>
  <c r="K17" i="24"/>
  <c r="H17" i="24"/>
  <c r="K20" i="24"/>
  <c r="J20" i="24"/>
  <c r="H20" i="24"/>
  <c r="F20" i="24"/>
  <c r="D20" i="24"/>
  <c r="F29" i="24"/>
  <c r="D29" i="24"/>
  <c r="J29" i="24"/>
  <c r="K29" i="24"/>
  <c r="H29" i="24"/>
  <c r="K32" i="24"/>
  <c r="J32" i="24"/>
  <c r="H32" i="24"/>
  <c r="F32" i="24"/>
  <c r="D32" i="24"/>
  <c r="K35" i="24"/>
  <c r="K58" i="24"/>
  <c r="J58" i="24"/>
  <c r="I58" i="24"/>
  <c r="F21" i="24"/>
  <c r="D21" i="24"/>
  <c r="J21" i="24"/>
  <c r="K21" i="24"/>
  <c r="H21" i="24"/>
  <c r="I22" i="24"/>
  <c r="M22" i="24"/>
  <c r="E22" i="24"/>
  <c r="L22" i="24"/>
  <c r="B14" i="24"/>
  <c r="B6" i="24"/>
  <c r="F23" i="24"/>
  <c r="D23" i="24"/>
  <c r="J23" i="24"/>
  <c r="K23" i="24"/>
  <c r="H23" i="24"/>
  <c r="G21" i="24"/>
  <c r="M21" i="24"/>
  <c r="E21" i="24"/>
  <c r="L21" i="24"/>
  <c r="I21" i="24"/>
  <c r="G27" i="24"/>
  <c r="M27" i="24"/>
  <c r="E27" i="24"/>
  <c r="L27" i="24"/>
  <c r="I27" i="24"/>
  <c r="M38" i="24"/>
  <c r="E38" i="24"/>
  <c r="L38" i="24"/>
  <c r="G38" i="24"/>
  <c r="G17" i="24"/>
  <c r="M17" i="24"/>
  <c r="E17" i="24"/>
  <c r="L17" i="24"/>
  <c r="I17" i="24"/>
  <c r="K18" i="24"/>
  <c r="J18" i="24"/>
  <c r="H18" i="24"/>
  <c r="F18" i="24"/>
  <c r="D18" i="24"/>
  <c r="F27" i="24"/>
  <c r="D27" i="24"/>
  <c r="J27" i="24"/>
  <c r="H27" i="24"/>
  <c r="F33" i="24"/>
  <c r="D33" i="24"/>
  <c r="J33" i="24"/>
  <c r="K33" i="24"/>
  <c r="H33" i="24"/>
  <c r="H37" i="24"/>
  <c r="F37" i="24"/>
  <c r="D37" i="24"/>
  <c r="K37" i="24"/>
  <c r="J37" i="24"/>
  <c r="G15" i="24"/>
  <c r="M15" i="24"/>
  <c r="E15" i="24"/>
  <c r="L15" i="24"/>
  <c r="I15" i="24"/>
  <c r="I18" i="24"/>
  <c r="M18" i="24"/>
  <c r="E18" i="24"/>
  <c r="L18" i="24"/>
  <c r="G18" i="24"/>
  <c r="G31" i="24"/>
  <c r="M31" i="24"/>
  <c r="E31" i="24"/>
  <c r="L31" i="24"/>
  <c r="I31" i="24"/>
  <c r="I34" i="24"/>
  <c r="M34" i="24"/>
  <c r="E34" i="24"/>
  <c r="L34" i="24"/>
  <c r="G34" i="24"/>
  <c r="K19" i="24"/>
  <c r="I77" i="24"/>
  <c r="K53" i="24"/>
  <c r="J53" i="24"/>
  <c r="K61" i="24"/>
  <c r="J61" i="24"/>
  <c r="K69" i="24"/>
  <c r="J69" i="24"/>
  <c r="H43" i="24"/>
  <c r="F43" i="24"/>
  <c r="D43" i="24"/>
  <c r="K43" i="24"/>
  <c r="K55" i="24"/>
  <c r="J55" i="24"/>
  <c r="K63" i="24"/>
  <c r="J63" i="24"/>
  <c r="K71" i="24"/>
  <c r="J71" i="24"/>
  <c r="K52" i="24"/>
  <c r="J52" i="24"/>
  <c r="K60" i="24"/>
  <c r="J60" i="24"/>
  <c r="K68" i="24"/>
  <c r="J68" i="24"/>
  <c r="I16" i="24"/>
  <c r="M16" i="24"/>
  <c r="E16" i="24"/>
  <c r="I24" i="24"/>
  <c r="M24" i="24"/>
  <c r="E24" i="24"/>
  <c r="I32" i="24"/>
  <c r="M32" i="24"/>
  <c r="E32" i="24"/>
  <c r="K57" i="24"/>
  <c r="J57" i="24"/>
  <c r="K65" i="24"/>
  <c r="J65" i="24"/>
  <c r="K73" i="24"/>
  <c r="J73" i="24"/>
  <c r="H41" i="24"/>
  <c r="F41" i="24"/>
  <c r="D41" i="24"/>
  <c r="K41" i="24"/>
  <c r="K54" i="24"/>
  <c r="J54" i="24"/>
  <c r="K62" i="24"/>
  <c r="J62" i="24"/>
  <c r="K70" i="24"/>
  <c r="J70" i="24"/>
  <c r="K51" i="24"/>
  <c r="J51" i="24"/>
  <c r="K59" i="24"/>
  <c r="J59" i="24"/>
  <c r="K67" i="24"/>
  <c r="J67" i="24"/>
  <c r="K75" i="24"/>
  <c r="J75" i="24"/>
  <c r="J77" i="24" s="1"/>
  <c r="G16" i="24"/>
  <c r="G24" i="24"/>
  <c r="G32" i="24"/>
  <c r="K56" i="24"/>
  <c r="J56" i="24"/>
  <c r="K64" i="24"/>
  <c r="J64" i="24"/>
  <c r="K72" i="24"/>
  <c r="J72" i="24"/>
  <c r="G40" i="24"/>
  <c r="G42" i="24"/>
  <c r="G44" i="24"/>
  <c r="H40" i="24"/>
  <c r="L41" i="24"/>
  <c r="H42" i="24"/>
  <c r="L43" i="24"/>
  <c r="H44" i="24"/>
  <c r="J44" i="24"/>
  <c r="E40" i="24"/>
  <c r="E42" i="24"/>
  <c r="E44" i="24"/>
  <c r="K77" i="24" l="1"/>
  <c r="I78" i="24" s="1"/>
  <c r="K14" i="24"/>
  <c r="J14" i="24"/>
  <c r="H14" i="24"/>
  <c r="F14" i="24"/>
  <c r="D14" i="24"/>
  <c r="I14" i="24"/>
  <c r="M14" i="24"/>
  <c r="E14" i="24"/>
  <c r="L14" i="24"/>
  <c r="G14" i="24"/>
  <c r="I45" i="24"/>
  <c r="G45" i="24"/>
  <c r="L45" i="24"/>
  <c r="E45" i="24"/>
  <c r="M45" i="24"/>
  <c r="I39" i="24"/>
  <c r="G39" i="24"/>
  <c r="L39" i="24"/>
  <c r="M39" i="24"/>
  <c r="E39" i="24"/>
  <c r="I79" i="24"/>
  <c r="H39" i="24"/>
  <c r="F39" i="24"/>
  <c r="D39" i="24"/>
  <c r="K39" i="24"/>
  <c r="J39" i="24"/>
  <c r="K6" i="24"/>
  <c r="J6" i="24"/>
  <c r="H6" i="24"/>
  <c r="F6" i="24"/>
  <c r="D6" i="24"/>
  <c r="H45" i="24"/>
  <c r="F45" i="24"/>
  <c r="D45" i="24"/>
  <c r="K45" i="24"/>
  <c r="J45" i="24"/>
  <c r="J79" i="24"/>
  <c r="I6" i="24"/>
  <c r="M6" i="24"/>
  <c r="E6" i="24"/>
  <c r="L6" i="24"/>
  <c r="G6" i="24"/>
  <c r="I81" i="24" l="1"/>
  <c r="J78" i="24"/>
  <c r="I83" i="24" s="1"/>
  <c r="K79" i="24"/>
  <c r="I82" i="24" s="1"/>
  <c r="K78" i="24"/>
</calcChain>
</file>

<file path=xl/sharedStrings.xml><?xml version="1.0" encoding="utf-8"?>
<sst xmlns="http://schemas.openxmlformats.org/spreadsheetml/2006/main" count="1810" uniqueCount="520">
  <si>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</si>
  <si>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</si>
  <si>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</si>
  <si>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</si>
  <si>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</si>
  <si>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</si>
  <si>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</si>
  <si>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</si>
  <si>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</si>
  <si>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</si>
  <si>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</si>
  <si>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</si>
  <si>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</si>
  <si>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Helmstedt (03154)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</si>
  <si>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</si>
  <si>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</si>
  <si>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</si>
  <si>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</si>
  <si>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</si>
  <si>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</si>
  <si>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</si>
  <si>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</si>
  <si>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</si>
  <si>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</si>
  <si>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</si>
  <si>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</si>
  <si>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</si>
  <si>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</si>
  <si>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</si>
  <si>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</si>
  <si>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</si>
  <si>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</si>
  <si>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</si>
  <si>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</si>
  <si>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</si>
  <si>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</si>
  <si>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</si>
  <si>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</si>
  <si>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</si>
  <si>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</si>
  <si>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</si>
  <si>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</si>
  <si>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</si>
  <si>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</si>
  <si>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</si>
  <si>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</si>
  <si>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</si>
  <si>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</si>
  <si>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</si>
  <si>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</si>
  <si>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</si>
  <si>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</si>
  <si>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</si>
  <si>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</si>
  <si>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</si>
  <si>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</si>
  <si>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</si>
  <si>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</si>
  <si>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</si>
  <si>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</si>
  <si>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</si>
  <si>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</si>
  <si>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</si>
  <si>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</si>
  <si>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</si>
  <si>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</si>
  <si>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</si>
  <si>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</si>
  <si>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</si>
  <si>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</si>
  <si>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</si>
  <si>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</si>
  <si>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</si>
  <si>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</si>
  <si>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</si>
  <si>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</si>
  <si>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</si>
  <si>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</si>
  <si>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</si>
  <si>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</si>
  <si>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</si>
  <si>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</si>
  <si>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</si>
  <si>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</si>
  <si>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</si>
  <si>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</si>
  <si>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</si>
  <si>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</si>
  <si>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</si>
  <si>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</si>
  <si>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</si>
  <si>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</si>
  <si>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Helmstedt (03154);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</si>
  <si>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</si>
  <si>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</si>
  <si>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</si>
  <si>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</si>
  <si>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</si>
  <si>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</si>
  <si>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</si>
  <si>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</si>
  <si>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</si>
  <si>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</si>
  <si>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</si>
  <si>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</si>
  <si>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</si>
  <si>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</si>
  <si>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</si>
  <si>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</si>
  <si>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</si>
  <si>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</si>
  <si>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</si>
  <si>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</si>
  <si>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</si>
  <si>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</si>
  <si>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</si>
  <si>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</si>
  <si>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</si>
  <si>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</si>
  <si>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</si>
  <si>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</si>
  <si>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</si>
  <si>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</si>
  <si>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</si>
  <si>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</si>
  <si>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</si>
  <si>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</si>
  <si>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</si>
  <si>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</si>
  <si>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</si>
  <si>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</si>
  <si>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</si>
  <si>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</si>
  <si>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</si>
  <si>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</si>
  <si>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</si>
  <si>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</si>
  <si>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</si>
  <si>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</si>
  <si>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</si>
  <si>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</si>
  <si>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</si>
  <si>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</si>
  <si>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</si>
  <si>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</si>
  <si>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</si>
  <si>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</si>
  <si>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</si>
  <si>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</si>
  <si>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</si>
  <si>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</si>
  <si>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</si>
  <si>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</si>
  <si>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</si>
  <si>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</si>
  <si>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</si>
  <si>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</si>
  <si>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</si>
  <si>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</si>
  <si>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</si>
  <si>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</si>
  <si>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</si>
  <si>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</si>
  <si>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</si>
  <si>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</si>
  <si>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</si>
  <si>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</si>
  <si>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</si>
  <si>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</si>
  <si>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</si>
  <si>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</si>
  <si>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</si>
  <si>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</si>
  <si>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</si>
  <si>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</si>
  <si>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</si>
  <si>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</si>
  <si>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</si>
  <si>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</si>
  <si>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</si>
  <si>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</si>
  <si>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</si>
  <si>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</si>
  <si>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Helmstedt (03154)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</si>
  <si>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</si>
  <si>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</si>
  <si>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</si>
  <si>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</si>
  <si>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</si>
  <si>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</si>
  <si>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</si>
  <si>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</si>
  <si>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</si>
  <si>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</si>
  <si>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</si>
  <si>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</si>
  <si>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</si>
  <si>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</si>
  <si>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</si>
  <si>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</si>
  <si>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</si>
  <si>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</si>
  <si>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</si>
  <si>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</si>
  <si>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</si>
  <si>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</si>
  <si>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</si>
  <si>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</si>
  <si>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</si>
  <si>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</si>
  <si>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</si>
  <si>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</si>
  <si>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</si>
  <si>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</si>
  <si>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</si>
  <si>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</si>
  <si>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</si>
  <si>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</si>
  <si>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</si>
  <si>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</si>
  <si>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</si>
  <si>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</si>
  <si>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</si>
  <si>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</si>
  <si>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</si>
  <si>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</si>
  <si>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</si>
  <si>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</si>
  <si>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</si>
  <si>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</si>
  <si>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</si>
  <si>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</si>
  <si>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</si>
  <si>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</si>
  <si>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</si>
  <si>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</si>
  <si>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</si>
  <si>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</si>
  <si>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</si>
  <si>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</si>
  <si>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</si>
  <si>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</si>
  <si>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</si>
  <si>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</si>
  <si>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</si>
  <si>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</si>
  <si>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</si>
  <si>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</si>
  <si>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</si>
  <si>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</si>
  <si>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</si>
  <si>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</si>
  <si>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</si>
  <si>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</si>
  <si>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</si>
  <si>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</si>
  <si>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</si>
  <si>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</si>
  <si>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</si>
  <si>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</si>
  <si>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</si>
  <si>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</si>
  <si>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</si>
  <si>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</si>
  <si>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</si>
  <si>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</si>
  <si>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</si>
  <si>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</si>
  <si>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</si>
  <si>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</si>
  <si>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</si>
  <si>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</si>
  <si>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</si>
  <si>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</si>
  <si>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</si>
  <si>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</si>
  <si>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</si>
  <si>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</si>
  <si>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</si>
  <si>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</si>
  <si>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</si>
  <si>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</si>
  <si>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</si>
  <si>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</si>
  <si>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</si>
  <si>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</si>
  <si>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</si>
  <si>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</si>
  <si>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</si>
  <si>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</si>
  <si>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</si>
  <si>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</si>
  <si>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</si>
  <si>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</si>
  <si>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</si>
  <si>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</si>
  <si>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</si>
  <si>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</si>
  <si>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</si>
  <si>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</si>
  <si>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</si>
  <si>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</si>
  <si>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</si>
  <si>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</si>
  <si>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</si>
  <si>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</si>
  <si>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</si>
  <si>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</si>
  <si>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</si>
  <si>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</si>
  <si>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</si>
  <si>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</si>
  <si>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</si>
  <si>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</si>
  <si>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</si>
  <si>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</si>
  <si>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</si>
  <si>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</si>
  <si>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</si>
  <si>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</si>
  <si>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</si>
  <si>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</si>
  <si>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</si>
  <si>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</si>
  <si>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</si>
  <si>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</si>
  <si>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</si>
  <si>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</si>
  <si>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</si>
  <si>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</si>
  <si>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</si>
  <si>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</si>
  <si>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</si>
  <si>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</si>
  <si>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</si>
  <si>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</si>
  <si>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</si>
  <si>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</si>
  <si>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</si>
  <si>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</si>
  <si>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</si>
  <si>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</si>
  <si>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</si>
  <si>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</si>
  <si>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</si>
  <si>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</si>
  <si>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</si>
  <si>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</si>
  <si>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</si>
  <si>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</si>
  <si>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</si>
  <si>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</si>
  <si>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</si>
  <si>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</si>
  <si>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</si>
  <si>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</si>
  <si>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</si>
  <si>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</si>
  <si>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</si>
  <si>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</si>
  <si>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</si>
  <si>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</si>
  <si>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</si>
  <si>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</si>
  <si>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</si>
  <si>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</si>
  <si>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</si>
  <si>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</si>
  <si>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</si>
  <si>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</si>
  <si>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</si>
  <si>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</si>
  <si>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</si>
  <si>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Helmstedt (03154);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</si>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</sst>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{E099AB08-18B5-422B-B093-04ED7799E5F7}</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AF3B-4866-9BEE-C754FF6E7F7E}"/>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{0E4A7844-E274-4D13-8DFD-085805DF6411}</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AF3B-4866-9BEE-C754FF6E7F7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{92C74BB5-0B5A-48D9-BB95-53604643E025}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F3B-4866-9BEE-C754FF6E7F7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{0C9F7AE7-6EB3-493D-9049-3D50FF12BDAB}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F3B-4866-9BEE-C754FF6E7F7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1.5649993515196057</c:v>
                </c:pt>
                <c:pt idx="1">
                  <c:v>1.4040057212208159</c:v>
                </c:pt>
                <c:pt idx="2">
                  <c:v>1.1186464311118853</c:v>
                </c:pt>
                <c:pt idx="3">
                  <c:v>1.0875687030768</c:v>
                </c:pt>
              </c:numCache>
            </c:numRef>
          </c:val>
          <c:extLst>
            <c:ext xmlns:c16="http://schemas.microsoft.com/office/drawing/2014/chart" uri="{C3380CC4-5D6E-409C-BE32-E72D297353CC}">
              <c16:uniqueId val="{00000004-AF3B-4866-9BEE-C754FF6E7F7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{5E62861A-41AA-4342-ABB9-388BCED281F7}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F3B-4866-9BEE-C754FF6E7F7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{7D5E6509-C484-4871-87AB-6E1F6AA58179}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F3B-4866-9BEE-C754FF6E7F7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{8CDA1418-68E8-4BA7-97B2-12B4FE340620}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F3B-4866-9BEE-C754FF6E7F7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{29025BF4-94B8-464D-926C-FC601CC1C3C6}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F3B-4866-9BEE-C754FF6E7F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F3B-4866-9BEE-C754FF6E7F7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F3B-4866-9BEE-C754FF6E7F7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{B96265AF-6B2C-45FF-BACE-B5A90218C321}</c15:txfldGUID>
                      <c15:f>Daten_Diagramme!$E$6</c15:f>
                      <c15:dlblFieldTableCache>
                        <c:ptCount val="1"/>
                        <c:pt idx="0">
                          <c:v>-6.4</c:v>
                        </c:pt>
                      </c15:dlblFieldTableCache>
                    </c15:dlblFTEntry>
                  </c15:dlblFieldTable>
                  <c15:showDataLabelsRange val="0"/>
                </c:ext>
                <c:ext xmlns:c16="http://schemas.microsoft.com/office/drawing/2014/chart" uri="{C3380CC4-5D6E-409C-BE32-E72D297353CC}">
                  <c16:uniqueId val="{00000000-A66D-42D0-8B6E-07BC068479D8}"/>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{2A4570EB-EA51-41BD-A39B-F3F2C808C851}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66D-42D0-8B6E-07BC068479D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{5975E2C6-7D08-4FC2-BA6B-BD0AB5D360C2}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66D-42D0-8B6E-07BC068479D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{FB4AF5C3-D9A5-4717-80ED-B7C2D92865D1}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66D-42D0-8B6E-07BC068479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-6.3860667634252541</c:v>
                </c:pt>
                <c:pt idx="1">
                  <c:v>-2.8801937126160149</c:v>
                </c:pt>
                <c:pt idx="2">
                  <c:v>-2.7637010795899166</c:v>
                </c:pt>
                <c:pt idx="3">
                  <c:v>-2.8655893304673015</c:v>
                </c:pt>
              </c:numCache>
            </c:numRef>
          </c:val>
          <c:extLst>
            <c:ext xmlns:c16="http://schemas.microsoft.com/office/drawing/2014/chart" uri="{C3380CC4-5D6E-409C-BE32-E72D297353CC}">
              <c16:uniqueId val="{00000004-A66D-42D0-8B6E-07BC068479D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{4CE8928B-1D67-4595-B6E3-6FBB38E16A8E}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66D-42D0-8B6E-07BC068479D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{38642C02-F87B-481E-AFB5-4A4B399EFF89}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66D-42D0-8B6E-07BC068479D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{B85F3A3A-AB9A-4544-9DCD-05CBBE55E9CA}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66D-42D0-8B6E-07BC068479D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{392F3832-AC45-468B-AE53-4C0A574AA26D}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66D-42D0-8B6E-07BC068479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66D-42D0-8B6E-07BC068479D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66D-42D0-8B6E-07BC068479D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{DDC616AC-41CB-458C-98F2-293716281937}</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EDEB-47A9-BC62-313B2B6A9EA8}"/>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{5C592A67-FB47-4866-9E05-A5C99E02A30F}</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EDEB-47A9-BC62-313B2B6A9EA8}"/>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{85A825E5-A1D1-451E-AFF0-C495EB98369A}</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EDEB-47A9-BC62-313B2B6A9EA8}"/>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{C0A686D1-8270-42D9-B5E6-CEB78223FC8A}</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EDEB-47A9-BC62-313B2B6A9EA8}"/>
                </c:ext>
              </c:extLst>
            </c:dLbl>
            <c:dLbl>
              <c:idx val="4"/>
              <c:tx>
                <c:strRef>
                  <c:f>Daten_Diagramme!$D$18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{26B0852C-AED5-4544-8BA8-C3D27ECA3FBB}</c15:txfldGUID>
                      <c15:f>Daten_Diagramme!$D$18</c15:f>
                      <c15:dlblFieldTableCache>
                        <c:ptCount val="1"/>
                        <c:pt idx="0">
                          <c:v>-4.0</c:v>
                        </c:pt>
                      </c15:dlblFieldTableCache>
                    </c15:dlblFTEntry>
                  </c15:dlblFieldTable>
                  <c15:showDataLabelsRange val="0"/>
                </c:ext>
                <c:ext xmlns:c16="http://schemas.microsoft.com/office/drawing/2014/chart" uri="{C3380CC4-5D6E-409C-BE32-E72D297353CC}">
                  <c16:uniqueId val="{00000004-EDEB-47A9-BC62-313B2B6A9EA8}"/>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{10F6680C-4573-45BB-8946-E2629732D55D}</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EDEB-47A9-BC62-313B2B6A9EA8}"/>
                </c:ext>
              </c:extLst>
            </c:dLbl>
            <c:dLbl>
              <c:idx val="6"/>
              <c:tx>
                <c:strRef>
                  <c:f>Daten_Diagramme!$D$20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{D3578283-480B-4167-A661-754C1C65EF46}</c15:txfldGUID>
                      <c15:f>Daten_Diagramme!$D$20</c15:f>
                      <c15:dlblFieldTableCache>
                        <c:ptCount val="1"/>
                        <c:pt idx="0">
                          <c:v>5.4</c:v>
                        </c:pt>
                      </c15:dlblFieldTableCache>
                    </c15:dlblFTEntry>
                  </c15:dlblFieldTable>
                  <c15:showDataLabelsRange val="0"/>
                </c:ext>
                <c:ext xmlns:c16="http://schemas.microsoft.com/office/drawing/2014/chart" uri="{C3380CC4-5D6E-409C-BE32-E72D297353CC}">
                  <c16:uniqueId val="{00000006-EDEB-47A9-BC62-313B2B6A9EA8}"/>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{767586DD-568D-4B8C-A557-B444243E5983}</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EDEB-47A9-BC62-313B2B6A9EA8}"/>
                </c:ext>
              </c:extLst>
            </c:dLbl>
            <c:dLbl>
              <c:idx val="8"/>
              <c:tx>
                <c:strRef>
                  <c:f>Daten_Diagramme!$D$22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{38112E3B-CD4C-4439-97A2-DEE583DDD948}</c15:txfldGUID>
                      <c15:f>Daten_Diagramme!$D$22</c15:f>
                      <c15:dlblFieldTableCache>
                        <c:ptCount val="1"/>
                        <c:pt idx="0">
                          <c:v>3.4</c:v>
                        </c:pt>
                      </c15:dlblFieldTableCache>
                    </c15:dlblFTEntry>
                  </c15:dlblFieldTable>
                  <c15:showDataLabelsRange val="0"/>
                </c:ext>
                <c:ext xmlns:c16="http://schemas.microsoft.com/office/drawing/2014/chart" uri="{C3380CC4-5D6E-409C-BE32-E72D297353CC}">
                  <c16:uniqueId val="{00000008-EDEB-47A9-BC62-313B2B6A9EA8}"/>
                </c:ext>
              </c:extLst>
            </c:dLbl>
            <c:dLbl>
              <c:idx val="9"/>
              <c:tx>
                <c:strRef>
                  <c:f>Daten_Diagramme!$D$23</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{FAB7DB80-3F98-41DD-9808-C8B9FE3F8501}</c15:txfldGUID>
                      <c15:f>Daten_Diagramme!$D$23</c15:f>
                      <c15:dlblFieldTableCache>
                        <c:ptCount val="1"/>
                        <c:pt idx="0">
                          <c:v>9.7</c:v>
                        </c:pt>
                      </c15:dlblFieldTableCache>
                    </c15:dlblFTEntry>
                  </c15:dlblFieldTable>
                  <c15:showDataLabelsRange val="0"/>
                </c:ext>
                <c:ext xmlns:c16="http://schemas.microsoft.com/office/drawing/2014/chart" uri="{C3380CC4-5D6E-409C-BE32-E72D297353CC}">
                  <c16:uniqueId val="{00000009-EDEB-47A9-BC62-313B2B6A9EA8}"/>
                </c:ext>
              </c:extLst>
            </c:dLbl>
            <c:dLbl>
              <c:idx val="10"/>
              <c:tx>
                <c:strRef>
                  <c:f>Daten_Diagramme!$D$24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{125AEA95-28C2-420F-9FE5-ECAD2F9A6455}</c15:txfldGUID>
                      <c15:f>Daten_Diagramme!$D$24</c15:f>
                      <c15:dlblFieldTableCache>
                        <c:ptCount val="1"/>
                        <c:pt idx="0">
                          <c:v>-4.5</c:v>
                        </c:pt>
                      </c15:dlblFieldTableCache>
                    </c15:dlblFTEntry>
                  </c15:dlblFieldTable>
                  <c15:showDataLabelsRange val="0"/>
                </c:ext>
                <c:ext xmlns:c16="http://schemas.microsoft.com/office/drawing/2014/chart" uri="{C3380CC4-5D6E-409C-BE32-E72D297353CC}">
                  <c16:uniqueId val="{0000000A-EDEB-47A9-BC62-313B2B6A9EA8}"/>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{310E392B-EEF2-4578-AE9C-B26EA2B3DAC2}</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EDEB-47A9-BC62-313B2B6A9EA8}"/>
                </c:ext>
              </c:extLst>
            </c:dLbl>
            <c:dLbl>
              <c:idx val="12"/>
              <c:tx>
                <c:strRef>
                  <c:f>Daten_Diagramme!$D$26</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{9E16908C-CC07-4D69-998D-EFFEFAC4AC44}</c15:txfldGUID>
                      <c15:f>Daten_Diagramme!$D$26</c15:f>
                      <c15:dlblFieldTableCache>
                        <c:ptCount val="1"/>
                        <c:pt idx="0">
                          <c:v>-12.4</c:v>
                        </c:pt>
                      </c15:dlblFieldTableCache>
                    </c15:dlblFTEntry>
                  </c15:dlblFieldTable>
                  <c15:showDataLabelsRange val="0"/>
                </c:ext>
                <c:ext xmlns:c16="http://schemas.microsoft.com/office/drawing/2014/chart" uri="{C3380CC4-5D6E-409C-BE32-E72D297353CC}">
                  <c16:uniqueId val="{0000000C-EDEB-47A9-BC62-313B2B6A9EA8}"/>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{C939F90C-605F-459E-B9B8-51D20424781B}</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EDEB-47A9-BC62-313B2B6A9EA8}"/>
                </c:ext>
              </c:extLst>
            </c:dLbl>
            <c:dLbl>
              <c:idx val="14"/>
              <c:tx>
                <c:strRef>
                  <c:f>Daten_Diagramme!$D$28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{49694B0A-2C59-402B-819C-D17AD19AF366}</c15:txfldGUID>
                      <c15:f>Daten_Diagramme!$D$28</c15:f>
                      <c15:dlblFieldTableCache>
                        <c:ptCount val="1"/>
                        <c:pt idx="0">
                          <c:v>3.9</c:v>
                        </c:pt>
                      </c15:dlblFieldTableCache>
                    </c15:dlblFTEntry>
                  </c15:dlblFieldTable>
                  <c15:showDataLabelsRange val="0"/>
                </c:ext>
                <c:ext xmlns:c16="http://schemas.microsoft.com/office/drawing/2014/chart" uri="{C3380CC4-5D6E-409C-BE32-E72D297353CC}">
                  <c16:uniqueId val="{0000000E-EDEB-47A9-BC62-313B2B6A9EA8}"/>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{397E0035-D040-4D19-AF38-A74861E318CA}</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EDEB-47A9-BC62-313B2B6A9EA8}"/>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{281CFF3B-CAED-4F0F-B471-60807BF7927E}</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EDEB-47A9-BC62-313B2B6A9EA8}"/>
                </c:ext>
              </c:extLst>
            </c:dLbl>
            <c:dLbl>
              <c:idx val="17"/>
              <c:tx>
                <c:strRef>
                  <c:f>Daten_Diagramme!$D$31</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{98C48563-D151-426F-ADB0-3AEE2DCC5C75}</c15:txfldGUID>
                      <c15:f>Daten_Diagramme!$D$31</c15:f>
                      <c15:dlblFieldTableCache>
                        <c:ptCount val="1"/>
                        <c:pt idx="0">
                          <c:v>14.9</c:v>
                        </c:pt>
                      </c15:dlblFieldTableCache>
                    </c15:dlblFTEntry>
                  </c15:dlblFieldTable>
                  <c15:showDataLabelsRange val="0"/>
                </c:ext>
                <c:ext xmlns:c16="http://schemas.microsoft.com/office/drawing/2014/chart" uri="{C3380CC4-5D6E-409C-BE32-E72D297353CC}">
                  <c16:uniqueId val="{00000011-EDEB-47A9-BC62-313B2B6A9EA8}"/>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{5D83CE38-502E-4A95-BCC8-32FAE9B054C6}</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EDEB-47A9-BC62-313B2B6A9EA8}"/>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{401E0DC6-EC61-4B4E-9A68-539C62ABA81B}</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EDEB-47A9-BC62-313B2B6A9EA8}"/>
                </c:ext>
              </c:extLst>
            </c:dLbl>
            <c:dLbl>
              <c:idx val="20"/>
              <c:tx>
                <c:strRef>
                  <c:f>Daten_Diagramme!$D$34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{52FD36F5-1168-48E0-AAB4-155A92BA3BEF}</c15:txfldGUID>
                      <c15:f>Daten_Diagramme!$D$34</c15:f>
                      <c15:dlblFieldTableCache>
                        <c:ptCount val="1"/>
                        <c:pt idx="0">
                          <c:v>-10.5</c:v>
                        </c:pt>
                      </c15:dlblFieldTableCache>
                    </c15:dlblFTEntry>
                  </c15:dlblFieldTable>
                  <c15:showDataLabelsRange val="0"/>
                </c:ext>
                <c:ext xmlns:c16="http://schemas.microsoft.com/office/drawing/2014/chart" uri="{C3380CC4-5D6E-409C-BE32-E72D297353CC}">
                  <c16:uniqueId val="{00000014-EDEB-47A9-BC62-313B2B6A9EA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{E89392DA-AA64-47FE-8D3C-9307D84D5D58}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DEB-47A9-BC62-313B2B6A9EA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{3BB01CB6-2D19-4231-8267-27076EF02B14}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DEB-47A9-BC62-313B2B6A9EA8}"/>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{B49F0D05-179E-484C-8782-2B45807C2732}</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EDEB-47A9-BC62-313B2B6A9EA8}"/>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{0F118913-ACE2-4D41-A109-8F375114BCC3}</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EDEB-47A9-BC62-313B2B6A9EA8}"/>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{77971B74-2BC9-4AC4-85BF-84E9131504E7}</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EDEB-47A9-BC62-313B2B6A9EA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{135B3017-D59D-4157-88CB-AF33C841C622}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DEB-47A9-BC62-313B2B6A9EA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{E8872143-2A50-4523-816F-984C808D5F47}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DEB-47A9-BC62-313B2B6A9EA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{4342E52B-E28C-4008-B185-9694FFC874E5}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DEB-47A9-BC62-313B2B6A9EA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{8A7521C8-BE30-4CDE-8F36-EA31854B0FA5}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DEB-47A9-BC62-313B2B6A9EA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{24B6D4B3-E544-4F1F-97BC-5EC9DA330B85}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DEB-47A9-BC62-313B2B6A9EA8}"/>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{CA0341A2-32EB-44A5-A612-2012808094D7}</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EDEB-47A9-BC62-313B2B6A9E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1.5649993515196057</c:v>
                </c:pt>
                <c:pt idx="1">
                  <c:v>0</c:v>
                </c:pt>
                <c:pt idx="2">
                  <c:v>-1.7201834862385321</c:v>
                </c:pt>
                <c:pt idx="3">
                  <c:v>-0.78328981723237601</c:v>
                </c:pt>
                <c:pt idx="4">
                  <c:v>-4.032258064516129</c:v>
                </c:pt>
                <c:pt idx="5">
                  <c:v>1.8624641833810889</c:v>
                </c:pt>
                <c:pt idx="6">
                  <c:v>5.3968253968253972</c:v>
                </c:pt>
                <c:pt idx="7">
                  <c:v>-0.58252427184466016</c:v>
                </c:pt>
                <c:pt idx="8">
                  <c:v>3.3854998403066112</c:v>
                </c:pt>
                <c:pt idx="9">
                  <c:v>9.7196261682242984</c:v>
                </c:pt>
                <c:pt idx="10">
                  <c:v>-4.5103092783505154</c:v>
                </c:pt>
                <c:pt idx="11">
                  <c:v>0</c:v>
                </c:pt>
                <c:pt idx="12">
                  <c:v>-12.430939226519337</c:v>
                </c:pt>
                <c:pt idx="13">
                  <c:v>3.2282859338970025</c:v>
                </c:pt>
                <c:pt idx="14">
                  <c:v>3.8509316770186337</c:v>
                </c:pt>
                <c:pt idx="15">
                  <c:v>0</c:v>
                </c:pt>
                <c:pt idx="16">
                  <c:v>3.8745387453874538</c:v>
                </c:pt>
                <c:pt idx="17">
                  <c:v>14.87758945386064</c:v>
                </c:pt>
                <c:pt idx="18">
                  <c:v>-1.3614703880190606</c:v>
                </c:pt>
                <c:pt idx="19">
                  <c:v>3.8622129436325681</c:v>
                </c:pt>
                <c:pt idx="20">
                  <c:v>-10.526315789473685</c:v>
                </c:pt>
                <c:pt idx="21">
                  <c:v>0</c:v>
                </c:pt>
                <c:pt idx="23">
                  <c:v>0</c:v>
                </c:pt>
                <c:pt idx="24">
                  <c:v>-0.86971350613915421</c:v>
                </c:pt>
                <c:pt idx="25">
                  <c:v>2.4536596958174903</c:v>
                </c:pt>
              </c:numCache>
            </c:numRef>
          </c:val>
          <c:extLst>
            <c:ext xmlns:c16="http://schemas.microsoft.com/office/drawing/2014/chart" uri="{C3380CC4-5D6E-409C-BE32-E72D297353CC}">
              <c16:uniqueId val="{00000020-EDEB-47A9-BC62-313B2B6A9EA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{7B364B26-4CA8-4BE8-B94E-0B90611E69E1}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DEB-47A9-BC62-313B2B6A9EA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{C349A7DF-18ED-424A-97FC-73A67DD3F76D}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DEB-47A9-BC62-313B2B6A9EA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{37F12B11-A2B9-49F4-AF51-F26BBAD67F62}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DEB-47A9-BC62-313B2B6A9EA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{F88BF0A9-734A-44A1-9926-28CF9D60A508}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DEB-47A9-BC62-313B2B6A9EA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{11553485-7EE1-4466-9F90-9ABFDFDD8B71}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DEB-47A9-BC62-313B2B6A9EA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{37CF3C92-6497-4969-A4E3-FA0E01DA94B9}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DEB-47A9-BC62-313B2B6A9EA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{8CB81DA4-8DEB-4FAF-A9BF-33C6DC17CF3E}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DEB-47A9-BC62-313B2B6A9EA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{3FD9712F-46A5-4674-9834-802DEAAE4BD5}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DEB-47A9-BC62-313B2B6A9EA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{AF6F7E87-3215-4428-88E7-84DD80929021}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DEB-47A9-BC62-313B2B6A9EA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{81C226C2-2829-4D8F-8BB7-0F9F946FFD36}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DEB-47A9-BC62-313B2B6A9EA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{321BF21B-82D5-4914-A185-0008C2927839}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DEB-47A9-BC62-313B2B6A9EA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{84690CF6-ED84-40C1-B62F-D9D3011CBDF2}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DEB-47A9-BC62-313B2B6A9EA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{2E8637E9-62A1-4098-BE5C-BC087AA611CB}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DEB-47A9-BC62-313B2B6A9EA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{58FE8D5B-E72C-475C-B374-A2A872ED7043}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DEB-47A9-BC62-313B2B6A9EA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{3D174BC4-EE69-4058-96EF-6A8DD05EDAC5}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DEB-47A9-BC62-313B2B6A9EA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{5A414801-588B-4D85-A268-5563816D5180}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DEB-47A9-BC62-313B2B6A9EA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{720420B6-F8E5-49F0-BB56-FEC387EBC16E}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DEB-47A9-BC62-313B2B6A9EA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{8BF71B52-615C-4C12-AF24-A4F8BA97E027}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DEB-47A9-BC62-313B2B6A9EA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{278C28AB-54A6-4315-9527-8C8647D5BF57}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DEB-47A9-BC62-313B2B6A9EA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{621E541B-588B-4CF1-A271-CCA851D3D926}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DEB-47A9-BC62-313B2B6A9EA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{957E722D-BC7A-4EB5-A1B0-E85CCB183D86}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DEB-47A9-BC62-313B2B6A9EA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{BA7E7EF0-A808-43AD-A97A-F88D109D716F}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DEB-47A9-BC62-313B2B6A9EA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{6E8BE294-E745-4BDA-8E96-FE1394E59765}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DEB-47A9-BC62-313B2B6A9EA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{DD0F7E7C-2C86-4242-990F-D5B83B0260BF}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DEB-47A9-BC62-313B2B6A9EA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{AC1E4DD0-D7E9-478B-AEA9-C434A67846C8}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DEB-47A9-BC62-313B2B6A9EA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{85F71A61-BDD2-4E37-9FAC-08C845F337DF}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DEB-47A9-BC62-313B2B6A9EA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{27FEF5D6-059A-4561-8B5A-CFDBCF3A581B}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DEB-47A9-BC62-313B2B6A9EA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{9DDFCCA7-7C7B-4249-A99F-A4D74A12C885}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DEB-47A9-BC62-313B2B6A9EA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{2E20FACE-F7B8-4D2F-97C6-B5F0A2F9B1E5}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DEB-47A9-BC62-313B2B6A9EA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{52BA5856-2C86-47AD-9FFC-93F9ACE645B1}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DEB-47A9-BC62-313B2B6A9EA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{5F31B666-0D62-4AE2-A35D-B4D45068C4D7}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DEB-47A9-BC62-313B2B6A9EA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{FF8CB544-7FA4-4EB9-A3F6-563CE279B803}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DEB-47A9-BC62-313B2B6A9EA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DEB-47A9-BC62-313B2B6A9EA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DEB-47A9-BC62-313B2B6A9EA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{38012E63-BA34-40EB-B350-4451EF5E2318}</c15:txfldGUID>
                      <c15:f>Daten_Diagramme!$E$14</c15:f>
                      <c15:dlblFieldTableCache>
                        <c:ptCount val="1"/>
                        <c:pt idx="0">
                          <c:v>-6.4</c:v>
                        </c:pt>
                      </c15:dlblFieldTableCache>
                    </c15:dlblFTEntry>
                  </c15:dlblFieldTable>
                  <c15:showDataLabelsRange val="0"/>
                </c:ext>
                <c:ext xmlns:c16="http://schemas.microsoft.com/office/drawing/2014/chart" uri="{C3380CC4-5D6E-409C-BE32-E72D297353CC}">
                  <c16:uniqueId val="{00000000-2154-4727-BAEE-CA6092E44C2B}"/>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{25616C82-B06A-450F-B93E-609C9F52AA0C}</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2154-4727-BAEE-CA6092E44C2B}"/>
                </c:ext>
              </c:extLst>
            </c:dLbl>
            <c:dLbl>
              <c:idx val="2"/>
              <c:tx>
                <c:strRef>
                  <c:f>Daten_Diagramme!$E$16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{12271801-197C-4C4F-B9E1-ABF68EAF80BE}</c15:txfldGUID>
                      <c15:f>Daten_Diagramme!$E$16</c15:f>
                      <c15:dlblFieldTableCache>
                        <c:ptCount val="1"/>
                        <c:pt idx="0">
                          <c:v>-7.4</c:v>
                        </c:pt>
                      </c15:dlblFieldTableCache>
                    </c15:dlblFTEntry>
                  </c15:dlblFieldTable>
                  <c15:showDataLabelsRange val="0"/>
                </c:ext>
                <c:ext xmlns:c16="http://schemas.microsoft.com/office/drawing/2014/chart" uri="{C3380CC4-5D6E-409C-BE32-E72D297353CC}">
                  <c16:uniqueId val="{00000002-2154-4727-BAEE-CA6092E44C2B}"/>
                </c:ext>
              </c:extLst>
            </c:dLbl>
            <c:dLbl>
              <c:idx val="3"/>
              <c:tx>
                <c:strRef>
                  <c:f>Daten_Diagramme!$E$17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{07B5786C-9AA3-4310-B708-96DE76CDBBED}</c15:txfldGUID>
                      <c15:f>Daten_Diagramme!$E$17</c15:f>
                      <c15:dlblFieldTableCache>
                        <c:ptCount val="1"/>
                        <c:pt idx="0">
                          <c:v>-10.9</c:v>
                        </c:pt>
                      </c15:dlblFieldTableCache>
                    </c15:dlblFTEntry>
                  </c15:dlblFieldTable>
                  <c15:showDataLabelsRange val="0"/>
                </c:ext>
                <c:ext xmlns:c16="http://schemas.microsoft.com/office/drawing/2014/chart" uri="{C3380CC4-5D6E-409C-BE32-E72D297353CC}">
                  <c16:uniqueId val="{00000003-2154-4727-BAEE-CA6092E44C2B}"/>
                </c:ext>
              </c:extLst>
            </c:dLbl>
            <c:dLbl>
              <c:idx val="4"/>
              <c:tx>
                <c:strRef>
                  <c:f>Daten_Diagramme!$E$18</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{48F3CF46-2F06-43CD-9841-A91C97C3F2FB}</c15:txfldGUID>
                      <c15:f>Daten_Diagramme!$E$18</c15:f>
                      <c15:dlblFieldTableCache>
                        <c:ptCount val="1"/>
                        <c:pt idx="0">
                          <c:v>-10.8</c:v>
                        </c:pt>
                      </c15:dlblFieldTableCache>
                    </c15:dlblFTEntry>
                  </c15:dlblFieldTable>
                  <c15:showDataLabelsRange val="0"/>
                </c:ext>
                <c:ext xmlns:c16="http://schemas.microsoft.com/office/drawing/2014/chart" uri="{C3380CC4-5D6E-409C-BE32-E72D297353CC}">
                  <c16:uniqueId val="{00000004-2154-4727-BAEE-CA6092E44C2B}"/>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{D4B6E9E8-E57F-41EF-A8AD-C4DAD4ED33F1}</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2154-4727-BAEE-CA6092E44C2B}"/>
                </c:ext>
              </c:extLst>
            </c:dLbl>
            <c:dLbl>
              <c:idx val="6"/>
              <c:tx>
                <c:strRef>
                  <c:f>Daten_Diagramme!$E$20</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{7680F856-6BCB-4001-8631-9456B47FDDC0}</c15:txfldGUID>
                      <c15:f>Daten_Diagramme!$E$20</c15:f>
                      <c15:dlblFieldTableCache>
                        <c:ptCount val="1"/>
                        <c:pt idx="0">
                          <c:v>-16.7</c:v>
                        </c:pt>
                      </c15:dlblFieldTableCache>
                    </c15:dlblFTEntry>
                  </c15:dlblFieldTable>
                  <c15:showDataLabelsRange val="0"/>
                </c:ext>
                <c:ext xmlns:c16="http://schemas.microsoft.com/office/drawing/2014/chart" uri="{C3380CC4-5D6E-409C-BE32-E72D297353CC}">
                  <c16:uniqueId val="{00000006-2154-4727-BAEE-CA6092E44C2B}"/>
                </c:ext>
              </c:extLst>
            </c:dLbl>
            <c:dLbl>
              <c:idx val="7"/>
              <c:tx>
                <c:strRef>
                  <c:f>Daten_Diagramme!$E$21</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{4838D892-8A48-472B-8B58-2D8FAAFE98EE}</c15:txfldGUID>
                      <c15:f>Daten_Diagramme!$E$21</c15:f>
                      <c15:dlblFieldTableCache>
                        <c:ptCount val="1"/>
                        <c:pt idx="0">
                          <c:v>-21.8</c:v>
                        </c:pt>
                      </c15:dlblFieldTableCache>
                    </c15:dlblFTEntry>
                  </c15:dlblFieldTable>
                  <c15:showDataLabelsRange val="0"/>
                </c:ext>
                <c:ext xmlns:c16="http://schemas.microsoft.com/office/drawing/2014/chart" uri="{C3380CC4-5D6E-409C-BE32-E72D297353CC}">
                  <c16:uniqueId val="{00000007-2154-4727-BAEE-CA6092E44C2B}"/>
                </c:ext>
              </c:extLst>
            </c:dLbl>
            <c:dLbl>
              <c:idx val="8"/>
              <c:tx>
                <c:strRef>
                  <c:f>Daten_Diagramme!$E$22</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{EECAF85E-2C4B-4057-8CA1-5FB795A1A7B6}</c15:txfldGUID>
                      <c15:f>Daten_Diagramme!$E$22</c15:f>
                      <c15:dlblFieldTableCache>
                        <c:ptCount val="1"/>
                        <c:pt idx="0">
                          <c:v>-9.3</c:v>
                        </c:pt>
                      </c15:dlblFieldTableCache>
                    </c15:dlblFTEntry>
                  </c15:dlblFieldTable>
                  <c15:showDataLabelsRange val="0"/>
                </c:ext>
                <c:ext xmlns:c16="http://schemas.microsoft.com/office/drawing/2014/chart" uri="{C3380CC4-5D6E-409C-BE32-E72D297353CC}">
                  <c16:uniqueId val="{00000008-2154-4727-BAEE-CA6092E44C2B}"/>
                </c:ext>
              </c:extLst>
            </c:dLbl>
            <c:dLbl>
              <c:idx val="9"/>
              <c:tx>
                <c:strRef>
                  <c:f>Daten_Diagramme!$E$23</c:f>
                  <c:strCache>
                    <c:ptCount val="1"/>
                    <c:pt idx="0">
                      <c:v>45.3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{C630627F-D192-4305-8D6D-FD4EF06D2FB5}</c15:txfldGUID>
                      <c15:f>Daten_Diagramme!$E$23</c15:f>
                      <c15:dlblFieldTableCache>
                        <c:ptCount val="1"/>
                        <c:pt idx="0">
                          <c:v>45.3</c:v>
                        </c:pt>
                      </c15:dlblFieldTableCache>
                    </c15:dlblFTEntry>
                  </c15:dlblFieldTable>
                  <c15:showDataLabelsRange val="0"/>
                </c:ext>
                <c:ext xmlns:c16="http://schemas.microsoft.com/office/drawing/2014/chart" uri="{C3380CC4-5D6E-409C-BE32-E72D297353CC}">
                  <c16:uniqueId val="{00000009-2154-4727-BAEE-CA6092E44C2B}"/>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{3141B1ED-1A9E-4E49-AA0E-C5BCE9D746B7}</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2154-4727-BAEE-CA6092E44C2B}"/>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{32123E82-45A5-4F0D-B035-6DBECF885739}</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2154-4727-BAEE-CA6092E44C2B}"/>
                </c:ext>
              </c:extLst>
            </c:dLbl>
            <c:dLbl>
              <c:idx val="12"/>
              <c:tx>
                <c:strRef>
                  <c:f>Daten_Diagramme!$E$26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{EDF722FD-F193-423E-BA26-6A2A5E4129FB}</c15:txfldGUID>
                      <c15:f>Daten_Diagramme!$E$26</c15:f>
                      <c15:dlblFieldTableCache>
                        <c:ptCount val="1"/>
                        <c:pt idx="0">
                          <c:v>3.9</c:v>
                        </c:pt>
                      </c15:dlblFieldTableCache>
                    </c15:dlblFTEntry>
                  </c15:dlblFieldTable>
                  <c15:showDataLabelsRange val="0"/>
                </c:ext>
                <c:ext xmlns:c16="http://schemas.microsoft.com/office/drawing/2014/chart" uri="{C3380CC4-5D6E-409C-BE32-E72D297353CC}">
                  <c16:uniqueId val="{0000000C-2154-4727-BAEE-CA6092E44C2B}"/>
                </c:ext>
              </c:extLst>
            </c:dLbl>
            <c:dLbl>
              <c:idx val="13"/>
              <c:tx>
                <c:strRef>
                  <c:f>Daten_Diagramme!$E$27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{3A24812B-544B-4122-B12D-0EE22DF85F84}</c15:txfldGUID>
                      <c15:f>Daten_Diagramme!$E$27</c15:f>
                      <c15:dlblFieldTableCache>
                        <c:ptCount val="1"/>
                        <c:pt idx="0">
                          <c:v>-7.4</c:v>
                        </c:pt>
                      </c15:dlblFieldTableCache>
                    </c15:dlblFTEntry>
                  </c15:dlblFieldTable>
                  <c15:showDataLabelsRange val="0"/>
                </c:ext>
                <c:ext xmlns:c16="http://schemas.microsoft.com/office/drawing/2014/chart" uri="{C3380CC4-5D6E-409C-BE32-E72D297353CC}">
                  <c16:uniqueId val="{0000000D-2154-4727-BAEE-CA6092E44C2B}"/>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{AD10CFF5-4DB6-416F-806E-FD9863C36585}</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2154-4727-BAEE-CA6092E44C2B}"/>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{C47595AC-E739-40CF-B9BA-2614C481AF35}</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2154-4727-BAEE-CA6092E44C2B}"/>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{69B95BE7-9D4B-4CE2-A2A3-168CBBDAD42D}</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2154-4727-BAEE-CA6092E44C2B}"/>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{CE834A5B-81FA-4A58-AE3B-4BD9E554F7B3}</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2154-4727-BAEE-CA6092E44C2B}"/>
                </c:ext>
              </c:extLst>
            </c:dLbl>
            <c:dLbl>
              <c:idx val="18"/>
              <c:tx>
                <c:strRef>
                  <c:f>Daten_Diagramme!$E$32</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{EBF0F393-93D9-46C6-9D02-00BEB4FF3518}</c15:txfldGUID>
                      <c15:f>Daten_Diagramme!$E$32</c15:f>
                      <c15:dlblFieldTableCache>
                        <c:ptCount val="1"/>
                        <c:pt idx="0">
                          <c:v>-9.6</c:v>
                        </c:pt>
                      </c15:dlblFieldTableCache>
                    </c15:dlblFTEntry>
                  </c15:dlblFieldTable>
                  <c15:showDataLabelsRange val="0"/>
                </c:ext>
                <c:ext xmlns:c16="http://schemas.microsoft.com/office/drawing/2014/chart" uri="{C3380CC4-5D6E-409C-BE32-E72D297353CC}">
                  <c16:uniqueId val="{00000012-2154-4727-BAEE-CA6092E44C2B}"/>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{D2AE6D77-171D-4824-99F1-FA6A044B7D57}</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2154-4727-BAEE-CA6092E44C2B}"/>
                </c:ext>
              </c:extLst>
            </c:dLbl>
            <c:dLbl>
              <c:idx val="20"/>
              <c:tx>
                <c:strRef>
                  <c:f>Daten_Diagramme!$E$34</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{02565377-BB25-404D-A856-AE7601BA534D}</c15:txfldGUID>
                      <c15:f>Daten_Diagramme!$E$34</c15:f>
                      <c15:dlblFieldTableCache>
                        <c:ptCount val="1"/>
                        <c:pt idx="0">
                          <c:v>-16.4</c:v>
                        </c:pt>
                      </c15:dlblFieldTableCache>
                    </c15:dlblFTEntry>
                  </c15:dlblFieldTable>
                  <c15:showDataLabelsRange val="0"/>
                </c:ext>
                <c:ext xmlns:c16="http://schemas.microsoft.com/office/drawing/2014/chart" uri="{C3380CC4-5D6E-409C-BE32-E72D297353CC}">
                  <c16:uniqueId val="{00000014-2154-4727-BAEE-CA6092E44C2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{4AAECA0C-BD6F-442A-AFAB-DF25173504A0}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154-4727-BAEE-CA6092E44C2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{623A9641-F0DE-45CE-BBE0-9EEAA0BA09E6}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154-4727-BAEE-CA6092E44C2B}"/>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{CF3FFB49-2819-43CE-83D8-A33FA10A50CC}</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2154-4727-BAEE-CA6092E44C2B}"/>
                </c:ext>
              </c:extLst>
            </c:dLbl>
            <c:dLbl>
              <c:idx val="24"/>
              <c:tx>
                <c:strRef>
                  <c:f>Daten_Diagramme!$E$38</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{E8B229B1-20EC-4C89-B5EE-486E5024B50B}</c15:txfldGUID>
                      <c15:f>Daten_Diagramme!$E$38</c15:f>
                      <c15:dlblFieldTableCache>
                        <c:ptCount val="1"/>
                        <c:pt idx="0">
                          <c:v>-14.8</c:v>
                        </c:pt>
                      </c15:dlblFieldTableCache>
                    </c15:dlblFTEntry>
                  </c15:dlblFieldTable>
                  <c15:showDataLabelsRange val="0"/>
                </c:ext>
                <c:ext xmlns:c16="http://schemas.microsoft.com/office/drawing/2014/chart" uri="{C3380CC4-5D6E-409C-BE32-E72D297353CC}">
                  <c16:uniqueId val="{00000018-2154-4727-BAEE-CA6092E44C2B}"/>
                </c:ext>
              </c:extLst>
            </c:dLbl>
            <c:dLbl>
              <c:idx val="25"/>
              <c:tx>
                <c:strRef>
                  <c:f>Daten_Diagramme!$E$39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{ABCF245B-3D77-4EEB-A00F-AEBF26EDB4E6}</c15:txfldGUID>
                      <c15:f>Daten_Diagramme!$E$39</c15:f>
                      <c15:dlblFieldTableCache>
                        <c:ptCount val="1"/>
                        <c:pt idx="0">
                          <c:v>-5.9</c:v>
                        </c:pt>
                      </c15:dlblFieldTableCache>
                    </c15:dlblFTEntry>
                  </c15:dlblFieldTable>
                  <c15:showDataLabelsRange val="0"/>
                </c:ext>
                <c:ext xmlns:c16="http://schemas.microsoft.com/office/drawing/2014/chart" uri="{C3380CC4-5D6E-409C-BE32-E72D297353CC}">
                  <c16:uniqueId val="{00000019-2154-4727-BAEE-CA6092E44C2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{32A53617-7E82-4934-9A79-EEF9791C9B31}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154-4727-BAEE-CA6092E44C2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{4DC3A157-A07E-4D08-827F-2DD7835677C8}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154-4727-BAEE-CA6092E44C2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{30315C1B-9941-43BE-AF0B-681471A507A5}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154-4727-BAEE-CA6092E44C2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{BF0B10C5-41B5-47E1-A3EF-6817E4025CA1}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154-4727-BAEE-CA6092E44C2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{11BC510C-90A3-45E8-8AC8-276D750F4C88}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154-4727-BAEE-CA6092E44C2B}"/>
                </c:ext>
              </c:extLst>
            </c:dLbl>
            <c:dLbl>
              <c:idx val="31"/>
              <c:tx>
                <c:strRef>
                  <c:f>Daten_Diagramme!$E$45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{266A6843-F816-41AD-914F-BE9A3D20F061}</c15:txfldGUID>
                      <c15:f>Daten_Diagramme!$E$45</c15:f>
                      <c15:dlblFieldTableCache>
                        <c:ptCount val="1"/>
                        <c:pt idx="0">
                          <c:v>-5.9</c:v>
                        </c:pt>
                      </c15:dlblFieldTableCache>
                    </c15:dlblFTEntry>
                  </c15:dlblFieldTable>
                  <c15:showDataLabelsRange val="0"/>
                </c:ext>
                <c:ext xmlns:c16="http://schemas.microsoft.com/office/drawing/2014/chart" uri="{C3380CC4-5D6E-409C-BE32-E72D297353CC}">
                  <c16:uniqueId val="{0000001F-2154-4727-BAEE-CA6092E44C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-6.3860667634252541</c:v>
                </c:pt>
                <c:pt idx="1">
                  <c:v>7.0921985815602833</c:v>
                </c:pt>
                <c:pt idx="2">
                  <c:v>-7.4074074074074074</c:v>
                </c:pt>
                <c:pt idx="3">
                  <c:v>-10.902255639097744</c:v>
                </c:pt>
                <c:pt idx="4">
                  <c:v>-10.833333333333334</c:v>
                </c:pt>
                <c:pt idx="5">
                  <c:v>-8.1632653061224492</c:v>
                </c:pt>
                <c:pt idx="6">
                  <c:v>-16.666666666666668</c:v>
                </c:pt>
                <c:pt idx="7">
                  <c:v>-21.787709497206706</c:v>
                </c:pt>
                <c:pt idx="8">
                  <c:v>-9.2708333333333339</c:v>
                </c:pt>
                <c:pt idx="9">
                  <c:v>45.318352059925097</c:v>
                </c:pt>
                <c:pt idx="10">
                  <c:v>-11.743119266055047</c:v>
                </c:pt>
                <c:pt idx="11">
                  <c:v>0</c:v>
                </c:pt>
                <c:pt idx="12">
                  <c:v>3.9215686274509802</c:v>
                </c:pt>
                <c:pt idx="13">
                  <c:v>-7.3746312684365778</c:v>
                </c:pt>
                <c:pt idx="14">
                  <c:v>-2.9268292682926829</c:v>
                </c:pt>
                <c:pt idx="15">
                  <c:v>0</c:v>
                </c:pt>
                <c:pt idx="16">
                  <c:v>5.1724137931034484</c:v>
                </c:pt>
                <c:pt idx="17">
                  <c:v>-1.3422818791946309</c:v>
                </c:pt>
                <c:pt idx="18">
                  <c:v>-9.6418732782369148</c:v>
                </c:pt>
                <c:pt idx="19">
                  <c:v>-1.2048192771084338</c:v>
                </c:pt>
                <c:pt idx="20">
                  <c:v>-16.412661195779602</c:v>
                </c:pt>
                <c:pt idx="21">
                  <c:v>0</c:v>
                </c:pt>
                <c:pt idx="23">
                  <c:v>7.0921985815602833</c:v>
                </c:pt>
                <c:pt idx="24">
                  <c:v>-14.830508474576272</c:v>
                </c:pt>
                <c:pt idx="25">
                  <c:v>-5.8907363420427554</c:v>
                </c:pt>
              </c:numCache>
            </c:numRef>
          </c:val>
          <c:extLst>
            <c:ext xmlns:c16="http://schemas.microsoft.com/office/drawing/2014/chart" uri="{C3380CC4-5D6E-409C-BE32-E72D297353CC}">
              <c16:uniqueId val="{00000020-2154-4727-BAEE-CA6092E44C2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{45B7FBDA-2B5F-459A-B52B-4861E975B3DD}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154-4727-BAEE-CA6092E44C2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{3421BEA7-938C-4F0E-BECC-32C93DE652B6}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154-4727-BAEE-CA6092E44C2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{9A4EA9BA-5AC3-45F4-9BCA-827DC43CD957}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154-4727-BAEE-CA6092E44C2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{6F14F948-3D22-433D-8A3B-D83088901D38}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154-4727-BAEE-CA6092E44C2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{18497259-0D4B-4C88-A08F-965549AA7BDD}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154-4727-BAEE-CA6092E44C2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{7C3721C8-BDA5-40DD-9C24-6EDD9170F732}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154-4727-BAEE-CA6092E44C2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{3378780C-765D-4B1C-B479-945A076FA467}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154-4727-BAEE-CA6092E44C2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{B94097DB-2DD5-4C7D-9D7F-08F72C7A4240}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154-4727-BAEE-CA6092E44C2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{C0919373-C518-4752-9329-0C868D86E473}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154-4727-BAEE-CA6092E44C2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{85F2DC30-CDFD-415C-A012-67A18C379466}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154-4727-BAEE-CA6092E44C2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{3890C67B-0D52-46B5-8EDC-0DB30B31363A}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154-4727-BAEE-CA6092E44C2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{AE4D23FC-E3B0-4191-B66C-C4ED790F9FC2}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154-4727-BAEE-CA6092E44C2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{B350F8D3-600D-442C-B856-7A5077E5BB8B}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154-4727-BAEE-CA6092E44C2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{99A6F968-0427-4A9F-937E-DC97FC97230F}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154-4727-BAEE-CA6092E44C2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{BF536D81-D42C-482F-ADFC-6F126AD1D387}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154-4727-BAEE-CA6092E44C2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{91A75F18-D18A-4C34-A222-71163F27047B}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154-4727-BAEE-CA6092E44C2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{3051EFEB-55AA-4557-9117-7313B9F68AB2}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154-4727-BAEE-CA6092E44C2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{6209B808-351E-4BF3-823F-4557BEE7DDD4}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154-4727-BAEE-CA6092E44C2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{098DC68B-CA35-46DC-8531-6762FC885345}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154-4727-BAEE-CA6092E44C2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{C480CF3A-B96B-46A9-B017-10CF16579265}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154-4727-BAEE-CA6092E44C2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{4BC52F66-003F-4E4B-9ADC-3AAD01266F6D}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154-4727-BAEE-CA6092E44C2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{D9FEAE9F-5898-48F9-B214-0753C1E53968}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154-4727-BAEE-CA6092E44C2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{B5B1598A-AD02-465A-913C-A6AD326AEAAC}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154-4727-BAEE-CA6092E44C2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{7EF2D609-E607-4147-921F-0C20E73D7A8B}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154-4727-BAEE-CA6092E44C2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{B7739BCD-0A8B-4C44-9305-BE67900D819B}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154-4727-BAEE-CA6092E44C2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{51596EE7-5FAC-4929-A8F4-50F3376FCC75}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154-4727-BAEE-CA6092E44C2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{7986B5F4-E0A6-4D96-B252-AA3D1541548A}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154-4727-BAEE-CA6092E44C2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{56DFC1F6-68DA-4AE4-A194-747353DFCAE0}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154-4727-BAEE-CA6092E44C2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{1E53D585-423F-4546-A898-7CE7DB58EE68}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154-4727-BAEE-CA6092E44C2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{562B7210-9172-4A18-993E-B9D87D443C58}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154-4727-BAEE-CA6092E44C2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{DD6E8A9D-2505-44AF-BCD5-46873FB57857}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154-4727-BAEE-CA6092E44C2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{BA86B20B-3EE1-4A76-891E-6FB28A71A083}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154-4727-BAEE-CA6092E44C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154-4727-BAEE-CA6092E44C2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154-4727-BAEE-CA6092E44C2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{772DB0C9-8976-4CF7-BE04-9F9DAC7EF3B0}</c15:txfldGUID>
                      <c15:f>Diagramm!$I$46</c15:f>
                      <c15:dlblFieldTableCache>
                        <c:ptCount val="1"/>
                      </c15:dlblFieldTableCache>
                    </c15:dlblFTEntry>
                  </c15:dlblFieldTable>
                  <c15:showDataLabelsRange val="0"/>
                </c:ext>
                <c:ext xmlns:c16="http://schemas.microsoft.com/office/drawing/2014/chart" uri="{C3380CC4-5D6E-409C-BE32-E72D297353CC}">
                  <c16:uniqueId val="{00000000-9430-44FA-8B05-1B0E13AE6A4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{80B425F2-3D1F-4D26-AE98-B3DA46000448}</c15:txfldGUID>
                      <c15:f>Diagramm!$I$47</c15:f>
                      <c15:dlblFieldTableCache>
                        <c:ptCount val="1"/>
                      </c15:dlblFieldTableCache>
                    </c15:dlblFTEntry>
                  </c15:dlblFieldTable>
                  <c15:showDataLabelsRange val="0"/>
                </c:ext>
                <c:ext xmlns:c16="http://schemas.microsoft.com/office/drawing/2014/chart" uri="{C3380CC4-5D6E-409C-BE32-E72D297353CC}">
                  <c16:uniqueId val="{00000001-9430-44FA-8B05-1B0E13AE6A4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{865E83CD-3529-4C48-852E-3B6F8D8A274D}</c15:txfldGUID>
                      <c15:f>Diagramm!$I$48</c15:f>
                      <c15:dlblFieldTableCache>
                        <c:ptCount val="1"/>
                      </c15:dlblFieldTableCache>
                    </c15:dlblFTEntry>
                  </c15:dlblFieldTable>
                  <c15:showDataLabelsRange val="0"/>
                </c:ext>
                <c:ext xmlns:c16="http://schemas.microsoft.com/office/drawing/2014/chart" uri="{C3380CC4-5D6E-409C-BE32-E72D297353CC}">
                  <c16:uniqueId val="{00000002-9430-44FA-8B05-1B0E13AE6A4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{FA58C5E3-3CFC-4DA4-AB5C-1FD8A1FB6483}</c15:txfldGUID>
                      <c15:f>Diagramm!$I$49</c15:f>
                      <c15:dlblFieldTableCache>
                        <c:ptCount val="1"/>
                      </c15:dlblFieldTableCache>
                    </c15:dlblFTEntry>
                  </c15:dlblFieldTable>
                  <c15:showDataLabelsRange val="0"/>
                </c:ext>
                <c:ext xmlns:c16="http://schemas.microsoft.com/office/drawing/2014/chart" uri="{C3380CC4-5D6E-409C-BE32-E72D297353CC}">
                  <c16:uniqueId val="{00000003-9430-44FA-8B05-1B0E13AE6A4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{85F668BD-1CBB-4A70-87EE-8513EFC0F60D}</c15:txfldGUID>
                      <c15:f>Diagramm!$I$50</c15:f>
                      <c15:dlblFieldTableCache>
                        <c:ptCount val="1"/>
                      </c15:dlblFieldTableCache>
                    </c15:dlblFTEntry>
                  </c15:dlblFieldTable>
                  <c15:showDataLabelsRange val="0"/>
                </c:ext>
                <c:ext xmlns:c16="http://schemas.microsoft.com/office/drawing/2014/chart" uri="{C3380CC4-5D6E-409C-BE32-E72D297353CC}">
                  <c16:uniqueId val="{00000004-9430-44FA-8B05-1B0E13AE6A4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{349CE268-4242-4A73-AEC7-E2ACABCE7EE7}</c15:txfldGUID>
                      <c15:f>Diagramm!$I$51</c15:f>
                      <c15:dlblFieldTableCache>
                        <c:ptCount val="1"/>
                      </c15:dlblFieldTableCache>
                    </c15:dlblFTEntry>
                  </c15:dlblFieldTable>
                  <c15:showDataLabelsRange val="0"/>
                </c:ext>
                <c:ext xmlns:c16="http://schemas.microsoft.com/office/drawing/2014/chart" uri="{C3380CC4-5D6E-409C-BE32-E72D297353CC}">
                  <c16:uniqueId val="{00000005-9430-44FA-8B05-1B0E13AE6A4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{FE1313F0-BC8D-4CA3-A5E5-B752B4BF7C18}</c15:txfldGUID>
                      <c15:f>Diagramm!$I$52</c15:f>
                      <c15:dlblFieldTableCache>
                        <c:ptCount val="1"/>
                      </c15:dlblFieldTableCache>
                    </c15:dlblFTEntry>
                  </c15:dlblFieldTable>
                  <c15:showDataLabelsRange val="0"/>
                </c:ext>
                <c:ext xmlns:c16="http://schemas.microsoft.com/office/drawing/2014/chart" uri="{C3380CC4-5D6E-409C-BE32-E72D297353CC}">
                  <c16:uniqueId val="{00000006-9430-44FA-8B05-1B0E13AE6A4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{829A9C7B-7B3D-4C27-A461-F20F96B0F7A4}</c15:txfldGUID>
                      <c15:f>Diagramm!$I$53</c15:f>
                      <c15:dlblFieldTableCache>
                        <c:ptCount val="1"/>
                      </c15:dlblFieldTableCache>
                    </c15:dlblFTEntry>
                  </c15:dlblFieldTable>
                  <c15:showDataLabelsRange val="0"/>
                </c:ext>
                <c:ext xmlns:c16="http://schemas.microsoft.com/office/drawing/2014/chart" uri="{C3380CC4-5D6E-409C-BE32-E72D297353CC}">
                  <c16:uniqueId val="{00000007-9430-44FA-8B05-1B0E13AE6A4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{513A06F5-EA8E-4042-9F0D-455E884939C0}</c15:txfldGUID>
                      <c15:f>Diagramm!$I$54</c15:f>
                      <c15:dlblFieldTableCache>
                        <c:ptCount val="1"/>
                      </c15:dlblFieldTableCache>
                    </c15:dlblFTEntry>
                  </c15:dlblFieldTable>
                  <c15:showDataLabelsRange val="0"/>
                </c:ext>
                <c:ext xmlns:c16="http://schemas.microsoft.com/office/drawing/2014/chart" uri="{C3380CC4-5D6E-409C-BE32-E72D297353CC}">
                  <c16:uniqueId val="{00000008-9430-44FA-8B05-1B0E13AE6A4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{A35E2559-D4F9-4B35-99BC-708C2EBFB6E9}</c15:txfldGUID>
                      <c15:f>Diagramm!$I$55</c15:f>
                      <c15:dlblFieldTableCache>
                        <c:ptCount val="1"/>
                      </c15:dlblFieldTableCache>
                    </c15:dlblFTEntry>
                  </c15:dlblFieldTable>
                  <c15:showDataLabelsRange val="0"/>
                </c:ext>
                <c:ext xmlns:c16="http://schemas.microsoft.com/office/drawing/2014/chart" uri="{C3380CC4-5D6E-409C-BE32-E72D297353CC}">
                  <c16:uniqueId val="{00000009-9430-44FA-8B05-1B0E13AE6A4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{D06A8552-635D-4DF3-AC43-CD2437984BF5}</c15:txfldGUID>
                      <c15:f>Diagramm!$I$56</c15:f>
                      <c15:dlblFieldTableCache>
                        <c:ptCount val="1"/>
                      </c15:dlblFieldTableCache>
                    </c15:dlblFTEntry>
                  </c15:dlblFieldTable>
                  <c15:showDataLabelsRange val="0"/>
                </c:ext>
                <c:ext xmlns:c16="http://schemas.microsoft.com/office/drawing/2014/chart" uri="{C3380CC4-5D6E-409C-BE32-E72D297353CC}">
                  <c16:uniqueId val="{0000000A-9430-44FA-8B05-1B0E13AE6A4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{8035CD9F-3ADB-41F8-A5C2-B900E05B1D28}</c15:txfldGUID>
                      <c15:f>Diagramm!$I$57</c15:f>
                      <c15:dlblFieldTableCache>
                        <c:ptCount val="1"/>
                      </c15:dlblFieldTableCache>
                    </c15:dlblFTEntry>
                  </c15:dlblFieldTable>
                  <c15:showDataLabelsRange val="0"/>
                </c:ext>
                <c:ext xmlns:c16="http://schemas.microsoft.com/office/drawing/2014/chart" uri="{C3380CC4-5D6E-409C-BE32-E72D297353CC}">
                  <c16:uniqueId val="{0000000B-9430-44FA-8B05-1B0E13AE6A4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{C3A2EF8B-2717-4AF5-BBB1-782E9F31FAA7}</c15:txfldGUID>
                      <c15:f>Diagramm!$I$58</c15:f>
                      <c15:dlblFieldTableCache>
                        <c:ptCount val="1"/>
                      </c15:dlblFieldTableCache>
                    </c15:dlblFTEntry>
                  </c15:dlblFieldTable>
                  <c15:showDataLabelsRange val="0"/>
                </c:ext>
                <c:ext xmlns:c16="http://schemas.microsoft.com/office/drawing/2014/chart" uri="{C3380CC4-5D6E-409C-BE32-E72D297353CC}">
                  <c16:uniqueId val="{0000000C-9430-44FA-8B05-1B0E13AE6A4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{07779405-0F50-42AB-91E0-FA46669269F5}</c15:txfldGUID>
                      <c15:f>Diagramm!$I$59</c15:f>
                      <c15:dlblFieldTableCache>
                        <c:ptCount val="1"/>
                      </c15:dlblFieldTableCache>
                    </c15:dlblFTEntry>
                  </c15:dlblFieldTable>
                  <c15:showDataLabelsRange val="0"/>
                </c:ext>
                <c:ext xmlns:c16="http://schemas.microsoft.com/office/drawing/2014/chart" uri="{C3380CC4-5D6E-409C-BE32-E72D297353CC}">
                  <c16:uniqueId val="{0000000D-9430-44FA-8B05-1B0E13AE6A4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{F5B29E68-EADD-4C7B-80C9-4E7D5B159D06}</c15:txfldGUID>
                      <c15:f>Diagramm!$I$60</c15:f>
                      <c15:dlblFieldTableCache>
                        <c:ptCount val="1"/>
                      </c15:dlblFieldTableCache>
                    </c15:dlblFTEntry>
                  </c15:dlblFieldTable>
                  <c15:showDataLabelsRange val="0"/>
                </c:ext>
                <c:ext xmlns:c16="http://schemas.microsoft.com/office/drawing/2014/chart" uri="{C3380CC4-5D6E-409C-BE32-E72D297353CC}">
                  <c16:uniqueId val="{0000000E-9430-44FA-8B05-1B0E13AE6A4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{D275B977-3DD3-40DD-BE3B-DDEF16D7013A}</c15:txfldGUID>
                      <c15:f>Diagramm!$I$61</c15:f>
                      <c15:dlblFieldTableCache>
                        <c:ptCount val="1"/>
                      </c15:dlblFieldTableCache>
                    </c15:dlblFTEntry>
                  </c15:dlblFieldTable>
                  <c15:showDataLabelsRange val="0"/>
                </c:ext>
                <c:ext xmlns:c16="http://schemas.microsoft.com/office/drawing/2014/chart" uri="{C3380CC4-5D6E-409C-BE32-E72D297353CC}">
                  <c16:uniqueId val="{0000000F-9430-44FA-8B05-1B0E13AE6A4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{1B8DECDB-BC9A-4239-912F-B7083A1E3607}</c15:txfldGUID>
                      <c15:f>Diagramm!$I$62</c15:f>
                      <c15:dlblFieldTableCache>
                        <c:ptCount val="1"/>
                      </c15:dlblFieldTableCache>
                    </c15:dlblFTEntry>
                  </c15:dlblFieldTable>
                  <c15:showDataLabelsRange val="0"/>
                </c:ext>
                <c:ext xmlns:c16="http://schemas.microsoft.com/office/drawing/2014/chart" uri="{C3380CC4-5D6E-409C-BE32-E72D297353CC}">
                  <c16:uniqueId val="{00000010-9430-44FA-8B05-1B0E13AE6A4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{77916DE8-1B5A-4375-8124-BE2AB7368167}</c15:txfldGUID>
                      <c15:f>Diagramm!$I$63</c15:f>
                      <c15:dlblFieldTableCache>
                        <c:ptCount val="1"/>
                      </c15:dlblFieldTableCache>
                    </c15:dlblFTEntry>
                  </c15:dlblFieldTable>
                  <c15:showDataLabelsRange val="0"/>
                </c:ext>
                <c:ext xmlns:c16="http://schemas.microsoft.com/office/drawing/2014/chart" uri="{C3380CC4-5D6E-409C-BE32-E72D297353CC}">
                  <c16:uniqueId val="{00000011-9430-44FA-8B05-1B0E13AE6A4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{C8908F60-E940-4DA6-9CB5-FA0F56C81CFC}</c15:txfldGUID>
                      <c15:f>Diagramm!$I$64</c15:f>
                      <c15:dlblFieldTableCache>
                        <c:ptCount val="1"/>
                      </c15:dlblFieldTableCache>
                    </c15:dlblFTEntry>
                  </c15:dlblFieldTable>
                  <c15:showDataLabelsRange val="0"/>
                </c:ext>
                <c:ext xmlns:c16="http://schemas.microsoft.com/office/drawing/2014/chart" uri="{C3380CC4-5D6E-409C-BE32-E72D297353CC}">
                  <c16:uniqueId val="{00000012-9430-44FA-8B05-1B0E13AE6A4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{DEC88F2F-1CFE-431D-A0FF-CE6F721B14D4}</c15:txfldGUID>
                      <c15:f>Diagramm!$I$65</c15:f>
                      <c15:dlblFieldTableCache>
                        <c:ptCount val="1"/>
                      </c15:dlblFieldTableCache>
                    </c15:dlblFTEntry>
                  </c15:dlblFieldTable>
                  <c15:showDataLabelsRange val="0"/>
                </c:ext>
                <c:ext xmlns:c16="http://schemas.microsoft.com/office/drawing/2014/chart" uri="{C3380CC4-5D6E-409C-BE32-E72D297353CC}">
                  <c16:uniqueId val="{00000013-9430-44FA-8B05-1B0E13AE6A4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{B2FE96D8-36C0-411C-8BDD-CB0B1691E327}</c15:txfldGUID>
                      <c15:f>Diagramm!$I$66</c15:f>
                      <c15:dlblFieldTableCache>
                        <c:ptCount val="1"/>
                      </c15:dlblFieldTableCache>
                    </c15:dlblFTEntry>
                  </c15:dlblFieldTable>
                  <c15:showDataLabelsRange val="0"/>
                </c:ext>
                <c:ext xmlns:c16="http://schemas.microsoft.com/office/drawing/2014/chart" uri="{C3380CC4-5D6E-409C-BE32-E72D297353CC}">
                  <c16:uniqueId val="{00000014-9430-44FA-8B05-1B0E13AE6A4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{C16AD9D6-2B44-4B92-9A66-2C8AE93BF01A}</c15:txfldGUID>
                      <c15:f>Diagramm!$I$67</c15:f>
                      <c15:dlblFieldTableCache>
                        <c:ptCount val="1"/>
                      </c15:dlblFieldTableCache>
                    </c15:dlblFTEntry>
                  </c15:dlblFieldTable>
                  <c15:showDataLabelsRange val="0"/>
                </c:ext>
                <c:ext xmlns:c16="http://schemas.microsoft.com/office/drawing/2014/chart" uri="{C3380CC4-5D6E-409C-BE32-E72D297353CC}">
                  <c16:uniqueId val="{00000015-9430-44FA-8B05-1B0E13AE6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430-44FA-8B05-1B0E13AE6A4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{3D68400C-72E2-43F9-8C88-B0DD01AA3B4B}</c15:txfldGUID>
                      <c15:f>Diagramm!$K$46</c15:f>
                      <c15:dlblFieldTableCache>
                        <c:ptCount val="1"/>
                      </c15:dlblFieldTableCache>
                    </c15:dlblFTEntry>
                  </c15:dlblFieldTable>
                  <c15:showDataLabelsRange val="0"/>
                </c:ext>
                <c:ext xmlns:c16="http://schemas.microsoft.com/office/drawing/2014/chart" uri="{C3380CC4-5D6E-409C-BE32-E72D297353CC}">
                  <c16:uniqueId val="{00000017-9430-44FA-8B05-1B0E13AE6A4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{473E9093-C4B5-4D7A-B24E-B38EBCBD026F}</c15:txfldGUID>
                      <c15:f>Diagramm!$K$47</c15:f>
                      <c15:dlblFieldTableCache>
                        <c:ptCount val="1"/>
                      </c15:dlblFieldTableCache>
                    </c15:dlblFTEntry>
                  </c15:dlblFieldTable>
                  <c15:showDataLabelsRange val="0"/>
                </c:ext>
                <c:ext xmlns:c16="http://schemas.microsoft.com/office/drawing/2014/chart" uri="{C3380CC4-5D6E-409C-BE32-E72D297353CC}">
                  <c16:uniqueId val="{00000018-9430-44FA-8B05-1B0E13AE6A4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{5ABF23D1-64F5-49C3-BBCF-CCF02B9820E4}</c15:txfldGUID>
                      <c15:f>Diagramm!$K$48</c15:f>
                      <c15:dlblFieldTableCache>
                        <c:ptCount val="1"/>
                      </c15:dlblFieldTableCache>
                    </c15:dlblFTEntry>
                  </c15:dlblFieldTable>
                  <c15:showDataLabelsRange val="0"/>
                </c:ext>
                <c:ext xmlns:c16="http://schemas.microsoft.com/office/drawing/2014/chart" uri="{C3380CC4-5D6E-409C-BE32-E72D297353CC}">
                  <c16:uniqueId val="{00000019-9430-44FA-8B05-1B0E13AE6A4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{E4430CAE-6EA0-4A0D-8F36-EC3472B13597}</c15:txfldGUID>
                      <c15:f>Diagramm!$K$49</c15:f>
                      <c15:dlblFieldTableCache>
                        <c:ptCount val="1"/>
                      </c15:dlblFieldTableCache>
                    </c15:dlblFTEntry>
                  </c15:dlblFieldTable>
                  <c15:showDataLabelsRange val="0"/>
                </c:ext>
                <c:ext xmlns:c16="http://schemas.microsoft.com/office/drawing/2014/chart" uri="{C3380CC4-5D6E-409C-BE32-E72D297353CC}">
                  <c16:uniqueId val="{0000001A-9430-44FA-8B05-1B0E13AE6A4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{B227F640-4E51-41CF-BF60-EA6048A673E6}</c15:txfldGUID>
                      <c15:f>Diagramm!$K$50</c15:f>
                      <c15:dlblFieldTableCache>
                        <c:ptCount val="1"/>
                      </c15:dlblFieldTableCache>
                    </c15:dlblFTEntry>
                  </c15:dlblFieldTable>
                  <c15:showDataLabelsRange val="0"/>
                </c:ext>
                <c:ext xmlns:c16="http://schemas.microsoft.com/office/drawing/2014/chart" uri="{C3380CC4-5D6E-409C-BE32-E72D297353CC}">
                  <c16:uniqueId val="{0000001B-9430-44FA-8B05-1B0E13AE6A4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{37086777-E54D-423B-8670-5CC769F3BB5C}</c15:txfldGUID>
                      <c15:f>Diagramm!$K$51</c15:f>
                      <c15:dlblFieldTableCache>
                        <c:ptCount val="1"/>
                      </c15:dlblFieldTableCache>
                    </c15:dlblFTEntry>
                  </c15:dlblFieldTable>
                  <c15:showDataLabelsRange val="0"/>
                </c:ext>
                <c:ext xmlns:c16="http://schemas.microsoft.com/office/drawing/2014/chart" uri="{C3380CC4-5D6E-409C-BE32-E72D297353CC}">
                  <c16:uniqueId val="{0000001C-9430-44FA-8B05-1B0E13AE6A4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{3E5199CA-98D8-4772-9960-A4A9BA33738F}</c15:txfldGUID>
                      <c15:f>Diagramm!$K$52</c15:f>
                      <c15:dlblFieldTableCache>
                        <c:ptCount val="1"/>
                      </c15:dlblFieldTableCache>
                    </c15:dlblFTEntry>
                  </c15:dlblFieldTable>
                  <c15:showDataLabelsRange val="0"/>
                </c:ext>
                <c:ext xmlns:c16="http://schemas.microsoft.com/office/drawing/2014/chart" uri="{C3380CC4-5D6E-409C-BE32-E72D297353CC}">
                  <c16:uniqueId val="{0000001D-9430-44FA-8B05-1B0E13AE6A4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{13BEB3B3-2BA1-46AE-A434-56CECB82CD81}</c15:txfldGUID>
                      <c15:f>Diagramm!$K$53</c15:f>
                      <c15:dlblFieldTableCache>
                        <c:ptCount val="1"/>
                      </c15:dlblFieldTableCache>
                    </c15:dlblFTEntry>
                  </c15:dlblFieldTable>
                  <c15:showDataLabelsRange val="0"/>
                </c:ext>
                <c:ext xmlns:c16="http://schemas.microsoft.com/office/drawing/2014/chart" uri="{C3380CC4-5D6E-409C-BE32-E72D297353CC}">
                  <c16:uniqueId val="{0000001E-9430-44FA-8B05-1B0E13AE6A4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{9A79646D-C40D-4FFB-9E09-7EC7B6C83D50}</c15:txfldGUID>
                      <c15:f>Diagramm!$K$54</c15:f>
                      <c15:dlblFieldTableCache>
                        <c:ptCount val="1"/>
                      </c15:dlblFieldTableCache>
                    </c15:dlblFTEntry>
                  </c15:dlblFieldTable>
                  <c15:showDataLabelsRange val="0"/>
                </c:ext>
                <c:ext xmlns:c16="http://schemas.microsoft.com/office/drawing/2014/chart" uri="{C3380CC4-5D6E-409C-BE32-E72D297353CC}">
                  <c16:uniqueId val="{0000001F-9430-44FA-8B05-1B0E13AE6A4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{A2DFE878-71C7-4034-AC3D-ED2B41EAB97D}</c15:txfldGUID>
                      <c15:f>Diagramm!$K$55</c15:f>
                      <c15:dlblFieldTableCache>
                        <c:ptCount val="1"/>
                      </c15:dlblFieldTableCache>
                    </c15:dlblFTEntry>
                  </c15:dlblFieldTable>
                  <c15:showDataLabelsRange val="0"/>
                </c:ext>
                <c:ext xmlns:c16="http://schemas.microsoft.com/office/drawing/2014/chart" uri="{C3380CC4-5D6E-409C-BE32-E72D297353CC}">
                  <c16:uniqueId val="{00000020-9430-44FA-8B05-1B0E13AE6A4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{951C0EAD-B76B-4AEF-BC90-7D4D8E91FFC9}</c15:txfldGUID>
                      <c15:f>Diagramm!$K$56</c15:f>
                      <c15:dlblFieldTableCache>
                        <c:ptCount val="1"/>
                      </c15:dlblFieldTableCache>
                    </c15:dlblFTEntry>
                  </c15:dlblFieldTable>
                  <c15:showDataLabelsRange val="0"/>
                </c:ext>
                <c:ext xmlns:c16="http://schemas.microsoft.com/office/drawing/2014/chart" uri="{C3380CC4-5D6E-409C-BE32-E72D297353CC}">
                  <c16:uniqueId val="{00000021-9430-44FA-8B05-1B0E13AE6A4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{F7CBC30C-4290-4AC0-B779-B3050022DFCD}</c15:txfldGUID>
                      <c15:f>Diagramm!$K$57</c15:f>
                      <c15:dlblFieldTableCache>
                        <c:ptCount val="1"/>
                      </c15:dlblFieldTableCache>
                    </c15:dlblFTEntry>
                  </c15:dlblFieldTable>
                  <c15:showDataLabelsRange val="0"/>
                </c:ext>
                <c:ext xmlns:c16="http://schemas.microsoft.com/office/drawing/2014/chart" uri="{C3380CC4-5D6E-409C-BE32-E72D297353CC}">
                  <c16:uniqueId val="{00000022-9430-44FA-8B05-1B0E13AE6A4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{144BBFAC-6ACC-4201-8BAC-E5593E444BE1}</c15:txfldGUID>
                      <c15:f>Diagramm!$K$58</c15:f>
                      <c15:dlblFieldTableCache>
                        <c:ptCount val="1"/>
                      </c15:dlblFieldTableCache>
                    </c15:dlblFTEntry>
                  </c15:dlblFieldTable>
                  <c15:showDataLabelsRange val="0"/>
                </c:ext>
                <c:ext xmlns:c16="http://schemas.microsoft.com/office/drawing/2014/chart" uri="{C3380CC4-5D6E-409C-BE32-E72D297353CC}">
                  <c16:uniqueId val="{00000023-9430-44FA-8B05-1B0E13AE6A4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{83560FE5-DEC8-494C-9F80-D688AF76BB98}</c15:txfldGUID>
                      <c15:f>Diagramm!$K$59</c15:f>
                      <c15:dlblFieldTableCache>
                        <c:ptCount val="1"/>
                      </c15:dlblFieldTableCache>
                    </c15:dlblFTEntry>
                  </c15:dlblFieldTable>
                  <c15:showDataLabelsRange val="0"/>
                </c:ext>
                <c:ext xmlns:c16="http://schemas.microsoft.com/office/drawing/2014/chart" uri="{C3380CC4-5D6E-409C-BE32-E72D297353CC}">
                  <c16:uniqueId val="{00000024-9430-44FA-8B05-1B0E13AE6A4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{EFF5A2C2-C8A2-4647-896E-1A57714BF9F4}</c15:txfldGUID>
                      <c15:f>Diagramm!$K$60</c15:f>
                      <c15:dlblFieldTableCache>
                        <c:ptCount val="1"/>
                      </c15:dlblFieldTableCache>
                    </c15:dlblFTEntry>
                  </c15:dlblFieldTable>
                  <c15:showDataLabelsRange val="0"/>
                </c:ext>
                <c:ext xmlns:c16="http://schemas.microsoft.com/office/drawing/2014/chart" uri="{C3380CC4-5D6E-409C-BE32-E72D297353CC}">
                  <c16:uniqueId val="{00000025-9430-44FA-8B05-1B0E13AE6A4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{DBD048AE-5D42-454B-85D3-0AE6AEFECBB3}</c15:txfldGUID>
                      <c15:f>Diagramm!$K$61</c15:f>
                      <c15:dlblFieldTableCache>
                        <c:ptCount val="1"/>
                      </c15:dlblFieldTableCache>
                    </c15:dlblFTEntry>
                  </c15:dlblFieldTable>
                  <c15:showDataLabelsRange val="0"/>
                </c:ext>
                <c:ext xmlns:c16="http://schemas.microsoft.com/office/drawing/2014/chart" uri="{C3380CC4-5D6E-409C-BE32-E72D297353CC}">
                  <c16:uniqueId val="{00000026-9430-44FA-8B05-1B0E13AE6A4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{63E9F3BF-8C08-4C18-B6E0-75C0568A191D}</c15:txfldGUID>
                      <c15:f>Diagramm!$K$62</c15:f>
                      <c15:dlblFieldTableCache>
                        <c:ptCount val="1"/>
                      </c15:dlblFieldTableCache>
                    </c15:dlblFTEntry>
                  </c15:dlblFieldTable>
                  <c15:showDataLabelsRange val="0"/>
                </c:ext>
                <c:ext xmlns:c16="http://schemas.microsoft.com/office/drawing/2014/chart" uri="{C3380CC4-5D6E-409C-BE32-E72D297353CC}">
                  <c16:uniqueId val="{00000027-9430-44FA-8B05-1B0E13AE6A4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{0542366B-09E4-4B69-A5CA-2A2F8C2514E8}</c15:txfldGUID>
                      <c15:f>Diagramm!$K$63</c15:f>
                      <c15:dlblFieldTableCache>
                        <c:ptCount val="1"/>
                      </c15:dlblFieldTableCache>
                    </c15:dlblFTEntry>
                  </c15:dlblFieldTable>
                  <c15:showDataLabelsRange val="0"/>
                </c:ext>
                <c:ext xmlns:c16="http://schemas.microsoft.com/office/drawing/2014/chart" uri="{C3380CC4-5D6E-409C-BE32-E72D297353CC}">
                  <c16:uniqueId val="{00000028-9430-44FA-8B05-1B0E13AE6A4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{3E4E4CF6-0599-49BD-B9E4-3C348E13BCB2}</c15:txfldGUID>
                      <c15:f>Diagramm!$K$64</c15:f>
                      <c15:dlblFieldTableCache>
                        <c:ptCount val="1"/>
                      </c15:dlblFieldTableCache>
                    </c15:dlblFTEntry>
                  </c15:dlblFieldTable>
                  <c15:showDataLabelsRange val="0"/>
                </c:ext>
                <c:ext xmlns:c16="http://schemas.microsoft.com/office/drawing/2014/chart" uri="{C3380CC4-5D6E-409C-BE32-E72D297353CC}">
                  <c16:uniqueId val="{00000029-9430-44FA-8B05-1B0E13AE6A4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{3B599E75-3A0F-4EE0-BE9A-21196A6B7816}</c15:txfldGUID>
                      <c15:f>Diagramm!$K$65</c15:f>
                      <c15:dlblFieldTableCache>
                        <c:ptCount val="1"/>
                      </c15:dlblFieldTableCache>
                    </c15:dlblFTEntry>
                  </c15:dlblFieldTable>
                  <c15:showDataLabelsRange val="0"/>
                </c:ext>
                <c:ext xmlns:c16="http://schemas.microsoft.com/office/drawing/2014/chart" uri="{C3380CC4-5D6E-409C-BE32-E72D297353CC}">
                  <c16:uniqueId val="{0000002A-9430-44FA-8B05-1B0E13AE6A4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{E61D7D22-0EE1-4D03-BAF4-B40F0AF9C837}</c15:txfldGUID>
                      <c15:f>Diagramm!$K$66</c15:f>
                      <c15:dlblFieldTableCache>
                        <c:ptCount val="1"/>
                      </c15:dlblFieldTableCache>
                    </c15:dlblFTEntry>
                  </c15:dlblFieldTable>
                  <c15:showDataLabelsRange val="0"/>
                </c:ext>
                <c:ext xmlns:c16="http://schemas.microsoft.com/office/drawing/2014/chart" uri="{C3380CC4-5D6E-409C-BE32-E72D297353CC}">
                  <c16:uniqueId val="{0000002B-9430-44FA-8B05-1B0E13AE6A4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{742B0D3B-35E1-49D8-B3FA-B59B1798A559}</c15:txfldGUID>
                      <c15:f>Diagramm!$K$67</c15:f>
                      <c15:dlblFieldTableCache>
                        <c:ptCount val="1"/>
                      </c15:dlblFieldTableCache>
                    </c15:dlblFTEntry>
                  </c15:dlblFieldTable>
                  <c15:showDataLabelsRange val="0"/>
                </c:ext>
                <c:ext xmlns:c16="http://schemas.microsoft.com/office/drawing/2014/chart" uri="{C3380CC4-5D6E-409C-BE32-E72D297353CC}">
                  <c16:uniqueId val="{0000002C-9430-44FA-8B05-1B0E13AE6A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430-44FA-8B05-1B0E13AE6A4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{92965AC0-3466-4C5E-967B-5FA9D12264EF}</c15:txfldGUID>
                      <c15:f>Diagramm!$J$46</c15:f>
                      <c15:dlblFieldTableCache>
                        <c:ptCount val="1"/>
                      </c15:dlblFieldTableCache>
                    </c15:dlblFTEntry>
                  </c15:dlblFieldTable>
                  <c15:showDataLabelsRange val="0"/>
                </c:ext>
                <c:ext xmlns:c16="http://schemas.microsoft.com/office/drawing/2014/chart" uri="{C3380CC4-5D6E-409C-BE32-E72D297353CC}">
                  <c16:uniqueId val="{0000002E-9430-44FA-8B05-1B0E13AE6A4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{7B3A11D1-A5B3-4081-8892-BC92E62083CD}</c15:txfldGUID>
                      <c15:f>Diagramm!$J$47</c15:f>
                      <c15:dlblFieldTableCache>
                        <c:ptCount val="1"/>
                      </c15:dlblFieldTableCache>
                    </c15:dlblFTEntry>
                  </c15:dlblFieldTable>
                  <c15:showDataLabelsRange val="0"/>
                </c:ext>
                <c:ext xmlns:c16="http://schemas.microsoft.com/office/drawing/2014/chart" uri="{C3380CC4-5D6E-409C-BE32-E72D297353CC}">
                  <c16:uniqueId val="{0000002F-9430-44FA-8B05-1B0E13AE6A4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{9FA02CCF-02BB-4407-9B7F-C91AC11EB47F}</c15:txfldGUID>
                      <c15:f>Diagramm!$J$48</c15:f>
                      <c15:dlblFieldTableCache>
                        <c:ptCount val="1"/>
                      </c15:dlblFieldTableCache>
                    </c15:dlblFTEntry>
                  </c15:dlblFieldTable>
                  <c15:showDataLabelsRange val="0"/>
                </c:ext>
                <c:ext xmlns:c16="http://schemas.microsoft.com/office/drawing/2014/chart" uri="{C3380CC4-5D6E-409C-BE32-E72D297353CC}">
                  <c16:uniqueId val="{00000030-9430-44FA-8B05-1B0E13AE6A4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{177D7AF9-6934-460F-84EB-8EA9B0C1EF43}</c15:txfldGUID>
                      <c15:f>Diagramm!$J$49</c15:f>
                      <c15:dlblFieldTableCache>
                        <c:ptCount val="1"/>
                      </c15:dlblFieldTableCache>
                    </c15:dlblFTEntry>
                  </c15:dlblFieldTable>
                  <c15:showDataLabelsRange val="0"/>
                </c:ext>
                <c:ext xmlns:c16="http://schemas.microsoft.com/office/drawing/2014/chart" uri="{C3380CC4-5D6E-409C-BE32-E72D297353CC}">
                  <c16:uniqueId val="{00000031-9430-44FA-8B05-1B0E13AE6A4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{19D62FB3-AFC8-44DA-85A1-35E5FDCD4D37}</c15:txfldGUID>
                      <c15:f>Diagramm!$J$50</c15:f>
                      <c15:dlblFieldTableCache>
                        <c:ptCount val="1"/>
                      </c15:dlblFieldTableCache>
                    </c15:dlblFTEntry>
                  </c15:dlblFieldTable>
                  <c15:showDataLabelsRange val="0"/>
                </c:ext>
                <c:ext xmlns:c16="http://schemas.microsoft.com/office/drawing/2014/chart" uri="{C3380CC4-5D6E-409C-BE32-E72D297353CC}">
                  <c16:uniqueId val="{00000032-9430-44FA-8B05-1B0E13AE6A4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{5A79C158-D4DA-4040-99B6-9F816DE1275C}</c15:txfldGUID>
                      <c15:f>Diagramm!$J$51</c15:f>
                      <c15:dlblFieldTableCache>
                        <c:ptCount val="1"/>
                      </c15:dlblFieldTableCache>
                    </c15:dlblFTEntry>
                  </c15:dlblFieldTable>
                  <c15:showDataLabelsRange val="0"/>
                </c:ext>
                <c:ext xmlns:c16="http://schemas.microsoft.com/office/drawing/2014/chart" uri="{C3380CC4-5D6E-409C-BE32-E72D297353CC}">
                  <c16:uniqueId val="{00000033-9430-44FA-8B05-1B0E13AE6A4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{D69C5B68-D1B1-4580-87D3-D4C011C8F34A}</c15:txfldGUID>
                      <c15:f>Diagramm!$J$52</c15:f>
                      <c15:dlblFieldTableCache>
                        <c:ptCount val="1"/>
                      </c15:dlblFieldTableCache>
                    </c15:dlblFTEntry>
                  </c15:dlblFieldTable>
                  <c15:showDataLabelsRange val="0"/>
                </c:ext>
                <c:ext xmlns:c16="http://schemas.microsoft.com/office/drawing/2014/chart" uri="{C3380CC4-5D6E-409C-BE32-E72D297353CC}">
                  <c16:uniqueId val="{00000034-9430-44FA-8B05-1B0E13AE6A4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{E4A7A745-3003-4F60-8A9A-032C41D9B207}</c15:txfldGUID>
                      <c15:f>Diagramm!$J$53</c15:f>
                      <c15:dlblFieldTableCache>
                        <c:ptCount val="1"/>
                      </c15:dlblFieldTableCache>
                    </c15:dlblFTEntry>
                  </c15:dlblFieldTable>
                  <c15:showDataLabelsRange val="0"/>
                </c:ext>
                <c:ext xmlns:c16="http://schemas.microsoft.com/office/drawing/2014/chart" uri="{C3380CC4-5D6E-409C-BE32-E72D297353CC}">
                  <c16:uniqueId val="{00000035-9430-44FA-8B05-1B0E13AE6A4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{2ED40248-9B87-4CD7-B40A-172D816B20AA}</c15:txfldGUID>
                      <c15:f>Diagramm!$J$54</c15:f>
                      <c15:dlblFieldTableCache>
                        <c:ptCount val="1"/>
                      </c15:dlblFieldTableCache>
                    </c15:dlblFTEntry>
                  </c15:dlblFieldTable>
                  <c15:showDataLabelsRange val="0"/>
                </c:ext>
                <c:ext xmlns:c16="http://schemas.microsoft.com/office/drawing/2014/chart" uri="{C3380CC4-5D6E-409C-BE32-E72D297353CC}">
                  <c16:uniqueId val="{00000036-9430-44FA-8B05-1B0E13AE6A4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{92C23482-E2DC-4260-A7B3-E8CF5050ED24}</c15:txfldGUID>
                      <c15:f>Diagramm!$J$55</c15:f>
                      <c15:dlblFieldTableCache>
                        <c:ptCount val="1"/>
                      </c15:dlblFieldTableCache>
                    </c15:dlblFTEntry>
                  </c15:dlblFieldTable>
                  <c15:showDataLabelsRange val="0"/>
                </c:ext>
                <c:ext xmlns:c16="http://schemas.microsoft.com/office/drawing/2014/chart" uri="{C3380CC4-5D6E-409C-BE32-E72D297353CC}">
                  <c16:uniqueId val="{00000037-9430-44FA-8B05-1B0E13AE6A4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{24961AD1-59F0-43CE-9CFC-CC26365BEAE3}</c15:txfldGUID>
                      <c15:f>Diagramm!$J$56</c15:f>
                      <c15:dlblFieldTableCache>
                        <c:ptCount val="1"/>
                      </c15:dlblFieldTableCache>
                    </c15:dlblFTEntry>
                  </c15:dlblFieldTable>
                  <c15:showDataLabelsRange val="0"/>
                </c:ext>
                <c:ext xmlns:c16="http://schemas.microsoft.com/office/drawing/2014/chart" uri="{C3380CC4-5D6E-409C-BE32-E72D297353CC}">
                  <c16:uniqueId val="{00000038-9430-44FA-8B05-1B0E13AE6A4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{FD52DDAD-F43C-4278-8635-E918BE1ED9CB}</c15:txfldGUID>
                      <c15:f>Diagramm!$J$57</c15:f>
                      <c15:dlblFieldTableCache>
                        <c:ptCount val="1"/>
                      </c15:dlblFieldTableCache>
                    </c15:dlblFTEntry>
                  </c15:dlblFieldTable>
                  <c15:showDataLabelsRange val="0"/>
                </c:ext>
                <c:ext xmlns:c16="http://schemas.microsoft.com/office/drawing/2014/chart" uri="{C3380CC4-5D6E-409C-BE32-E72D297353CC}">
                  <c16:uniqueId val="{00000039-9430-44FA-8B05-1B0E13AE6A4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{F3974A4F-F1D0-44C2-B8EF-6678FC8E9018}</c15:txfldGUID>
                      <c15:f>Diagramm!$J$58</c15:f>
                      <c15:dlblFieldTableCache>
                        <c:ptCount val="1"/>
                      </c15:dlblFieldTableCache>
                    </c15:dlblFTEntry>
                  </c15:dlblFieldTable>
                  <c15:showDataLabelsRange val="0"/>
                </c:ext>
                <c:ext xmlns:c16="http://schemas.microsoft.com/office/drawing/2014/chart" uri="{C3380CC4-5D6E-409C-BE32-E72D297353CC}">
                  <c16:uniqueId val="{0000003A-9430-44FA-8B05-1B0E13AE6A4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{EC5DE897-3B10-428B-B9F7-228CEB6ED678}</c15:txfldGUID>
                      <c15:f>Diagramm!$J$59</c15:f>
                      <c15:dlblFieldTableCache>
                        <c:ptCount val="1"/>
                      </c15:dlblFieldTableCache>
                    </c15:dlblFTEntry>
                  </c15:dlblFieldTable>
                  <c15:showDataLabelsRange val="0"/>
                </c:ext>
                <c:ext xmlns:c16="http://schemas.microsoft.com/office/drawing/2014/chart" uri="{C3380CC4-5D6E-409C-BE32-E72D297353CC}">
                  <c16:uniqueId val="{0000003B-9430-44FA-8B05-1B0E13AE6A4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{E06CD234-CC22-4EC2-A75B-F5D27BB0DBAE}</c15:txfldGUID>
                      <c15:f>Diagramm!$J$60</c15:f>
                      <c15:dlblFieldTableCache>
                        <c:ptCount val="1"/>
                      </c15:dlblFieldTableCache>
                    </c15:dlblFTEntry>
                  </c15:dlblFieldTable>
                  <c15:showDataLabelsRange val="0"/>
                </c:ext>
                <c:ext xmlns:c16="http://schemas.microsoft.com/office/drawing/2014/chart" uri="{C3380CC4-5D6E-409C-BE32-E72D297353CC}">
                  <c16:uniqueId val="{0000003C-9430-44FA-8B05-1B0E13AE6A4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{2733E5EC-EA0A-4818-9A8D-BE5CA9BF03AB}</c15:txfldGUID>
                      <c15:f>Diagramm!$J$61</c15:f>
                      <c15:dlblFieldTableCache>
                        <c:ptCount val="1"/>
                      </c15:dlblFieldTableCache>
                    </c15:dlblFTEntry>
                  </c15:dlblFieldTable>
                  <c15:showDataLabelsRange val="0"/>
                </c:ext>
                <c:ext xmlns:c16="http://schemas.microsoft.com/office/drawing/2014/chart" uri="{C3380CC4-5D6E-409C-BE32-E72D297353CC}">
                  <c16:uniqueId val="{0000003D-9430-44FA-8B05-1B0E13AE6A4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{9CD1C334-67EE-4F81-8FF8-B7AEC880C9F3}</c15:txfldGUID>
                      <c15:f>Diagramm!$J$62</c15:f>
                      <c15:dlblFieldTableCache>
                        <c:ptCount val="1"/>
                      </c15:dlblFieldTableCache>
                    </c15:dlblFTEntry>
                  </c15:dlblFieldTable>
                  <c15:showDataLabelsRange val="0"/>
                </c:ext>
                <c:ext xmlns:c16="http://schemas.microsoft.com/office/drawing/2014/chart" uri="{C3380CC4-5D6E-409C-BE32-E72D297353CC}">
                  <c16:uniqueId val="{0000003E-9430-44FA-8B05-1B0E13AE6A4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{55399357-1FE2-4AE6-9C25-7CD7B9CC9B8F}</c15:txfldGUID>
                      <c15:f>Diagramm!$J$63</c15:f>
                      <c15:dlblFieldTableCache>
                        <c:ptCount val="1"/>
                      </c15:dlblFieldTableCache>
                    </c15:dlblFTEntry>
                  </c15:dlblFieldTable>
                  <c15:showDataLabelsRange val="0"/>
                </c:ext>
                <c:ext xmlns:c16="http://schemas.microsoft.com/office/drawing/2014/chart" uri="{C3380CC4-5D6E-409C-BE32-E72D297353CC}">
                  <c16:uniqueId val="{0000003F-9430-44FA-8B05-1B0E13AE6A4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{2EE35360-F7C2-4854-8E67-2D7E26DCBA75}</c15:txfldGUID>
                      <c15:f>Diagramm!$J$64</c15:f>
                      <c15:dlblFieldTableCache>
                        <c:ptCount val="1"/>
                      </c15:dlblFieldTableCache>
                    </c15:dlblFTEntry>
                  </c15:dlblFieldTable>
                  <c15:showDataLabelsRange val="0"/>
                </c:ext>
                <c:ext xmlns:c16="http://schemas.microsoft.com/office/drawing/2014/chart" uri="{C3380CC4-5D6E-409C-BE32-E72D297353CC}">
                  <c16:uniqueId val="{00000040-9430-44FA-8B05-1B0E13AE6A4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{A044C21D-2520-4D44-A99A-05A0B3FE5287}</c15:txfldGUID>
                      <c15:f>Diagramm!$J$65</c15:f>
                      <c15:dlblFieldTableCache>
                        <c:ptCount val="1"/>
                      </c15:dlblFieldTableCache>
                    </c15:dlblFTEntry>
                  </c15:dlblFieldTable>
                  <c15:showDataLabelsRange val="0"/>
                </c:ext>
                <c:ext xmlns:c16="http://schemas.microsoft.com/office/drawing/2014/chart" uri="{C3380CC4-5D6E-409C-BE32-E72D297353CC}">
                  <c16:uniqueId val="{00000041-9430-44FA-8B05-1B0E13AE6A4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{20AD043B-6EFD-4F97-8E88-B59D2A7CEB2E}</c15:txfldGUID>
                      <c15:f>Diagramm!$J$66</c15:f>
                      <c15:dlblFieldTableCache>
                        <c:ptCount val="1"/>
                      </c15:dlblFieldTableCache>
                    </c15:dlblFTEntry>
                  </c15:dlblFieldTable>
                  <c15:showDataLabelsRange val="0"/>
                </c:ext>
                <c:ext xmlns:c16="http://schemas.microsoft.com/office/drawing/2014/chart" uri="{C3380CC4-5D6E-409C-BE32-E72D297353CC}">
                  <c16:uniqueId val="{00000042-9430-44FA-8B05-1B0E13AE6A4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{E2AE5803-F4A7-4694-8409-3B812CC20399}</c15:txfldGUID>
                      <c15:f>Diagramm!$J$67</c15:f>
                      <c15:dlblFieldTableCache>
                        <c:ptCount val="1"/>
                      </c15:dlblFieldTableCache>
                    </c15:dlblFTEntry>
                  </c15:dlblFieldTable>
                  <c15:showDataLabelsRange val="0"/>
                </c:ext>
                <c:ext xmlns:c16="http://schemas.microsoft.com/office/drawing/2014/chart" uri="{C3380CC4-5D6E-409C-BE32-E72D297353CC}">
                  <c16:uniqueId val="{00000043-9430-44FA-8B05-1B0E13AE6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430-44FA-8B05-1B0E13AE6A4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9A-4D0A-9B16-303908CC89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9A-4D0A-9B16-303908CC89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9A-4D0A-9B16-303908CC89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9A-4D0A-9B16-303908CC89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9A-4D0A-9B16-303908CC89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9A-4D0A-9B16-303908CC89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B9A-4D0A-9B16-303908CC89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9A-4D0A-9B16-303908CC89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B9A-4D0A-9B16-303908CC89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9A-4D0A-9B16-303908CC89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B9A-4D0A-9B16-303908CC89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B9A-4D0A-9B16-303908CC89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B9A-4D0A-9B16-303908CC89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B9A-4D0A-9B16-303908CC89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B9A-4D0A-9B16-303908CC89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B9A-4D0A-9B16-303908CC89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B9A-4D0A-9B16-303908CC89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B9A-4D0A-9B16-303908CC89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B9A-4D0A-9B16-303908CC89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B9A-4D0A-9B16-303908CC89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B9A-4D0A-9B16-303908CC89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B9A-4D0A-9B16-303908CC89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B9A-4D0A-9B16-303908CC898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B9A-4D0A-9B16-303908CC89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B9A-4D0A-9B16-303908CC89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B9A-4D0A-9B16-303908CC89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B9A-4D0A-9B16-303908CC89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B9A-4D0A-9B16-303908CC89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B9A-4D0A-9B16-303908CC89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B9A-4D0A-9B16-303908CC89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B9A-4D0A-9B16-303908CC89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B9A-4D0A-9B16-303908CC89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B9A-4D0A-9B16-303908CC89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B9A-4D0A-9B16-303908CC89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B9A-4D0A-9B16-303908CC89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B9A-4D0A-9B16-303908CC89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B9A-4D0A-9B16-303908CC89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B9A-4D0A-9B16-303908CC89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B9A-4D0A-9B16-303908CC89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B9A-4D0A-9B16-303908CC89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B9A-4D0A-9B16-303908CC89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B9A-4D0A-9B16-303908CC89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B9A-4D0A-9B16-303908CC89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B9A-4D0A-9B16-303908CC89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B9A-4D0A-9B16-303908CC898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B9A-4D0A-9B16-303908CC898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B9A-4D0A-9B16-303908CC89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B9A-4D0A-9B16-303908CC89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B9A-4D0A-9B16-303908CC89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B9A-4D0A-9B16-303908CC89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B9A-4D0A-9B16-303908CC89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B9A-4D0A-9B16-303908CC89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B9A-4D0A-9B16-303908CC89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B9A-4D0A-9B16-303908CC89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B9A-4D0A-9B16-303908CC89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B9A-4D0A-9B16-303908CC89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B9A-4D0A-9B16-303908CC89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B9A-4D0A-9B16-303908CC89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B9A-4D0A-9B16-303908CC89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B9A-4D0A-9B16-303908CC89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B9A-4D0A-9B16-303908CC89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B9A-4D0A-9B16-303908CC89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B9A-4D0A-9B16-303908CC89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B9A-4D0A-9B16-303908CC89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B9A-4D0A-9B16-303908CC89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B9A-4D0A-9B16-303908CC89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B9A-4D0A-9B16-303908CC89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B9A-4D0A-9B16-303908CC89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B9A-4D0A-9B16-303908CC898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100.36921881072678</c:v>
                </c:pt>
                <c:pt idx="2">
                  <c:v>103.51243684415078</c:v>
                </c:pt>
                <c:pt idx="3">
                  <c:v>102.50194325689857</c:v>
                </c:pt>
                <c:pt idx="4">
                  <c:v>103.06548775748155</c:v>
                </c:pt>
                <c:pt idx="5">
                  <c:v>103.4201321414691</c:v>
                </c:pt>
                <c:pt idx="6">
                  <c:v>105.38767975126311</c:v>
                </c:pt>
                <c:pt idx="7">
                  <c:v>104.85814224640497</c:v>
                </c:pt>
                <c:pt idx="8">
                  <c:v>105.21764477263895</c:v>
                </c:pt>
                <c:pt idx="9">
                  <c:v>105.05246793626117</c:v>
                </c:pt>
                <c:pt idx="10">
                  <c:v>108.3074232413525</c:v>
                </c:pt>
                <c:pt idx="11">
                  <c:v>107.53012048192771</c:v>
                </c:pt>
                <c:pt idx="12">
                  <c:v>108.12281383598912</c:v>
                </c:pt>
                <c:pt idx="13">
                  <c:v>107.69043917605907</c:v>
                </c:pt>
                <c:pt idx="14">
                  <c:v>110.10979401476875</c:v>
                </c:pt>
                <c:pt idx="15">
                  <c:v>110.19238243295763</c:v>
                </c:pt>
                <c:pt idx="16">
                  <c:v>109.29362611737272</c:v>
                </c:pt>
                <c:pt idx="17">
                  <c:v>109.24990283715508</c:v>
                </c:pt>
                <c:pt idx="18">
                  <c:v>112.91294209094443</c:v>
                </c:pt>
                <c:pt idx="19">
                  <c:v>112.44170229304314</c:v>
                </c:pt>
                <c:pt idx="20">
                  <c:v>112.37368830159346</c:v>
                </c:pt>
                <c:pt idx="21">
                  <c:v>112.36397201710066</c:v>
                </c:pt>
                <c:pt idx="22">
                  <c:v>115.39545277885736</c:v>
                </c:pt>
                <c:pt idx="23">
                  <c:v>114.9387874076953</c:v>
                </c:pt>
                <c:pt idx="24">
                  <c:v>114.13233579479207</c:v>
                </c:pt>
              </c:numCache>
            </c:numRef>
          </c:val>
          <c:smooth val="0"/>
          <c:extLst>
            <c:ext xmlns:c16="http://schemas.microsoft.com/office/drawing/2014/chart" uri="{C3380CC4-5D6E-409C-BE32-E72D297353CC}">
              <c16:uniqueId val="{00000000-9B9A-4F7A-98B3-937A4A4ADE5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103.26251896813355</c:v>
                </c:pt>
                <c:pt idx="2">
                  <c:v>105.23520485584218</c:v>
                </c:pt>
                <c:pt idx="3">
                  <c:v>105.31107738998482</c:v>
                </c:pt>
                <c:pt idx="4">
                  <c:v>103.03490136570561</c:v>
                </c:pt>
                <c:pt idx="5">
                  <c:v>103.9453717754173</c:v>
                </c:pt>
                <c:pt idx="6">
                  <c:v>107.81487101669197</c:v>
                </c:pt>
                <c:pt idx="7">
                  <c:v>104.85584218512898</c:v>
                </c:pt>
                <c:pt idx="8">
                  <c:v>102.35204855842186</c:v>
                </c:pt>
                <c:pt idx="9">
                  <c:v>102.20030349013658</c:v>
                </c:pt>
                <c:pt idx="10">
                  <c:v>104.32473444613051</c:v>
                </c:pt>
                <c:pt idx="11">
                  <c:v>104.93171471927162</c:v>
                </c:pt>
                <c:pt idx="12">
                  <c:v>104.47647951441579</c:v>
                </c:pt>
                <c:pt idx="13">
                  <c:v>104.7040971168437</c:v>
                </c:pt>
                <c:pt idx="14">
                  <c:v>106.60091047040972</c:v>
                </c:pt>
                <c:pt idx="15">
                  <c:v>105.61456752655538</c:v>
                </c:pt>
                <c:pt idx="16">
                  <c:v>104.32473444613051</c:v>
                </c:pt>
                <c:pt idx="17">
                  <c:v>104.55235204855842</c:v>
                </c:pt>
                <c:pt idx="18">
                  <c:v>114.71927162367224</c:v>
                </c:pt>
                <c:pt idx="19">
                  <c:v>112.89833080424887</c:v>
                </c:pt>
                <c:pt idx="20">
                  <c:v>110.77389984825494</c:v>
                </c:pt>
                <c:pt idx="21">
                  <c:v>110.6980273141123</c:v>
                </c:pt>
                <c:pt idx="22">
                  <c:v>113.58118361153262</c:v>
                </c:pt>
                <c:pt idx="23">
                  <c:v>112.9742033383915</c:v>
                </c:pt>
                <c:pt idx="24">
                  <c:v>106.06980273141122</c:v>
                </c:pt>
              </c:numCache>
            </c:numRef>
          </c:val>
          <c:smooth val="0"/>
          <c:extLst>
            <c:ext xmlns:c16="http://schemas.microsoft.com/office/drawing/2014/chart" uri="{C3380CC4-5D6E-409C-BE32-E72D297353CC}">
              <c16:uniqueId val="{00000001-9B9A-4F7A-98B3-937A4A4ADE5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100.24612355402411</c:v>
                </c:pt>
                <c:pt idx="2">
                  <c:v>99.335466404134877</c:v>
                </c:pt>
                <c:pt idx="3">
                  <c:v>99.286241693330041</c:v>
                </c:pt>
                <c:pt idx="4">
                  <c:v>94.979079497907946</c:v>
                </c:pt>
                <c:pt idx="5">
                  <c:v>96.726556731479207</c:v>
                </c:pt>
                <c:pt idx="6">
                  <c:v>94.683731233079001</c:v>
                </c:pt>
                <c:pt idx="7">
                  <c:v>94.905242431700714</c:v>
                </c:pt>
                <c:pt idx="8">
                  <c:v>93.846911149396988</c:v>
                </c:pt>
                <c:pt idx="9">
                  <c:v>94.142259414225933</c:v>
                </c:pt>
                <c:pt idx="10">
                  <c:v>91.508737386167866</c:v>
                </c:pt>
                <c:pt idx="11">
                  <c:v>90.671917302485852</c:v>
                </c:pt>
                <c:pt idx="12">
                  <c:v>90.499630814668961</c:v>
                </c:pt>
                <c:pt idx="13">
                  <c:v>90.868816145705139</c:v>
                </c:pt>
                <c:pt idx="14">
                  <c:v>88.72754122569529</c:v>
                </c:pt>
                <c:pt idx="15">
                  <c:v>87.669209943391579</c:v>
                </c:pt>
                <c:pt idx="16">
                  <c:v>85.404873246369675</c:v>
                </c:pt>
                <c:pt idx="17">
                  <c:v>86.413979817868565</c:v>
                </c:pt>
                <c:pt idx="18">
                  <c:v>84.568053162687676</c:v>
                </c:pt>
                <c:pt idx="19">
                  <c:v>83.288210681762237</c:v>
                </c:pt>
                <c:pt idx="20">
                  <c:v>82.771351218311594</c:v>
                </c:pt>
                <c:pt idx="21">
                  <c:v>83.435884814176717</c:v>
                </c:pt>
                <c:pt idx="22">
                  <c:v>80.383952744277636</c:v>
                </c:pt>
                <c:pt idx="23">
                  <c:v>79.867093280826978</c:v>
                </c:pt>
                <c:pt idx="24">
                  <c:v>76.716711789318239</c:v>
                </c:pt>
              </c:numCache>
            </c:numRef>
          </c:val>
          <c:smooth val="0"/>
          <c:extLst>
            <c:ext xmlns:c16="http://schemas.microsoft.com/office/drawing/2014/chart" uri="{C3380CC4-5D6E-409C-BE32-E72D297353CC}">
              <c16:uniqueId val="{00000002-9B9A-4F7A-98B3-937A4A4ADE5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B9A-4F7A-98B3-937A4A4ADE5C}"/>
                </c:ext>
              </c:extLst>
            </c:dLbl>
            <c:dLbl>
              <c:idx val="1"/>
              <c:delete val="1"/>
              <c:extLst>
                <c:ext xmlns:c15="http://schemas.microsoft.com/office/drawing/2012/chart" uri="{CE6537A1-D6FC-4f65-9D91-7224C49458BB}"/>
                <c:ext xmlns:c16="http://schemas.microsoft.com/office/drawing/2014/chart" uri="{C3380CC4-5D6E-409C-BE32-E72D297353CC}">
                  <c16:uniqueId val="{00000004-9B9A-4F7A-98B3-937A4A4ADE5C}"/>
                </c:ext>
              </c:extLst>
            </c:dLbl>
            <c:dLbl>
              <c:idx val="2"/>
              <c:delete val="1"/>
              <c:extLst>
                <c:ext xmlns:c15="http://schemas.microsoft.com/office/drawing/2012/chart" uri="{CE6537A1-D6FC-4f65-9D91-7224C49458BB}"/>
                <c:ext xmlns:c16="http://schemas.microsoft.com/office/drawing/2014/chart" uri="{C3380CC4-5D6E-409C-BE32-E72D297353CC}">
                  <c16:uniqueId val="{00000005-9B9A-4F7A-98B3-937A4A4ADE5C}"/>
                </c:ext>
              </c:extLst>
            </c:dLbl>
            <c:dLbl>
              <c:idx val="3"/>
              <c:delete val="1"/>
              <c:extLst>
                <c:ext xmlns:c15="http://schemas.microsoft.com/office/drawing/2012/chart" uri="{CE6537A1-D6FC-4f65-9D91-7224C49458BB}"/>
                <c:ext xmlns:c16="http://schemas.microsoft.com/office/drawing/2014/chart" uri="{C3380CC4-5D6E-409C-BE32-E72D297353CC}">
                  <c16:uniqueId val="{00000006-9B9A-4F7A-98B3-937A4A4ADE5C}"/>
                </c:ext>
              </c:extLst>
            </c:dLbl>
            <c:dLbl>
              <c:idx val="4"/>
              <c:delete val="1"/>
              <c:extLst>
                <c:ext xmlns:c15="http://schemas.microsoft.com/office/drawing/2012/chart" uri="{CE6537A1-D6FC-4f65-9D91-7224C49458BB}"/>
                <c:ext xmlns:c16="http://schemas.microsoft.com/office/drawing/2014/chart" uri="{C3380CC4-5D6E-409C-BE32-E72D297353CC}">
                  <c16:uniqueId val="{00000007-9B9A-4F7A-98B3-937A4A4ADE5C}"/>
                </c:ext>
              </c:extLst>
            </c:dLbl>
            <c:dLbl>
              <c:idx val="5"/>
              <c:delete val="1"/>
              <c:extLst>
                <c:ext xmlns:c15="http://schemas.microsoft.com/office/drawing/2012/chart" uri="{CE6537A1-D6FC-4f65-9D91-7224C49458BB}"/>
                <c:ext xmlns:c16="http://schemas.microsoft.com/office/drawing/2014/chart" uri="{C3380CC4-5D6E-409C-BE32-E72D297353CC}">
                  <c16:uniqueId val="{00000008-9B9A-4F7A-98B3-937A4A4ADE5C}"/>
                </c:ext>
              </c:extLst>
            </c:dLbl>
            <c:dLbl>
              <c:idx val="6"/>
              <c:delete val="1"/>
              <c:extLst>
                <c:ext xmlns:c15="http://schemas.microsoft.com/office/drawing/2012/chart" uri="{CE6537A1-D6FC-4f65-9D91-7224C49458BB}"/>
                <c:ext xmlns:c16="http://schemas.microsoft.com/office/drawing/2014/chart" uri="{C3380CC4-5D6E-409C-BE32-E72D297353CC}">
                  <c16:uniqueId val="{00000009-9B9A-4F7A-98B3-937A4A4ADE5C}"/>
                </c:ext>
              </c:extLst>
            </c:dLbl>
            <c:dLbl>
              <c:idx val="7"/>
              <c:delete val="1"/>
              <c:extLst>
                <c:ext xmlns:c15="http://schemas.microsoft.com/office/drawing/2012/chart" uri="{CE6537A1-D6FC-4f65-9D91-7224C49458BB}"/>
                <c:ext xmlns:c16="http://schemas.microsoft.com/office/drawing/2014/chart" uri="{C3380CC4-5D6E-409C-BE32-E72D297353CC}">
                  <c16:uniqueId val="{0000000A-9B9A-4F7A-98B3-937A4A4ADE5C}"/>
                </c:ext>
              </c:extLst>
            </c:dLbl>
            <c:dLbl>
              <c:idx val="8"/>
              <c:delete val="1"/>
              <c:extLst>
                <c:ext xmlns:c15="http://schemas.microsoft.com/office/drawing/2012/chart" uri="{CE6537A1-D6FC-4f65-9D91-7224C49458BB}"/>
                <c:ext xmlns:c16="http://schemas.microsoft.com/office/drawing/2014/chart" uri="{C3380CC4-5D6E-409C-BE32-E72D297353CC}">
                  <c16:uniqueId val="{0000000B-9B9A-4F7A-98B3-937A4A4ADE5C}"/>
                </c:ext>
              </c:extLst>
            </c:dLbl>
            <c:dLbl>
              <c:idx val="9"/>
              <c:delete val="1"/>
              <c:extLst>
                <c:ext xmlns:c15="http://schemas.microsoft.com/office/drawing/2012/chart" uri="{CE6537A1-D6FC-4f65-9D91-7224C49458BB}"/>
                <c:ext xmlns:c16="http://schemas.microsoft.com/office/drawing/2014/chart" uri="{C3380CC4-5D6E-409C-BE32-E72D297353CC}">
                  <c16:uniqueId val="{0000000C-9B9A-4F7A-98B3-937A4A4ADE5C}"/>
                </c:ext>
              </c:extLst>
            </c:dLbl>
            <c:dLbl>
              <c:idx val="10"/>
              <c:delete val="1"/>
              <c:extLst>
                <c:ext xmlns:c15="http://schemas.microsoft.com/office/drawing/2012/chart" uri="{CE6537A1-D6FC-4f65-9D91-7224C49458BB}"/>
                <c:ext xmlns:c16="http://schemas.microsoft.com/office/drawing/2014/chart" uri="{C3380CC4-5D6E-409C-BE32-E72D297353CC}">
                  <c16:uniqueId val="{0000000D-9B9A-4F7A-98B3-937A4A4ADE5C}"/>
                </c:ext>
              </c:extLst>
            </c:dLbl>
            <c:dLbl>
              <c:idx val="11"/>
              <c:delete val="1"/>
              <c:extLst>
                <c:ext xmlns:c15="http://schemas.microsoft.com/office/drawing/2012/chart" uri="{CE6537A1-D6FC-4f65-9D91-7224C49458BB}"/>
                <c:ext xmlns:c16="http://schemas.microsoft.com/office/drawing/2014/chart" uri="{C3380CC4-5D6E-409C-BE32-E72D297353CC}">
                  <c16:uniqueId val="{0000000E-9B9A-4F7A-98B3-937A4A4ADE5C}"/>
                </c:ext>
              </c:extLst>
            </c:dLbl>
            <c:dLbl>
              <c:idx val="12"/>
              <c:delete val="1"/>
              <c:extLst>
                <c:ext xmlns:c15="http://schemas.microsoft.com/office/drawing/2012/chart" uri="{CE6537A1-D6FC-4f65-9D91-7224C49458BB}"/>
                <c:ext xmlns:c16="http://schemas.microsoft.com/office/drawing/2014/chart" uri="{C3380CC4-5D6E-409C-BE32-E72D297353CC}">
                  <c16:uniqueId val="{0000000F-9B9A-4F7A-98B3-937A4A4ADE5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B9A-4F7A-98B3-937A4A4ADE5C}"/>
                </c:ext>
              </c:extLst>
            </c:dLbl>
            <c:dLbl>
              <c:idx val="14"/>
              <c:delete val="1"/>
              <c:extLst>
                <c:ext xmlns:c15="http://schemas.microsoft.com/office/drawing/2012/chart" uri="{CE6537A1-D6FC-4f65-9D91-7224C49458BB}"/>
                <c:ext xmlns:c16="http://schemas.microsoft.com/office/drawing/2014/chart" uri="{C3380CC4-5D6E-409C-BE32-E72D297353CC}">
                  <c16:uniqueId val="{00000011-9B9A-4F7A-98B3-937A4A4ADE5C}"/>
                </c:ext>
              </c:extLst>
            </c:dLbl>
            <c:dLbl>
              <c:idx val="15"/>
              <c:delete val="1"/>
              <c:extLst>
                <c:ext xmlns:c15="http://schemas.microsoft.com/office/drawing/2012/chart" uri="{CE6537A1-D6FC-4f65-9D91-7224C49458BB}"/>
                <c:ext xmlns:c16="http://schemas.microsoft.com/office/drawing/2014/chart" uri="{C3380CC4-5D6E-409C-BE32-E72D297353CC}">
                  <c16:uniqueId val="{00000012-9B9A-4F7A-98B3-937A4A4ADE5C}"/>
                </c:ext>
              </c:extLst>
            </c:dLbl>
            <c:dLbl>
              <c:idx val="16"/>
              <c:delete val="1"/>
              <c:extLst>
                <c:ext xmlns:c15="http://schemas.microsoft.com/office/drawing/2012/chart" uri="{CE6537A1-D6FC-4f65-9D91-7224C49458BB}"/>
                <c:ext xmlns:c16="http://schemas.microsoft.com/office/drawing/2014/chart" uri="{C3380CC4-5D6E-409C-BE32-E72D297353CC}">
                  <c16:uniqueId val="{00000013-9B9A-4F7A-98B3-937A4A4ADE5C}"/>
                </c:ext>
              </c:extLst>
            </c:dLbl>
            <c:dLbl>
              <c:idx val="17"/>
              <c:delete val="1"/>
              <c:extLst>
                <c:ext xmlns:c15="http://schemas.microsoft.com/office/drawing/2012/chart" uri="{CE6537A1-D6FC-4f65-9D91-7224C49458BB}"/>
                <c:ext xmlns:c16="http://schemas.microsoft.com/office/drawing/2014/chart" uri="{C3380CC4-5D6E-409C-BE32-E72D297353CC}">
                  <c16:uniqueId val="{00000014-9B9A-4F7A-98B3-937A4A4ADE5C}"/>
                </c:ext>
              </c:extLst>
            </c:dLbl>
            <c:dLbl>
              <c:idx val="18"/>
              <c:delete val="1"/>
              <c:extLst>
                <c:ext xmlns:c15="http://schemas.microsoft.com/office/drawing/2012/chart" uri="{CE6537A1-D6FC-4f65-9D91-7224C49458BB}"/>
                <c:ext xmlns:c16="http://schemas.microsoft.com/office/drawing/2014/chart" uri="{C3380CC4-5D6E-409C-BE32-E72D297353CC}">
                  <c16:uniqueId val="{00000015-9B9A-4F7A-98B3-937A4A4ADE5C}"/>
                </c:ext>
              </c:extLst>
            </c:dLbl>
            <c:dLbl>
              <c:idx val="19"/>
              <c:delete val="1"/>
              <c:extLst>
                <c:ext xmlns:c15="http://schemas.microsoft.com/office/drawing/2012/chart" uri="{CE6537A1-D6FC-4f65-9D91-7224C49458BB}"/>
                <c:ext xmlns:c16="http://schemas.microsoft.com/office/drawing/2014/chart" uri="{C3380CC4-5D6E-409C-BE32-E72D297353CC}">
                  <c16:uniqueId val="{00000016-9B9A-4F7A-98B3-937A4A4ADE5C}"/>
                </c:ext>
              </c:extLst>
            </c:dLbl>
            <c:dLbl>
              <c:idx val="20"/>
              <c:delete val="1"/>
              <c:extLst>
                <c:ext xmlns:c15="http://schemas.microsoft.com/office/drawing/2012/chart" uri="{CE6537A1-D6FC-4f65-9D91-7224C49458BB}"/>
                <c:ext xmlns:c16="http://schemas.microsoft.com/office/drawing/2014/chart" uri="{C3380CC4-5D6E-409C-BE32-E72D297353CC}">
                  <c16:uniqueId val="{00000017-9B9A-4F7A-98B3-937A4A4ADE5C}"/>
                </c:ext>
              </c:extLst>
            </c:dLbl>
            <c:dLbl>
              <c:idx val="21"/>
              <c:delete val="1"/>
              <c:extLst>
                <c:ext xmlns:c15="http://schemas.microsoft.com/office/drawing/2012/chart" uri="{CE6537A1-D6FC-4f65-9D91-7224C49458BB}"/>
                <c:ext xmlns:c16="http://schemas.microsoft.com/office/drawing/2014/chart" uri="{C3380CC4-5D6E-409C-BE32-E72D297353CC}">
                  <c16:uniqueId val="{00000018-9B9A-4F7A-98B3-937A4A4ADE5C}"/>
                </c:ext>
              </c:extLst>
            </c:dLbl>
            <c:dLbl>
              <c:idx val="22"/>
              <c:delete val="1"/>
              <c:extLst>
                <c:ext xmlns:c15="http://schemas.microsoft.com/office/drawing/2012/chart" uri="{CE6537A1-D6FC-4f65-9D91-7224C49458BB}"/>
                <c:ext xmlns:c16="http://schemas.microsoft.com/office/drawing/2014/chart" uri="{C3380CC4-5D6E-409C-BE32-E72D297353CC}">
                  <c16:uniqueId val="{00000019-9B9A-4F7A-98B3-937A4A4ADE5C}"/>
                </c:ext>
              </c:extLst>
            </c:dLbl>
            <c:dLbl>
              <c:idx val="23"/>
              <c:delete val="1"/>
              <c:extLst>
                <c:ext xmlns:c15="http://schemas.microsoft.com/office/drawing/2012/chart" uri="{CE6537A1-D6FC-4f65-9D91-7224C49458BB}"/>
                <c:ext xmlns:c16="http://schemas.microsoft.com/office/drawing/2014/chart" uri="{C3380CC4-5D6E-409C-BE32-E72D297353CC}">
                  <c16:uniqueId val="{0000001A-9B9A-4F7A-98B3-937A4A4ADE5C}"/>
                </c:ext>
              </c:extLst>
            </c:dLbl>
            <c:dLbl>
              <c:idx val="24"/>
              <c:delete val="1"/>
              <c:extLst>
                <c:ext xmlns:c15="http://schemas.microsoft.com/office/drawing/2012/chart" uri="{CE6537A1-D6FC-4f65-9D91-7224C49458BB}"/>
                <c:ext xmlns:c16="http://schemas.microsoft.com/office/drawing/2014/chart" uri="{C3380CC4-5D6E-409C-BE32-E72D297353CC}">
                  <c16:uniqueId val="{0000001B-9B9A-4F7A-98B3-937A4A4ADE5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B9A-4F7A-98B3-937A4A4ADE5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Helmstedt (03154)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23493</v>
      </c>
      <c r="F11" s="238">
        <v>23659</v>
      </c>
      <c r="G11" s="238">
        <v>23753</v>
      </c>
      <c r="H11" s="238">
        <v>23129</v>
      </c>
      <c r="I11" s="265">
        <v>23131</v>
      </c>
      <c r="J11" s="263">
        <v>362</v>
      </c>
      <c r="K11" s="266">
        <v>1.5649993515196057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18.022389647980248</v>
      </c>
      <c r="E13" s="115">
        <v>4234</v>
      </c>
      <c r="F13" s="114">
        <v>4262</v>
      </c>
      <c r="G13" s="114">
        <v>4270</v>
      </c>
      <c r="H13" s="114">
        <v>4155</v>
      </c>
      <c r="I13" s="140">
        <v>4109</v>
      </c>
      <c r="J13" s="115">
        <v>125</v>
      </c>
      <c r="K13" s="116">
        <v>3.0421027013871988</v>
      </c>
    </row>
    <row r="14" spans="1:255" ht="14.1" customHeight="1" x14ac:dyDescent="0.2">
      <c r="A14" s="306" t="s">
        <v>230</v>
      </c>
      <c r="B14" s="307"/>
      <c r="C14" s="308"/>
      <c r="D14" s="113">
        <v>64.597965351381262</v>
      </c>
      <c r="E14" s="115">
        <v>15176</v>
      </c>
      <c r="F14" s="114">
        <v>15303</v>
      </c>
      <c r="G14" s="114">
        <v>15421</v>
      </c>
      <c r="H14" s="114">
        <v>14925</v>
      </c>
      <c r="I14" s="140">
        <v>15005</v>
      </c>
      <c r="J14" s="115">
        <v>171</v>
      </c>
      <c r="K14" s="116">
        <v>1.1396201266244586</v>
      </c>
    </row>
    <row r="15" spans="1:255" ht="14.1" customHeight="1" x14ac:dyDescent="0.2">
      <c r="A15" s="306" t="s">
        <v>231</v>
      </c>
      <c r="B15" s="307"/>
      <c r="C15" s="308"/>
      <c r="D15" s="113">
        <v>8.1726471714978928</v>
      </c>
      <c r="E15" s="115">
        <v>1920</v>
      </c>
      <c r="F15" s="114">
        <v>1927</v>
      </c>
      <c r="G15" s="114">
        <v>1926</v>
      </c>
      <c r="H15" s="114">
        <v>1917</v>
      </c>
      <c r="I15" s="140">
        <v>1920</v>
      </c>
      <c r="J15" s="115">
        <v>0</v>
      </c>
      <c r="K15" s="116">
        <v>0</v>
      </c>
    </row>
    <row r="16" spans="1:255" ht="14.1" customHeight="1" x14ac:dyDescent="0.2">
      <c r="A16" s="306" t="s">
        <v>232</v>
      </c>
      <c r="B16" s="307"/>
      <c r="C16" s="308"/>
      <c r="D16" s="113">
        <v>8.8920103860724478</v>
      </c>
      <c r="E16" s="115">
        <v>2089</v>
      </c>
      <c r="F16" s="114">
        <v>2091</v>
      </c>
      <c r="G16" s="114">
        <v>2058</v>
      </c>
      <c r="H16" s="114">
        <v>2063</v>
      </c>
      <c r="I16" s="140">
        <v>2032</v>
      </c>
      <c r="J16" s="115">
        <v>57</v>
      </c>
      <c r="K16" s="116">
        <v>2.8051181102362204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1.4046737326012004</v>
      </c>
      <c r="E18" s="115">
        <v>330</v>
      </c>
      <c r="F18" s="114">
        <v>333</v>
      </c>
      <c r="G18" s="114">
        <v>352</v>
      </c>
      <c r="H18" s="114">
        <v>323</v>
      </c>
      <c r="I18" s="140">
        <v>315</v>
      </c>
      <c r="J18" s="115">
        <v>15</v>
      </c>
      <c r="K18" s="116">
        <v>4.7619047619047619</v>
      </c>
    </row>
    <row r="19" spans="1:255" ht="14.1" customHeight="1" x14ac:dyDescent="0.2">
      <c r="A19" s="306" t="s">
        <v>235</v>
      </c>
      <c r="B19" s="307" t="s">
        <v>236</v>
      </c>
      <c r="C19" s="308"/>
      <c r="D19" s="113">
        <v>1.0598901800536329</v>
      </c>
      <c r="E19" s="115">
        <v>249</v>
      </c>
      <c r="F19" s="114">
        <v>252</v>
      </c>
      <c r="G19" s="114">
        <v>273</v>
      </c>
      <c r="H19" s="114">
        <v>257</v>
      </c>
      <c r="I19" s="140">
        <v>249</v>
      </c>
      <c r="J19" s="115">
        <v>0</v>
      </c>
      <c r="K19" s="116">
        <v>0</v>
      </c>
    </row>
    <row r="20" spans="1:255" ht="14.1" customHeight="1" x14ac:dyDescent="0.2">
      <c r="A20" s="306">
        <v>12</v>
      </c>
      <c r="B20" s="307" t="s">
        <v>237</v>
      </c>
      <c r="C20" s="308"/>
      <c r="D20" s="113">
        <v>1.2386668369301495</v>
      </c>
      <c r="E20" s="115">
        <v>291</v>
      </c>
      <c r="F20" s="114">
        <v>290</v>
      </c>
      <c r="G20" s="114">
        <v>311</v>
      </c>
      <c r="H20" s="114">
        <v>305</v>
      </c>
      <c r="I20" s="140">
        <v>282</v>
      </c>
      <c r="J20" s="115">
        <v>9</v>
      </c>
      <c r="K20" s="116">
        <v>3.1914893617021276</v>
      </c>
    </row>
    <row r="21" spans="1:255" ht="14.1" customHeight="1" x14ac:dyDescent="0.2">
      <c r="A21" s="306">
        <v>21</v>
      </c>
      <c r="B21" s="307" t="s">
        <v>238</v>
      </c>
      <c r="C21" s="308"/>
      <c r="D21" s="113">
        <v>0.47673775167071042</v>
      </c>
      <c r="E21" s="115">
        <v>112</v>
      </c>
      <c r="F21" s="114">
        <v>111</v>
      </c>
      <c r="G21" s="114">
        <v>112</v>
      </c>
      <c r="H21" s="114">
        <v>110</v>
      </c>
      <c r="I21" s="140">
        <v>115</v>
      </c>
      <c r="J21" s="115">
        <v>-3</v>
      </c>
      <c r="K21" s="116">
        <v>-2.6086956521739131</v>
      </c>
    </row>
    <row r="22" spans="1:255" ht="14.1" customHeight="1" x14ac:dyDescent="0.2">
      <c r="A22" s="306">
        <v>22</v>
      </c>
      <c r="B22" s="307" t="s">
        <v>239</v>
      </c>
      <c r="C22" s="308"/>
      <c r="D22" s="113">
        <v>2.6731366790107693</v>
      </c>
      <c r="E22" s="115">
        <v>628</v>
      </c>
      <c r="F22" s="114">
        <v>646</v>
      </c>
      <c r="G22" s="114">
        <v>649</v>
      </c>
      <c r="H22" s="114">
        <v>625</v>
      </c>
      <c r="I22" s="140">
        <v>651</v>
      </c>
      <c r="J22" s="115">
        <v>-23</v>
      </c>
      <c r="K22" s="116">
        <v>-3.5330261136712751</v>
      </c>
    </row>
    <row r="23" spans="1:255" ht="14.1" customHeight="1" x14ac:dyDescent="0.2">
      <c r="A23" s="306">
        <v>23</v>
      </c>
      <c r="B23" s="307" t="s">
        <v>240</v>
      </c>
      <c r="C23" s="308"/>
      <c r="D23" s="113">
        <v>0.30647426893117097</v>
      </c>
      <c r="E23" s="115">
        <v>72</v>
      </c>
      <c r="F23" s="114">
        <v>78</v>
      </c>
      <c r="G23" s="114">
        <v>78</v>
      </c>
      <c r="H23" s="114">
        <v>80</v>
      </c>
      <c r="I23" s="140">
        <v>84</v>
      </c>
      <c r="J23" s="115">
        <v>-12</v>
      </c>
      <c r="K23" s="116">
        <v>-14.285714285714286</v>
      </c>
    </row>
    <row r="24" spans="1:255" ht="14.1" customHeight="1" x14ac:dyDescent="0.2">
      <c r="A24" s="306">
        <v>24</v>
      </c>
      <c r="B24" s="307" t="s">
        <v>241</v>
      </c>
      <c r="C24" s="308"/>
      <c r="D24" s="113">
        <v>3.2648022815306685</v>
      </c>
      <c r="E24" s="115">
        <v>767</v>
      </c>
      <c r="F24" s="114">
        <v>774</v>
      </c>
      <c r="G24" s="114">
        <v>779</v>
      </c>
      <c r="H24" s="114">
        <v>728</v>
      </c>
      <c r="I24" s="140">
        <v>738</v>
      </c>
      <c r="J24" s="115">
        <v>29</v>
      </c>
      <c r="K24" s="116">
        <v>3.9295392953929538</v>
      </c>
    </row>
    <row r="25" spans="1:255" ht="14.1" customHeight="1" x14ac:dyDescent="0.2">
      <c r="A25" s="306">
        <v>25</v>
      </c>
      <c r="B25" s="307" t="s">
        <v>242</v>
      </c>
      <c r="C25" s="308"/>
      <c r="D25" s="113">
        <v>3.7074873366534713</v>
      </c>
      <c r="E25" s="115">
        <v>871</v>
      </c>
      <c r="F25" s="114">
        <v>885</v>
      </c>
      <c r="G25" s="114">
        <v>889</v>
      </c>
      <c r="H25" s="114">
        <v>861</v>
      </c>
      <c r="I25" s="140">
        <v>861</v>
      </c>
      <c r="J25" s="115">
        <v>10</v>
      </c>
      <c r="K25" s="116">
        <v>1.1614401858304297</v>
      </c>
    </row>
    <row r="26" spans="1:255" ht="14.1" customHeight="1" x14ac:dyDescent="0.2">
      <c r="A26" s="306">
        <v>26</v>
      </c>
      <c r="B26" s="307" t="s">
        <v>243</v>
      </c>
      <c r="C26" s="308"/>
      <c r="D26" s="113">
        <v>2.1751159919976164</v>
      </c>
      <c r="E26" s="115">
        <v>511</v>
      </c>
      <c r="F26" s="114">
        <v>521</v>
      </c>
      <c r="G26" s="114">
        <v>519</v>
      </c>
      <c r="H26" s="114">
        <v>488</v>
      </c>
      <c r="I26" s="140">
        <v>493</v>
      </c>
      <c r="J26" s="115">
        <v>18</v>
      </c>
      <c r="K26" s="116">
        <v>3.6511156186612577</v>
      </c>
    </row>
    <row r="27" spans="1:255" ht="14.1" customHeight="1" x14ac:dyDescent="0.2">
      <c r="A27" s="306">
        <v>27</v>
      </c>
      <c r="B27" s="307" t="s">
        <v>244</v>
      </c>
      <c r="C27" s="308"/>
      <c r="D27" s="113">
        <v>2.0559315540799386</v>
      </c>
      <c r="E27" s="115">
        <v>483</v>
      </c>
      <c r="F27" s="114">
        <v>491</v>
      </c>
      <c r="G27" s="114">
        <v>490</v>
      </c>
      <c r="H27" s="114">
        <v>470</v>
      </c>
      <c r="I27" s="140">
        <v>469</v>
      </c>
      <c r="J27" s="115">
        <v>14</v>
      </c>
      <c r="K27" s="116">
        <v>2.9850746268656718</v>
      </c>
    </row>
    <row r="28" spans="1:255" ht="14.1" customHeight="1" x14ac:dyDescent="0.2">
      <c r="A28" s="306">
        <v>28</v>
      </c>
      <c r="B28" s="307" t="s">
        <v>245</v>
      </c>
      <c r="C28" s="308"/>
      <c r="D28" s="113">
        <v>0.25965181117779762</v>
      </c>
      <c r="E28" s="115">
        <v>61</v>
      </c>
      <c r="F28" s="114">
        <v>56</v>
      </c>
      <c r="G28" s="114">
        <v>56</v>
      </c>
      <c r="H28" s="114">
        <v>61</v>
      </c>
      <c r="I28" s="140">
        <v>60</v>
      </c>
      <c r="J28" s="115">
        <v>1</v>
      </c>
      <c r="K28" s="116">
        <v>1.6666666666666667</v>
      </c>
    </row>
    <row r="29" spans="1:255" ht="14.1" customHeight="1" x14ac:dyDescent="0.2">
      <c r="A29" s="306">
        <v>29</v>
      </c>
      <c r="B29" s="307" t="s">
        <v>246</v>
      </c>
      <c r="C29" s="308"/>
      <c r="D29" s="113">
        <v>3.362703784105904</v>
      </c>
      <c r="E29" s="115">
        <v>790</v>
      </c>
      <c r="F29" s="114">
        <v>809</v>
      </c>
      <c r="G29" s="114">
        <v>806</v>
      </c>
      <c r="H29" s="114">
        <v>799</v>
      </c>
      <c r="I29" s="140">
        <v>808</v>
      </c>
      <c r="J29" s="115">
        <v>-18</v>
      </c>
      <c r="K29" s="116">
        <v>-2.2277227722772279</v>
      </c>
    </row>
    <row r="30" spans="1:255" ht="14.1" customHeight="1" x14ac:dyDescent="0.2">
      <c r="A30" s="306" t="s">
        <v>247</v>
      </c>
      <c r="B30" s="307" t="s">
        <v>248</v>
      </c>
      <c r="C30" s="308"/>
      <c r="D30" s="113" t="s">
        <v>513</v>
      </c>
      <c r="E30" s="115" t="s">
        <v>513</v>
      </c>
      <c r="F30" s="114" t="s">
        <v>513</v>
      </c>
      <c r="G30" s="114" t="s">
        <v>513</v>
      </c>
      <c r="H30" s="114" t="s">
        <v>513</v>
      </c>
      <c r="I30" s="140">
        <v>410</v>
      </c>
      <c r="J30" s="115" t="s">
        <v>513</v>
      </c>
      <c r="K30" s="116" t="s">
        <v>513</v>
      </c>
    </row>
    <row r="31" spans="1:255" ht="14.1" customHeight="1" x14ac:dyDescent="0.2">
      <c r="A31" s="306" t="s">
        <v>249</v>
      </c>
      <c r="B31" s="307" t="s">
        <v>250</v>
      </c>
      <c r="C31" s="308"/>
      <c r="D31" s="113">
        <v>1.7068914144638829</v>
      </c>
      <c r="E31" s="115">
        <v>401</v>
      </c>
      <c r="F31" s="114">
        <v>417</v>
      </c>
      <c r="G31" s="114">
        <v>406</v>
      </c>
      <c r="H31" s="114">
        <v>400</v>
      </c>
      <c r="I31" s="140" t="s">
        <v>513</v>
      </c>
      <c r="J31" s="115" t="s">
        <v>513</v>
      </c>
      <c r="K31" s="116" t="s">
        <v>513</v>
      </c>
    </row>
    <row r="32" spans="1:255" ht="14.1" customHeight="1" x14ac:dyDescent="0.2">
      <c r="A32" s="306">
        <v>31</v>
      </c>
      <c r="B32" s="307" t="s">
        <v>251</v>
      </c>
      <c r="C32" s="308"/>
      <c r="D32" s="113">
        <v>0.75341591112246198</v>
      </c>
      <c r="E32" s="115">
        <v>177</v>
      </c>
      <c r="F32" s="114">
        <v>176</v>
      </c>
      <c r="G32" s="114">
        <v>172</v>
      </c>
      <c r="H32" s="114">
        <v>170</v>
      </c>
      <c r="I32" s="140">
        <v>166</v>
      </c>
      <c r="J32" s="115">
        <v>11</v>
      </c>
      <c r="K32" s="116">
        <v>6.6265060240963853</v>
      </c>
    </row>
    <row r="33" spans="1:11" ht="14.1" customHeight="1" x14ac:dyDescent="0.2">
      <c r="A33" s="306">
        <v>32</v>
      </c>
      <c r="B33" s="307" t="s">
        <v>252</v>
      </c>
      <c r="C33" s="308"/>
      <c r="D33" s="113">
        <v>2.3411228876686674</v>
      </c>
      <c r="E33" s="115">
        <v>550</v>
      </c>
      <c r="F33" s="114">
        <v>545</v>
      </c>
      <c r="G33" s="114">
        <v>577</v>
      </c>
      <c r="H33" s="114">
        <v>557</v>
      </c>
      <c r="I33" s="140">
        <v>527</v>
      </c>
      <c r="J33" s="115">
        <v>23</v>
      </c>
      <c r="K33" s="116">
        <v>4.3643263757115749</v>
      </c>
    </row>
    <row r="34" spans="1:11" ht="14.1" customHeight="1" x14ac:dyDescent="0.2">
      <c r="A34" s="306">
        <v>33</v>
      </c>
      <c r="B34" s="307" t="s">
        <v>253</v>
      </c>
      <c r="C34" s="308"/>
      <c r="D34" s="113">
        <v>1.2940024688204996</v>
      </c>
      <c r="E34" s="115">
        <v>304</v>
      </c>
      <c r="F34" s="114">
        <v>303</v>
      </c>
      <c r="G34" s="114">
        <v>315</v>
      </c>
      <c r="H34" s="114">
        <v>310</v>
      </c>
      <c r="I34" s="140">
        <v>298</v>
      </c>
      <c r="J34" s="115">
        <v>6</v>
      </c>
      <c r="K34" s="116">
        <v>2.0134228187919465</v>
      </c>
    </row>
    <row r="35" spans="1:11" ht="14.1" customHeight="1" x14ac:dyDescent="0.2">
      <c r="A35" s="306">
        <v>34</v>
      </c>
      <c r="B35" s="307" t="s">
        <v>254</v>
      </c>
      <c r="C35" s="308"/>
      <c r="D35" s="113">
        <v>2.358149235942621</v>
      </c>
      <c r="E35" s="115">
        <v>554</v>
      </c>
      <c r="F35" s="114">
        <v>549</v>
      </c>
      <c r="G35" s="114">
        <v>547</v>
      </c>
      <c r="H35" s="114">
        <v>533</v>
      </c>
      <c r="I35" s="140">
        <v>530</v>
      </c>
      <c r="J35" s="115">
        <v>24</v>
      </c>
      <c r="K35" s="116">
        <v>4.5283018867924527</v>
      </c>
    </row>
    <row r="36" spans="1:11" ht="14.1" customHeight="1" x14ac:dyDescent="0.2">
      <c r="A36" s="306">
        <v>41</v>
      </c>
      <c r="B36" s="307" t="s">
        <v>255</v>
      </c>
      <c r="C36" s="308"/>
      <c r="D36" s="113">
        <v>0.25539522410930915</v>
      </c>
      <c r="E36" s="115">
        <v>60</v>
      </c>
      <c r="F36" s="114">
        <v>58</v>
      </c>
      <c r="G36" s="114">
        <v>60</v>
      </c>
      <c r="H36" s="114">
        <v>60</v>
      </c>
      <c r="I36" s="140">
        <v>57</v>
      </c>
      <c r="J36" s="115">
        <v>3</v>
      </c>
      <c r="K36" s="116">
        <v>5.2631578947368425</v>
      </c>
    </row>
    <row r="37" spans="1:11" ht="14.1" customHeight="1" x14ac:dyDescent="0.2">
      <c r="A37" s="306">
        <v>42</v>
      </c>
      <c r="B37" s="307" t="s">
        <v>256</v>
      </c>
      <c r="C37" s="308"/>
      <c r="D37" s="113">
        <v>0.14472396032860851</v>
      </c>
      <c r="E37" s="115">
        <v>34</v>
      </c>
      <c r="F37" s="114">
        <v>35</v>
      </c>
      <c r="G37" s="114">
        <v>35</v>
      </c>
      <c r="H37" s="114">
        <v>34</v>
      </c>
      <c r="I37" s="140">
        <v>33</v>
      </c>
      <c r="J37" s="115">
        <v>1</v>
      </c>
      <c r="K37" s="116">
        <v>3.0303030303030303</v>
      </c>
    </row>
    <row r="38" spans="1:11" ht="14.1" customHeight="1" x14ac:dyDescent="0.2">
      <c r="A38" s="306">
        <v>43</v>
      </c>
      <c r="B38" s="307" t="s">
        <v>257</v>
      </c>
      <c r="C38" s="308"/>
      <c r="D38" s="113">
        <v>1.1535350955603796</v>
      </c>
      <c r="E38" s="115">
        <v>271</v>
      </c>
      <c r="F38" s="114">
        <v>263</v>
      </c>
      <c r="G38" s="114">
        <v>265</v>
      </c>
      <c r="H38" s="114">
        <v>254</v>
      </c>
      <c r="I38" s="140">
        <v>250</v>
      </c>
      <c r="J38" s="115">
        <v>21</v>
      </c>
      <c r="K38" s="116">
        <v>8.4</v>
      </c>
    </row>
    <row r="39" spans="1:11" ht="14.1" customHeight="1" x14ac:dyDescent="0.2">
      <c r="A39" s="306">
        <v>51</v>
      </c>
      <c r="B39" s="307" t="s">
        <v>258</v>
      </c>
      <c r="C39" s="308"/>
      <c r="D39" s="113">
        <v>3.9373430383518495</v>
      </c>
      <c r="E39" s="115">
        <v>925</v>
      </c>
      <c r="F39" s="114">
        <v>900</v>
      </c>
      <c r="G39" s="114">
        <v>892</v>
      </c>
      <c r="H39" s="114">
        <v>864</v>
      </c>
      <c r="I39" s="140">
        <v>862</v>
      </c>
      <c r="J39" s="115">
        <v>63</v>
      </c>
      <c r="K39" s="116">
        <v>7.3085846867749416</v>
      </c>
    </row>
    <row r="40" spans="1:11" ht="14.1" customHeight="1" x14ac:dyDescent="0.2">
      <c r="A40" s="306" t="s">
        <v>259</v>
      </c>
      <c r="B40" s="307" t="s">
        <v>260</v>
      </c>
      <c r="C40" s="308"/>
      <c r="D40" s="113">
        <v>3.3499340229004386</v>
      </c>
      <c r="E40" s="115">
        <v>787</v>
      </c>
      <c r="F40" s="114">
        <v>758</v>
      </c>
      <c r="G40" s="114">
        <v>749</v>
      </c>
      <c r="H40" s="114">
        <v>726</v>
      </c>
      <c r="I40" s="140">
        <v>724</v>
      </c>
      <c r="J40" s="115">
        <v>63</v>
      </c>
      <c r="K40" s="116">
        <v>8.7016574585635365</v>
      </c>
    </row>
    <row r="41" spans="1:11" ht="14.1" customHeight="1" x14ac:dyDescent="0.2">
      <c r="A41" s="306"/>
      <c r="B41" s="307" t="s">
        <v>261</v>
      </c>
      <c r="C41" s="308"/>
      <c r="D41" s="113">
        <v>2.2857872557783168</v>
      </c>
      <c r="E41" s="115">
        <v>537</v>
      </c>
      <c r="F41" s="114">
        <v>503</v>
      </c>
      <c r="G41" s="114">
        <v>496</v>
      </c>
      <c r="H41" s="114">
        <v>467</v>
      </c>
      <c r="I41" s="140">
        <v>462</v>
      </c>
      <c r="J41" s="115">
        <v>75</v>
      </c>
      <c r="K41" s="116">
        <v>16.233766233766232</v>
      </c>
    </row>
    <row r="42" spans="1:11" ht="14.1" customHeight="1" x14ac:dyDescent="0.2">
      <c r="A42" s="306">
        <v>52</v>
      </c>
      <c r="B42" s="307" t="s">
        <v>262</v>
      </c>
      <c r="C42" s="308"/>
      <c r="D42" s="113">
        <v>4.5204954667347721</v>
      </c>
      <c r="E42" s="115">
        <v>1062</v>
      </c>
      <c r="F42" s="114">
        <v>1069</v>
      </c>
      <c r="G42" s="114">
        <v>1086</v>
      </c>
      <c r="H42" s="114">
        <v>1071</v>
      </c>
      <c r="I42" s="140">
        <v>1077</v>
      </c>
      <c r="J42" s="115">
        <v>-15</v>
      </c>
      <c r="K42" s="116">
        <v>-1.392757660167131</v>
      </c>
    </row>
    <row r="43" spans="1:11" ht="14.1" customHeight="1" x14ac:dyDescent="0.2">
      <c r="A43" s="306" t="s">
        <v>263</v>
      </c>
      <c r="B43" s="307" t="s">
        <v>264</v>
      </c>
      <c r="C43" s="308"/>
      <c r="D43" s="113">
        <v>4.0565274762695269</v>
      </c>
      <c r="E43" s="115">
        <v>953</v>
      </c>
      <c r="F43" s="114">
        <v>959</v>
      </c>
      <c r="G43" s="114">
        <v>969</v>
      </c>
      <c r="H43" s="114">
        <v>958</v>
      </c>
      <c r="I43" s="140">
        <v>962</v>
      </c>
      <c r="J43" s="115">
        <v>-9</v>
      </c>
      <c r="K43" s="116">
        <v>-0.9355509355509356</v>
      </c>
    </row>
    <row r="44" spans="1:11" ht="14.1" customHeight="1" x14ac:dyDescent="0.2">
      <c r="A44" s="306">
        <v>53</v>
      </c>
      <c r="B44" s="307" t="s">
        <v>265</v>
      </c>
      <c r="C44" s="308"/>
      <c r="D44" s="113">
        <v>0.55335631890350312</v>
      </c>
      <c r="E44" s="115">
        <v>130</v>
      </c>
      <c r="F44" s="114">
        <v>144</v>
      </c>
      <c r="G44" s="114">
        <v>151</v>
      </c>
      <c r="H44" s="114">
        <v>147</v>
      </c>
      <c r="I44" s="140">
        <v>144</v>
      </c>
      <c r="J44" s="115">
        <v>-14</v>
      </c>
      <c r="K44" s="116">
        <v>-9.7222222222222214</v>
      </c>
    </row>
    <row r="45" spans="1:11" ht="14.1" customHeight="1" x14ac:dyDescent="0.2">
      <c r="A45" s="306" t="s">
        <v>266</v>
      </c>
      <c r="B45" s="307" t="s">
        <v>267</v>
      </c>
      <c r="C45" s="308"/>
      <c r="D45" s="113">
        <v>0.51504703528710682</v>
      </c>
      <c r="E45" s="115">
        <v>121</v>
      </c>
      <c r="F45" s="114">
        <v>135</v>
      </c>
      <c r="G45" s="114">
        <v>141</v>
      </c>
      <c r="H45" s="114">
        <v>137</v>
      </c>
      <c r="I45" s="140">
        <v>134</v>
      </c>
      <c r="J45" s="115">
        <v>-13</v>
      </c>
      <c r="K45" s="116">
        <v>-9.7014925373134329</v>
      </c>
    </row>
    <row r="46" spans="1:11" ht="14.1" customHeight="1" x14ac:dyDescent="0.2">
      <c r="A46" s="306">
        <v>54</v>
      </c>
      <c r="B46" s="307" t="s">
        <v>268</v>
      </c>
      <c r="C46" s="308"/>
      <c r="D46" s="113">
        <v>3.0945387987911293</v>
      </c>
      <c r="E46" s="115">
        <v>727</v>
      </c>
      <c r="F46" s="114">
        <v>738</v>
      </c>
      <c r="G46" s="114">
        <v>733</v>
      </c>
      <c r="H46" s="114">
        <v>709</v>
      </c>
      <c r="I46" s="140">
        <v>718</v>
      </c>
      <c r="J46" s="115">
        <v>9</v>
      </c>
      <c r="K46" s="116">
        <v>1.2534818941504178</v>
      </c>
    </row>
    <row r="47" spans="1:11" ht="14.1" customHeight="1" x14ac:dyDescent="0.2">
      <c r="A47" s="306">
        <v>61</v>
      </c>
      <c r="B47" s="307" t="s">
        <v>269</v>
      </c>
      <c r="C47" s="308"/>
      <c r="D47" s="113">
        <v>1.340824926573873</v>
      </c>
      <c r="E47" s="115">
        <v>315</v>
      </c>
      <c r="F47" s="114">
        <v>312</v>
      </c>
      <c r="G47" s="114">
        <v>313</v>
      </c>
      <c r="H47" s="114">
        <v>305</v>
      </c>
      <c r="I47" s="140">
        <v>310</v>
      </c>
      <c r="J47" s="115">
        <v>5</v>
      </c>
      <c r="K47" s="116">
        <v>1.6129032258064515</v>
      </c>
    </row>
    <row r="48" spans="1:11" ht="14.1" customHeight="1" x14ac:dyDescent="0.2">
      <c r="A48" s="306">
        <v>62</v>
      </c>
      <c r="B48" s="307" t="s">
        <v>270</v>
      </c>
      <c r="C48" s="308"/>
      <c r="D48" s="113">
        <v>10.871323372919592</v>
      </c>
      <c r="E48" s="115">
        <v>2554</v>
      </c>
      <c r="F48" s="114">
        <v>2577</v>
      </c>
      <c r="G48" s="114">
        <v>2601</v>
      </c>
      <c r="H48" s="114">
        <v>2534</v>
      </c>
      <c r="I48" s="140">
        <v>2549</v>
      </c>
      <c r="J48" s="115">
        <v>5</v>
      </c>
      <c r="K48" s="116">
        <v>0.19615535504119264</v>
      </c>
    </row>
    <row r="49" spans="1:11" ht="14.1" customHeight="1" x14ac:dyDescent="0.2">
      <c r="A49" s="306">
        <v>63</v>
      </c>
      <c r="B49" s="307" t="s">
        <v>271</v>
      </c>
      <c r="C49" s="308"/>
      <c r="D49" s="113">
        <v>2.1027540118333121</v>
      </c>
      <c r="E49" s="115">
        <v>494</v>
      </c>
      <c r="F49" s="114">
        <v>505</v>
      </c>
      <c r="G49" s="114">
        <v>515</v>
      </c>
      <c r="H49" s="114">
        <v>529</v>
      </c>
      <c r="I49" s="140">
        <v>531</v>
      </c>
      <c r="J49" s="115">
        <v>-37</v>
      </c>
      <c r="K49" s="116">
        <v>-6.9679849340866289</v>
      </c>
    </row>
    <row r="50" spans="1:11" ht="14.1" customHeight="1" x14ac:dyDescent="0.2">
      <c r="A50" s="306" t="s">
        <v>272</v>
      </c>
      <c r="B50" s="307" t="s">
        <v>273</v>
      </c>
      <c r="C50" s="308"/>
      <c r="D50" s="113">
        <v>0.42140211978036013</v>
      </c>
      <c r="E50" s="115">
        <v>99</v>
      </c>
      <c r="F50" s="114">
        <v>102</v>
      </c>
      <c r="G50" s="114">
        <v>99</v>
      </c>
      <c r="H50" s="114">
        <v>97</v>
      </c>
      <c r="I50" s="140">
        <v>106</v>
      </c>
      <c r="J50" s="115">
        <v>-7</v>
      </c>
      <c r="K50" s="116">
        <v>-6.6037735849056602</v>
      </c>
    </row>
    <row r="51" spans="1:11" ht="14.1" customHeight="1" x14ac:dyDescent="0.2">
      <c r="A51" s="306" t="s">
        <v>274</v>
      </c>
      <c r="B51" s="307" t="s">
        <v>275</v>
      </c>
      <c r="C51" s="308"/>
      <c r="D51" s="113">
        <v>1.5664240412037629</v>
      </c>
      <c r="E51" s="115">
        <v>368</v>
      </c>
      <c r="F51" s="114">
        <v>376</v>
      </c>
      <c r="G51" s="114">
        <v>388</v>
      </c>
      <c r="H51" s="114">
        <v>399</v>
      </c>
      <c r="I51" s="140">
        <v>391</v>
      </c>
      <c r="J51" s="115">
        <v>-23</v>
      </c>
      <c r="K51" s="116">
        <v>-5.882352941176471</v>
      </c>
    </row>
    <row r="52" spans="1:11" ht="14.1" customHeight="1" x14ac:dyDescent="0.2">
      <c r="A52" s="306">
        <v>71</v>
      </c>
      <c r="B52" s="307" t="s">
        <v>276</v>
      </c>
      <c r="C52" s="308"/>
      <c r="D52" s="113">
        <v>10.330736815221556</v>
      </c>
      <c r="E52" s="115">
        <v>2427</v>
      </c>
      <c r="F52" s="114">
        <v>2483</v>
      </c>
      <c r="G52" s="114">
        <v>2480</v>
      </c>
      <c r="H52" s="114">
        <v>2413</v>
      </c>
      <c r="I52" s="140">
        <v>2435</v>
      </c>
      <c r="J52" s="115">
        <v>-8</v>
      </c>
      <c r="K52" s="116">
        <v>-0.32854209445585214</v>
      </c>
    </row>
    <row r="53" spans="1:11" ht="14.1" customHeight="1" x14ac:dyDescent="0.2">
      <c r="A53" s="306" t="s">
        <v>277</v>
      </c>
      <c r="B53" s="307" t="s">
        <v>278</v>
      </c>
      <c r="C53" s="308"/>
      <c r="D53" s="113">
        <v>4.1927382624611589</v>
      </c>
      <c r="E53" s="115">
        <v>985</v>
      </c>
      <c r="F53" s="114">
        <v>1007</v>
      </c>
      <c r="G53" s="114">
        <v>1001</v>
      </c>
      <c r="H53" s="114">
        <v>972</v>
      </c>
      <c r="I53" s="140">
        <v>977</v>
      </c>
      <c r="J53" s="115">
        <v>8</v>
      </c>
      <c r="K53" s="116">
        <v>0.81883316274309115</v>
      </c>
    </row>
    <row r="54" spans="1:11" ht="14.1" customHeight="1" x14ac:dyDescent="0.2">
      <c r="A54" s="306" t="s">
        <v>279</v>
      </c>
      <c r="B54" s="307" t="s">
        <v>280</v>
      </c>
      <c r="C54" s="308"/>
      <c r="D54" s="113">
        <v>5.0525688502958328</v>
      </c>
      <c r="E54" s="115">
        <v>1187</v>
      </c>
      <c r="F54" s="114">
        <v>1219</v>
      </c>
      <c r="G54" s="114">
        <v>1225</v>
      </c>
      <c r="H54" s="114">
        <v>1190</v>
      </c>
      <c r="I54" s="140">
        <v>1205</v>
      </c>
      <c r="J54" s="115">
        <v>-18</v>
      </c>
      <c r="K54" s="116">
        <v>-1.4937759336099585</v>
      </c>
    </row>
    <row r="55" spans="1:11" ht="14.1" customHeight="1" x14ac:dyDescent="0.2">
      <c r="A55" s="306">
        <v>72</v>
      </c>
      <c r="B55" s="307" t="s">
        <v>281</v>
      </c>
      <c r="C55" s="308"/>
      <c r="D55" s="113">
        <v>2.319839952326225</v>
      </c>
      <c r="E55" s="115">
        <v>545</v>
      </c>
      <c r="F55" s="114">
        <v>552</v>
      </c>
      <c r="G55" s="114">
        <v>555</v>
      </c>
      <c r="H55" s="114">
        <v>590</v>
      </c>
      <c r="I55" s="140">
        <v>585</v>
      </c>
      <c r="J55" s="115">
        <v>-40</v>
      </c>
      <c r="K55" s="116">
        <v>-6.8376068376068373</v>
      </c>
    </row>
    <row r="56" spans="1:11" ht="14.1" customHeight="1" x14ac:dyDescent="0.2">
      <c r="A56" s="306" t="s">
        <v>282</v>
      </c>
      <c r="B56" s="307" t="s">
        <v>283</v>
      </c>
      <c r="C56" s="308"/>
      <c r="D56" s="113">
        <v>0.98752819988932872</v>
      </c>
      <c r="E56" s="115">
        <v>232</v>
      </c>
      <c r="F56" s="114">
        <v>235</v>
      </c>
      <c r="G56" s="114">
        <v>232</v>
      </c>
      <c r="H56" s="114">
        <v>273</v>
      </c>
      <c r="I56" s="140">
        <v>270</v>
      </c>
      <c r="J56" s="115">
        <v>-38</v>
      </c>
      <c r="K56" s="116">
        <v>-14.074074074074074</v>
      </c>
    </row>
    <row r="57" spans="1:11" ht="14.1" customHeight="1" x14ac:dyDescent="0.2">
      <c r="A57" s="306" t="s">
        <v>284</v>
      </c>
      <c r="B57" s="307" t="s">
        <v>285</v>
      </c>
      <c r="C57" s="308"/>
      <c r="D57" s="113">
        <v>0.8513174136976972</v>
      </c>
      <c r="E57" s="115">
        <v>200</v>
      </c>
      <c r="F57" s="114">
        <v>207</v>
      </c>
      <c r="G57" s="114">
        <v>208</v>
      </c>
      <c r="H57" s="114">
        <v>207</v>
      </c>
      <c r="I57" s="140">
        <v>206</v>
      </c>
      <c r="J57" s="115">
        <v>-6</v>
      </c>
      <c r="K57" s="116">
        <v>-2.912621359223301</v>
      </c>
    </row>
    <row r="58" spans="1:11" ht="14.1" customHeight="1" x14ac:dyDescent="0.2">
      <c r="A58" s="306">
        <v>73</v>
      </c>
      <c r="B58" s="307" t="s">
        <v>286</v>
      </c>
      <c r="C58" s="308"/>
      <c r="D58" s="113">
        <v>4.1842250883241814</v>
      </c>
      <c r="E58" s="115">
        <v>983</v>
      </c>
      <c r="F58" s="114">
        <v>978</v>
      </c>
      <c r="G58" s="114">
        <v>983</v>
      </c>
      <c r="H58" s="114">
        <v>947</v>
      </c>
      <c r="I58" s="140">
        <v>942</v>
      </c>
      <c r="J58" s="115">
        <v>41</v>
      </c>
      <c r="K58" s="116">
        <v>4.3524416135881108</v>
      </c>
    </row>
    <row r="59" spans="1:11" ht="14.1" customHeight="1" x14ac:dyDescent="0.2">
      <c r="A59" s="306" t="s">
        <v>287</v>
      </c>
      <c r="B59" s="307" t="s">
        <v>288</v>
      </c>
      <c r="C59" s="308"/>
      <c r="D59" s="113">
        <v>3.6904609883795172</v>
      </c>
      <c r="E59" s="115">
        <v>867</v>
      </c>
      <c r="F59" s="114">
        <v>868</v>
      </c>
      <c r="G59" s="114">
        <v>868</v>
      </c>
      <c r="H59" s="114">
        <v>840</v>
      </c>
      <c r="I59" s="140">
        <v>836</v>
      </c>
      <c r="J59" s="115">
        <v>31</v>
      </c>
      <c r="K59" s="116">
        <v>3.7081339712918662</v>
      </c>
    </row>
    <row r="60" spans="1:11" ht="14.1" customHeight="1" x14ac:dyDescent="0.2">
      <c r="A60" s="306">
        <v>81</v>
      </c>
      <c r="B60" s="307" t="s">
        <v>289</v>
      </c>
      <c r="C60" s="308"/>
      <c r="D60" s="113">
        <v>12.82084025028732</v>
      </c>
      <c r="E60" s="115">
        <v>3012</v>
      </c>
      <c r="F60" s="114">
        <v>3021</v>
      </c>
      <c r="G60" s="114">
        <v>2997</v>
      </c>
      <c r="H60" s="114">
        <v>2908</v>
      </c>
      <c r="I60" s="140">
        <v>2913</v>
      </c>
      <c r="J60" s="115">
        <v>99</v>
      </c>
      <c r="K60" s="116">
        <v>3.3985581874356332</v>
      </c>
    </row>
    <row r="61" spans="1:11" ht="14.1" customHeight="1" x14ac:dyDescent="0.2">
      <c r="A61" s="306" t="s">
        <v>290</v>
      </c>
      <c r="B61" s="307" t="s">
        <v>291</v>
      </c>
      <c r="C61" s="308"/>
      <c r="D61" s="113">
        <v>2.4901034350657643</v>
      </c>
      <c r="E61" s="115">
        <v>585</v>
      </c>
      <c r="F61" s="114">
        <v>586</v>
      </c>
      <c r="G61" s="114">
        <v>585</v>
      </c>
      <c r="H61" s="114">
        <v>579</v>
      </c>
      <c r="I61" s="140">
        <v>592</v>
      </c>
      <c r="J61" s="115">
        <v>-7</v>
      </c>
      <c r="K61" s="116">
        <v>-1.1824324324324325</v>
      </c>
    </row>
    <row r="62" spans="1:11" ht="14.1" customHeight="1" x14ac:dyDescent="0.2">
      <c r="A62" s="306" t="s">
        <v>292</v>
      </c>
      <c r="B62" s="307" t="s">
        <v>293</v>
      </c>
      <c r="C62" s="308"/>
      <c r="D62" s="113">
        <v>6.7594602647597153</v>
      </c>
      <c r="E62" s="115">
        <v>1588</v>
      </c>
      <c r="F62" s="114">
        <v>1607</v>
      </c>
      <c r="G62" s="114">
        <v>1608</v>
      </c>
      <c r="H62" s="114">
        <v>1534</v>
      </c>
      <c r="I62" s="140">
        <v>1530</v>
      </c>
      <c r="J62" s="115">
        <v>58</v>
      </c>
      <c r="K62" s="116">
        <v>3.7908496732026142</v>
      </c>
    </row>
    <row r="63" spans="1:11" ht="14.1" customHeight="1" x14ac:dyDescent="0.2">
      <c r="A63" s="306"/>
      <c r="B63" s="307" t="s">
        <v>294</v>
      </c>
      <c r="C63" s="308"/>
      <c r="D63" s="113">
        <v>6.1720512493083044</v>
      </c>
      <c r="E63" s="115">
        <v>1450</v>
      </c>
      <c r="F63" s="114">
        <v>1469</v>
      </c>
      <c r="G63" s="114">
        <v>1474</v>
      </c>
      <c r="H63" s="114">
        <v>1393</v>
      </c>
      <c r="I63" s="140">
        <v>1386</v>
      </c>
      <c r="J63" s="115">
        <v>64</v>
      </c>
      <c r="K63" s="116">
        <v>4.6176046176046173</v>
      </c>
    </row>
    <row r="64" spans="1:11" ht="14.1" customHeight="1" x14ac:dyDescent="0.2">
      <c r="A64" s="306" t="s">
        <v>295</v>
      </c>
      <c r="B64" s="307" t="s">
        <v>296</v>
      </c>
      <c r="C64" s="308"/>
      <c r="D64" s="113">
        <v>1.0173243093687481</v>
      </c>
      <c r="E64" s="115">
        <v>239</v>
      </c>
      <c r="F64" s="114">
        <v>234</v>
      </c>
      <c r="G64" s="114">
        <v>220</v>
      </c>
      <c r="H64" s="114">
        <v>223</v>
      </c>
      <c r="I64" s="140">
        <v>219</v>
      </c>
      <c r="J64" s="115">
        <v>20</v>
      </c>
      <c r="K64" s="116">
        <v>9.1324200913242013</v>
      </c>
    </row>
    <row r="65" spans="1:11" ht="14.1" customHeight="1" x14ac:dyDescent="0.2">
      <c r="A65" s="306" t="s">
        <v>297</v>
      </c>
      <c r="B65" s="307" t="s">
        <v>298</v>
      </c>
      <c r="C65" s="308"/>
      <c r="D65" s="113">
        <v>1.2599497722725919</v>
      </c>
      <c r="E65" s="115">
        <v>296</v>
      </c>
      <c r="F65" s="114">
        <v>293</v>
      </c>
      <c r="G65" s="114">
        <v>291</v>
      </c>
      <c r="H65" s="114">
        <v>286</v>
      </c>
      <c r="I65" s="140">
        <v>289</v>
      </c>
      <c r="J65" s="115">
        <v>7</v>
      </c>
      <c r="K65" s="116">
        <v>2.422145328719723</v>
      </c>
    </row>
    <row r="66" spans="1:11" ht="14.1" customHeight="1" x14ac:dyDescent="0.2">
      <c r="A66" s="306">
        <v>82</v>
      </c>
      <c r="B66" s="307" t="s">
        <v>299</v>
      </c>
      <c r="C66" s="308"/>
      <c r="D66" s="113">
        <v>4.0224747797216196</v>
      </c>
      <c r="E66" s="115">
        <v>945</v>
      </c>
      <c r="F66" s="114">
        <v>961</v>
      </c>
      <c r="G66" s="114">
        <v>954</v>
      </c>
      <c r="H66" s="114">
        <v>925</v>
      </c>
      <c r="I66" s="140">
        <v>957</v>
      </c>
      <c r="J66" s="115">
        <v>-12</v>
      </c>
      <c r="K66" s="116">
        <v>-1.2539184952978057</v>
      </c>
    </row>
    <row r="67" spans="1:11" ht="14.1" customHeight="1" x14ac:dyDescent="0.2">
      <c r="A67" s="306" t="s">
        <v>300</v>
      </c>
      <c r="B67" s="307" t="s">
        <v>301</v>
      </c>
      <c r="C67" s="308"/>
      <c r="D67" s="113">
        <v>2.6348273953943728</v>
      </c>
      <c r="E67" s="115">
        <v>619</v>
      </c>
      <c r="F67" s="114">
        <v>630</v>
      </c>
      <c r="G67" s="114">
        <v>646</v>
      </c>
      <c r="H67" s="114">
        <v>634</v>
      </c>
      <c r="I67" s="140">
        <v>657</v>
      </c>
      <c r="J67" s="115">
        <v>-38</v>
      </c>
      <c r="K67" s="116">
        <v>-5.7838660578386607</v>
      </c>
    </row>
    <row r="68" spans="1:11" ht="14.1" customHeight="1" x14ac:dyDescent="0.2">
      <c r="A68" s="306" t="s">
        <v>302</v>
      </c>
      <c r="B68" s="307" t="s">
        <v>303</v>
      </c>
      <c r="C68" s="308"/>
      <c r="D68" s="113">
        <v>0.74064614991699651</v>
      </c>
      <c r="E68" s="115">
        <v>174</v>
      </c>
      <c r="F68" s="114">
        <v>178</v>
      </c>
      <c r="G68" s="114">
        <v>162</v>
      </c>
      <c r="H68" s="114">
        <v>157</v>
      </c>
      <c r="I68" s="140">
        <v>164</v>
      </c>
      <c r="J68" s="115">
        <v>10</v>
      </c>
      <c r="K68" s="116">
        <v>6.0975609756097562</v>
      </c>
    </row>
    <row r="69" spans="1:11" ht="14.1" customHeight="1" x14ac:dyDescent="0.2">
      <c r="A69" s="306">
        <v>83</v>
      </c>
      <c r="B69" s="307" t="s">
        <v>304</v>
      </c>
      <c r="C69" s="308"/>
      <c r="D69" s="113">
        <v>7.7384752905120671</v>
      </c>
      <c r="E69" s="115">
        <v>1818</v>
      </c>
      <c r="F69" s="114">
        <v>1816</v>
      </c>
      <c r="G69" s="114">
        <v>1820</v>
      </c>
      <c r="H69" s="114">
        <v>1775</v>
      </c>
      <c r="I69" s="140">
        <v>1746</v>
      </c>
      <c r="J69" s="115">
        <v>72</v>
      </c>
      <c r="K69" s="116">
        <v>4.1237113402061851</v>
      </c>
    </row>
    <row r="70" spans="1:11" ht="14.1" customHeight="1" x14ac:dyDescent="0.2">
      <c r="A70" s="306" t="s">
        <v>305</v>
      </c>
      <c r="B70" s="307" t="s">
        <v>306</v>
      </c>
      <c r="C70" s="308"/>
      <c r="D70" s="113">
        <v>6.5721704337462219</v>
      </c>
      <c r="E70" s="115">
        <v>1544</v>
      </c>
      <c r="F70" s="114">
        <v>1541</v>
      </c>
      <c r="G70" s="114">
        <v>1547</v>
      </c>
      <c r="H70" s="114">
        <v>1508</v>
      </c>
      <c r="I70" s="140">
        <v>1473</v>
      </c>
      <c r="J70" s="115">
        <v>71</v>
      </c>
      <c r="K70" s="116">
        <v>4.8200950441276307</v>
      </c>
    </row>
    <row r="71" spans="1:11" ht="14.1" customHeight="1" x14ac:dyDescent="0.2">
      <c r="A71" s="306"/>
      <c r="B71" s="307" t="s">
        <v>307</v>
      </c>
      <c r="C71" s="308"/>
      <c r="D71" s="113">
        <v>3.2903418039415997</v>
      </c>
      <c r="E71" s="115">
        <v>773</v>
      </c>
      <c r="F71" s="114">
        <v>762</v>
      </c>
      <c r="G71" s="114">
        <v>765</v>
      </c>
      <c r="H71" s="114">
        <v>741</v>
      </c>
      <c r="I71" s="140">
        <v>722</v>
      </c>
      <c r="J71" s="115">
        <v>51</v>
      </c>
      <c r="K71" s="116">
        <v>7.0637119113573403</v>
      </c>
    </row>
    <row r="72" spans="1:11" ht="14.1" customHeight="1" x14ac:dyDescent="0.2">
      <c r="A72" s="306">
        <v>84</v>
      </c>
      <c r="B72" s="307" t="s">
        <v>308</v>
      </c>
      <c r="C72" s="308"/>
      <c r="D72" s="113">
        <v>0.95347550334142084</v>
      </c>
      <c r="E72" s="115">
        <v>224</v>
      </c>
      <c r="F72" s="114">
        <v>222</v>
      </c>
      <c r="G72" s="114">
        <v>216</v>
      </c>
      <c r="H72" s="114">
        <v>213</v>
      </c>
      <c r="I72" s="140">
        <v>203</v>
      </c>
      <c r="J72" s="115">
        <v>21</v>
      </c>
      <c r="K72" s="116">
        <v>10.344827586206897</v>
      </c>
    </row>
    <row r="73" spans="1:11" ht="14.1" customHeight="1" x14ac:dyDescent="0.2">
      <c r="A73" s="306" t="s">
        <v>309</v>
      </c>
      <c r="B73" s="307" t="s">
        <v>310</v>
      </c>
      <c r="C73" s="308"/>
      <c r="D73" s="113">
        <v>0.36606648789000978</v>
      </c>
      <c r="E73" s="115">
        <v>86</v>
      </c>
      <c r="F73" s="114">
        <v>87</v>
      </c>
      <c r="G73" s="114">
        <v>79</v>
      </c>
      <c r="H73" s="114">
        <v>81</v>
      </c>
      <c r="I73" s="140">
        <v>72</v>
      </c>
      <c r="J73" s="115">
        <v>14</v>
      </c>
      <c r="K73" s="116">
        <v>19.444444444444443</v>
      </c>
    </row>
    <row r="74" spans="1:11" ht="14.1" customHeight="1" x14ac:dyDescent="0.2">
      <c r="A74" s="306" t="s">
        <v>311</v>
      </c>
      <c r="B74" s="307" t="s">
        <v>312</v>
      </c>
      <c r="C74" s="308"/>
      <c r="D74" s="113">
        <v>0.17026348273953942</v>
      </c>
      <c r="E74" s="115">
        <v>40</v>
      </c>
      <c r="F74" s="114">
        <v>41</v>
      </c>
      <c r="G74" s="114">
        <v>43</v>
      </c>
      <c r="H74" s="114">
        <v>43</v>
      </c>
      <c r="I74" s="140">
        <v>40</v>
      </c>
      <c r="J74" s="115">
        <v>0</v>
      </c>
      <c r="K74" s="116">
        <v>0</v>
      </c>
    </row>
    <row r="75" spans="1:11" ht="14.1" customHeight="1" x14ac:dyDescent="0.2">
      <c r="A75" s="306" t="s">
        <v>313</v>
      </c>
      <c r="B75" s="307" t="s">
        <v>314</v>
      </c>
      <c r="C75" s="308"/>
      <c r="D75" s="113">
        <v>6.8105393095815772E-2</v>
      </c>
      <c r="E75" s="115">
        <v>16</v>
      </c>
      <c r="F75" s="114">
        <v>16</v>
      </c>
      <c r="G75" s="114">
        <v>16</v>
      </c>
      <c r="H75" s="114">
        <v>15</v>
      </c>
      <c r="I75" s="140">
        <v>16</v>
      </c>
      <c r="J75" s="115">
        <v>0</v>
      </c>
      <c r="K75" s="116">
        <v>0</v>
      </c>
    </row>
    <row r="76" spans="1:11" ht="14.1" customHeight="1" x14ac:dyDescent="0.2">
      <c r="A76" s="306">
        <v>91</v>
      </c>
      <c r="B76" s="307" t="s">
        <v>315</v>
      </c>
      <c r="C76" s="308"/>
      <c r="D76" s="113">
        <v>0.34052696547907885</v>
      </c>
      <c r="E76" s="115">
        <v>80</v>
      </c>
      <c r="F76" s="114">
        <v>76</v>
      </c>
      <c r="G76" s="114">
        <v>69</v>
      </c>
      <c r="H76" s="114">
        <v>67</v>
      </c>
      <c r="I76" s="140">
        <v>65</v>
      </c>
      <c r="J76" s="115">
        <v>15</v>
      </c>
      <c r="K76" s="116">
        <v>23.076923076923077</v>
      </c>
    </row>
    <row r="77" spans="1:11" ht="14.1" customHeight="1" x14ac:dyDescent="0.2">
      <c r="A77" s="306">
        <v>92</v>
      </c>
      <c r="B77" s="307" t="s">
        <v>316</v>
      </c>
      <c r="C77" s="308"/>
      <c r="D77" s="113">
        <v>1.2301536627931724</v>
      </c>
      <c r="E77" s="115">
        <v>289</v>
      </c>
      <c r="F77" s="114">
        <v>280</v>
      </c>
      <c r="G77" s="114">
        <v>273</v>
      </c>
      <c r="H77" s="114">
        <v>274</v>
      </c>
      <c r="I77" s="140">
        <v>272</v>
      </c>
      <c r="J77" s="115">
        <v>17</v>
      </c>
      <c r="K77" s="116">
        <v>6.25</v>
      </c>
    </row>
    <row r="78" spans="1:11" ht="14.1" customHeight="1" x14ac:dyDescent="0.2">
      <c r="A78" s="306">
        <v>93</v>
      </c>
      <c r="B78" s="307" t="s">
        <v>317</v>
      </c>
      <c r="C78" s="308"/>
      <c r="D78" s="113">
        <v>4.6822457753373348E-2</v>
      </c>
      <c r="E78" s="115">
        <v>11</v>
      </c>
      <c r="F78" s="114">
        <v>12</v>
      </c>
      <c r="G78" s="114">
        <v>13</v>
      </c>
      <c r="H78" s="114">
        <v>11</v>
      </c>
      <c r="I78" s="140">
        <v>9</v>
      </c>
      <c r="J78" s="115">
        <v>2</v>
      </c>
      <c r="K78" s="116">
        <v>22.222222222222221</v>
      </c>
    </row>
    <row r="79" spans="1:11" ht="14.1" customHeight="1" x14ac:dyDescent="0.2">
      <c r="A79" s="306">
        <v>94</v>
      </c>
      <c r="B79" s="307" t="s">
        <v>318</v>
      </c>
      <c r="C79" s="308"/>
      <c r="D79" s="113">
        <v>5.1079044821861833E-2</v>
      </c>
      <c r="E79" s="115">
        <v>12</v>
      </c>
      <c r="F79" s="114">
        <v>14</v>
      </c>
      <c r="G79" s="114">
        <v>12</v>
      </c>
      <c r="H79" s="114">
        <v>10</v>
      </c>
      <c r="I79" s="140">
        <v>11</v>
      </c>
      <c r="J79" s="115">
        <v>1</v>
      </c>
      <c r="K79" s="116">
        <v>9.0909090909090917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0.31498744306814797</v>
      </c>
      <c r="E81" s="143">
        <v>74</v>
      </c>
      <c r="F81" s="144">
        <v>76</v>
      </c>
      <c r="G81" s="144">
        <v>78</v>
      </c>
      <c r="H81" s="144">
        <v>69</v>
      </c>
      <c r="I81" s="145">
        <v>65</v>
      </c>
      <c r="J81" s="143">
        <v>9</v>
      </c>
      <c r="K81" s="146">
        <v>13.846153846153847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4515</v>
      </c>
      <c r="E12" s="114">
        <v>4734</v>
      </c>
      <c r="F12" s="114">
        <v>4763</v>
      </c>
      <c r="G12" s="114">
        <v>4849</v>
      </c>
      <c r="H12" s="140">
        <v>4823</v>
      </c>
      <c r="I12" s="115">
        <v>-308</v>
      </c>
      <c r="J12" s="116">
        <v>-6.3860667634252541</v>
      </c>
      <c r="K12"/>
      <c r="L12"/>
      <c r="M12"/>
      <c r="N12"/>
      <c r="O12"/>
      <c r="P12"/>
    </row>
    <row r="13" spans="1:16" s="110" customFormat="1" ht="14.45" customHeight="1" x14ac:dyDescent="0.2">
      <c r="A13" s="120" t="s">
        <v>105</v>
      </c>
      <c r="B13" s="119" t="s">
        <v>106</v>
      </c>
      <c r="C13" s="113">
        <v>36.013289036544847</v>
      </c>
      <c r="D13" s="115">
        <v>1626</v>
      </c>
      <c r="E13" s="114">
        <v>1705</v>
      </c>
      <c r="F13" s="114">
        <v>1732</v>
      </c>
      <c r="G13" s="114">
        <v>1741</v>
      </c>
      <c r="H13" s="140">
        <v>1721</v>
      </c>
      <c r="I13" s="115">
        <v>-95</v>
      </c>
      <c r="J13" s="116">
        <v>-5.5200464846019752</v>
      </c>
      <c r="K13"/>
      <c r="L13"/>
      <c r="M13"/>
      <c r="N13"/>
      <c r="O13"/>
      <c r="P13"/>
    </row>
    <row r="14" spans="1:16" s="110" customFormat="1" ht="14.45" customHeight="1" x14ac:dyDescent="0.2">
      <c r="A14" s="120"/>
      <c r="B14" s="119" t="s">
        <v>107</v>
      </c>
      <c r="C14" s="113">
        <v>63.986710963455153</v>
      </c>
      <c r="D14" s="115">
        <v>2889</v>
      </c>
      <c r="E14" s="114">
        <v>3029</v>
      </c>
      <c r="F14" s="114">
        <v>3031</v>
      </c>
      <c r="G14" s="114">
        <v>3108</v>
      </c>
      <c r="H14" s="140">
        <v>3102</v>
      </c>
      <c r="I14" s="115">
        <v>-213</v>
      </c>
      <c r="J14" s="116">
        <v>-6.8665377176015472</v>
      </c>
      <c r="K14"/>
      <c r="L14"/>
      <c r="M14"/>
      <c r="N14"/>
      <c r="O14"/>
      <c r="P14"/>
    </row>
    <row r="15" spans="1:16" s="110" customFormat="1" ht="14.45" customHeight="1" x14ac:dyDescent="0.2">
      <c r="A15" s="118" t="s">
        <v>105</v>
      </c>
      <c r="B15" s="121" t="s">
        <v>108</v>
      </c>
      <c r="C15" s="113">
        <v>12.159468438538205</v>
      </c>
      <c r="D15" s="115">
        <v>549</v>
      </c>
      <c r="E15" s="114">
        <v>569</v>
      </c>
      <c r="F15" s="114">
        <v>583</v>
      </c>
      <c r="G15" s="114">
        <v>630</v>
      </c>
      <c r="H15" s="140">
        <v>598</v>
      </c>
      <c r="I15" s="115">
        <v>-49</v>
      </c>
      <c r="J15" s="116">
        <v>-8.1939799331103682</v>
      </c>
      <c r="K15"/>
      <c r="L15"/>
      <c r="M15"/>
      <c r="N15"/>
      <c r="O15"/>
      <c r="P15"/>
    </row>
    <row r="16" spans="1:16" s="110" customFormat="1" ht="14.45" customHeight="1" x14ac:dyDescent="0.2">
      <c r="A16" s="118"/>
      <c r="B16" s="121" t="s">
        <v>109</v>
      </c>
      <c r="C16" s="113">
        <v>43.853820598006642</v>
      </c>
      <c r="D16" s="115">
        <v>1980</v>
      </c>
      <c r="E16" s="114">
        <v>2114</v>
      </c>
      <c r="F16" s="114">
        <v>2151</v>
      </c>
      <c r="G16" s="114">
        <v>2195</v>
      </c>
      <c r="H16" s="140">
        <v>2230</v>
      </c>
      <c r="I16" s="115">
        <v>-250</v>
      </c>
      <c r="J16" s="116">
        <v>-11.210762331838565</v>
      </c>
      <c r="K16"/>
      <c r="L16"/>
      <c r="M16"/>
      <c r="N16"/>
      <c r="O16"/>
      <c r="P16"/>
    </row>
    <row r="17" spans="1:16" s="110" customFormat="1" ht="14.45" customHeight="1" x14ac:dyDescent="0.2">
      <c r="A17" s="118"/>
      <c r="B17" s="121" t="s">
        <v>110</v>
      </c>
      <c r="C17" s="113">
        <v>24.540420819490588</v>
      </c>
      <c r="D17" s="115">
        <v>1108</v>
      </c>
      <c r="E17" s="114">
        <v>1142</v>
      </c>
      <c r="F17" s="114">
        <v>1139</v>
      </c>
      <c r="G17" s="114">
        <v>1133</v>
      </c>
      <c r="H17" s="140">
        <v>1119</v>
      </c>
      <c r="I17" s="115">
        <v>-11</v>
      </c>
      <c r="J17" s="116">
        <v>-0.98302055406613043</v>
      </c>
      <c r="K17"/>
      <c r="L17"/>
      <c r="M17"/>
      <c r="N17"/>
      <c r="O17"/>
      <c r="P17"/>
    </row>
    <row r="18" spans="1:16" s="110" customFormat="1" ht="14.45" customHeight="1" x14ac:dyDescent="0.2">
      <c r="A18" s="120"/>
      <c r="B18" s="121" t="s">
        <v>111</v>
      </c>
      <c r="C18" s="113">
        <v>19.446290143964564</v>
      </c>
      <c r="D18" s="115">
        <v>878</v>
      </c>
      <c r="E18" s="114">
        <v>909</v>
      </c>
      <c r="F18" s="114">
        <v>890</v>
      </c>
      <c r="G18" s="114">
        <v>891</v>
      </c>
      <c r="H18" s="140">
        <v>876</v>
      </c>
      <c r="I18" s="115">
        <v>2</v>
      </c>
      <c r="J18" s="116">
        <v>0.22831050228310501</v>
      </c>
      <c r="K18"/>
      <c r="L18"/>
      <c r="M18"/>
      <c r="N18"/>
      <c r="O18"/>
      <c r="P18"/>
    </row>
    <row r="19" spans="1:16" s="110" customFormat="1" ht="14.45" customHeight="1" x14ac:dyDescent="0.2">
      <c r="A19" s="120"/>
      <c r="B19" s="121" t="s">
        <v>112</v>
      </c>
      <c r="C19" s="113">
        <v>2.1262458471760799</v>
      </c>
      <c r="D19" s="115">
        <v>96</v>
      </c>
      <c r="E19" s="114">
        <v>103</v>
      </c>
      <c r="F19" s="114">
        <v>95</v>
      </c>
      <c r="G19" s="114">
        <v>90</v>
      </c>
      <c r="H19" s="140">
        <v>80</v>
      </c>
      <c r="I19" s="115">
        <v>16</v>
      </c>
      <c r="J19" s="116">
        <v>20</v>
      </c>
      <c r="K19"/>
      <c r="L19"/>
      <c r="M19"/>
      <c r="N19"/>
      <c r="O19"/>
      <c r="P19"/>
    </row>
    <row r="20" spans="1:16" s="110" customFormat="1" ht="14.45" customHeight="1" x14ac:dyDescent="0.2">
      <c r="A20" s="120" t="s">
        <v>113</v>
      </c>
      <c r="B20" s="119" t="s">
        <v>116</v>
      </c>
      <c r="C20" s="113">
        <v>93.732004429678852</v>
      </c>
      <c r="D20" s="115">
        <v>4232</v>
      </c>
      <c r="E20" s="114">
        <v>4417</v>
      </c>
      <c r="F20" s="114">
        <v>4447</v>
      </c>
      <c r="G20" s="114">
        <v>4524</v>
      </c>
      <c r="H20" s="140">
        <v>4498</v>
      </c>
      <c r="I20" s="115">
        <v>-266</v>
      </c>
      <c r="J20" s="116">
        <v>-5.9137394397510006</v>
      </c>
      <c r="K20"/>
      <c r="L20"/>
      <c r="M20"/>
      <c r="N20"/>
      <c r="O20"/>
      <c r="P20"/>
    </row>
    <row r="21" spans="1:16" s="110" customFormat="1" ht="14.45" customHeight="1" x14ac:dyDescent="0.2">
      <c r="A21" s="123"/>
      <c r="B21" s="124" t="s">
        <v>117</v>
      </c>
      <c r="C21" s="125">
        <v>6.157253599114064</v>
      </c>
      <c r="D21" s="143">
        <v>278</v>
      </c>
      <c r="E21" s="144">
        <v>311</v>
      </c>
      <c r="F21" s="144">
        <v>308</v>
      </c>
      <c r="G21" s="144">
        <v>315</v>
      </c>
      <c r="H21" s="145">
        <v>315</v>
      </c>
      <c r="I21" s="143">
        <v>-37</v>
      </c>
      <c r="J21" s="146">
        <v>-11.746031746031745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5816</v>
      </c>
      <c r="E56" s="114">
        <v>6064</v>
      </c>
      <c r="F56" s="114">
        <v>6074</v>
      </c>
      <c r="G56" s="114">
        <v>6169</v>
      </c>
      <c r="H56" s="140">
        <v>6103</v>
      </c>
      <c r="I56" s="115">
        <v>-287</v>
      </c>
      <c r="J56" s="116">
        <v>-4.702605276093724</v>
      </c>
      <c r="K56"/>
      <c r="L56"/>
      <c r="M56"/>
      <c r="N56"/>
      <c r="O56"/>
      <c r="P56"/>
    </row>
    <row r="57" spans="1:16" s="110" customFormat="1" ht="14.45" customHeight="1" x14ac:dyDescent="0.2">
      <c r="A57" s="120" t="s">
        <v>105</v>
      </c>
      <c r="B57" s="119" t="s">
        <v>106</v>
      </c>
      <c r="C57" s="113">
        <v>37.482806052269602</v>
      </c>
      <c r="D57" s="115">
        <v>2180</v>
      </c>
      <c r="E57" s="114">
        <v>2284</v>
      </c>
      <c r="F57" s="114">
        <v>2310</v>
      </c>
      <c r="G57" s="114">
        <v>2311</v>
      </c>
      <c r="H57" s="140">
        <v>2288</v>
      </c>
      <c r="I57" s="115">
        <v>-108</v>
      </c>
      <c r="J57" s="116">
        <v>-4.72027972027972</v>
      </c>
    </row>
    <row r="58" spans="1:16" s="110" customFormat="1" ht="14.45" customHeight="1" x14ac:dyDescent="0.2">
      <c r="A58" s="120"/>
      <c r="B58" s="119" t="s">
        <v>107</v>
      </c>
      <c r="C58" s="113">
        <v>62.517193947730398</v>
      </c>
      <c r="D58" s="115">
        <v>3636</v>
      </c>
      <c r="E58" s="114">
        <v>3780</v>
      </c>
      <c r="F58" s="114">
        <v>3764</v>
      </c>
      <c r="G58" s="114">
        <v>3858</v>
      </c>
      <c r="H58" s="140">
        <v>3815</v>
      </c>
      <c r="I58" s="115">
        <v>-179</v>
      </c>
      <c r="J58" s="116">
        <v>-4.6920052424639582</v>
      </c>
    </row>
    <row r="59" spans="1:16" s="110" customFormat="1" ht="14.45" customHeight="1" x14ac:dyDescent="0.2">
      <c r="A59" s="118" t="s">
        <v>105</v>
      </c>
      <c r="B59" s="121" t="s">
        <v>108</v>
      </c>
      <c r="C59" s="113">
        <v>13.772352132049518</v>
      </c>
      <c r="D59" s="115">
        <v>801</v>
      </c>
      <c r="E59" s="114">
        <v>840</v>
      </c>
      <c r="F59" s="114">
        <v>829</v>
      </c>
      <c r="G59" s="114">
        <v>880</v>
      </c>
      <c r="H59" s="140">
        <v>819</v>
      </c>
      <c r="I59" s="115">
        <v>-18</v>
      </c>
      <c r="J59" s="116">
        <v>-2.197802197802198</v>
      </c>
    </row>
    <row r="60" spans="1:16" s="110" customFormat="1" ht="14.45" customHeight="1" x14ac:dyDescent="0.2">
      <c r="A60" s="118"/>
      <c r="B60" s="121" t="s">
        <v>109</v>
      </c>
      <c r="C60" s="113">
        <v>45.890646492434662</v>
      </c>
      <c r="D60" s="115">
        <v>2669</v>
      </c>
      <c r="E60" s="114">
        <v>2813</v>
      </c>
      <c r="F60" s="114">
        <v>2833</v>
      </c>
      <c r="G60" s="114">
        <v>2905</v>
      </c>
      <c r="H60" s="140">
        <v>2930</v>
      </c>
      <c r="I60" s="115">
        <v>-261</v>
      </c>
      <c r="J60" s="116">
        <v>-8.9078498293515356</v>
      </c>
    </row>
    <row r="61" spans="1:16" s="110" customFormat="1" ht="14.45" customHeight="1" x14ac:dyDescent="0.2">
      <c r="A61" s="118"/>
      <c r="B61" s="121" t="s">
        <v>110</v>
      </c>
      <c r="C61" s="113">
        <v>23.022696011004125</v>
      </c>
      <c r="D61" s="115">
        <v>1339</v>
      </c>
      <c r="E61" s="114">
        <v>1372</v>
      </c>
      <c r="F61" s="114">
        <v>1397</v>
      </c>
      <c r="G61" s="114">
        <v>1391</v>
      </c>
      <c r="H61" s="140">
        <v>1382</v>
      </c>
      <c r="I61" s="115">
        <v>-43</v>
      </c>
      <c r="J61" s="116">
        <v>-3.1114327062228653</v>
      </c>
    </row>
    <row r="62" spans="1:16" s="110" customFormat="1" ht="14.45" customHeight="1" x14ac:dyDescent="0.2">
      <c r="A62" s="120"/>
      <c r="B62" s="121" t="s">
        <v>111</v>
      </c>
      <c r="C62" s="113">
        <v>17.314305364511693</v>
      </c>
      <c r="D62" s="115">
        <v>1007</v>
      </c>
      <c r="E62" s="114">
        <v>1039</v>
      </c>
      <c r="F62" s="114">
        <v>1015</v>
      </c>
      <c r="G62" s="114">
        <v>993</v>
      </c>
      <c r="H62" s="140">
        <v>972</v>
      </c>
      <c r="I62" s="115">
        <v>35</v>
      </c>
      <c r="J62" s="116">
        <v>3.6008230452674899</v>
      </c>
    </row>
    <row r="63" spans="1:16" s="110" customFormat="1" ht="14.45" customHeight="1" x14ac:dyDescent="0.2">
      <c r="A63" s="120"/>
      <c r="B63" s="121" t="s">
        <v>112</v>
      </c>
      <c r="C63" s="113">
        <v>2.0288858321870702</v>
      </c>
      <c r="D63" s="115">
        <v>118</v>
      </c>
      <c r="E63" s="114">
        <v>127</v>
      </c>
      <c r="F63" s="114">
        <v>119</v>
      </c>
      <c r="G63" s="114">
        <v>103</v>
      </c>
      <c r="H63" s="140">
        <v>96</v>
      </c>
      <c r="I63" s="115">
        <v>22</v>
      </c>
      <c r="J63" s="116">
        <v>22.916666666666668</v>
      </c>
    </row>
    <row r="64" spans="1:16" s="110" customFormat="1" ht="14.45" customHeight="1" x14ac:dyDescent="0.2">
      <c r="A64" s="120" t="s">
        <v>113</v>
      </c>
      <c r="B64" s="119" t="s">
        <v>116</v>
      </c>
      <c r="C64" s="113">
        <v>92.778541953232462</v>
      </c>
      <c r="D64" s="115">
        <v>5396</v>
      </c>
      <c r="E64" s="114">
        <v>5596</v>
      </c>
      <c r="F64" s="114">
        <v>5621</v>
      </c>
      <c r="G64" s="114">
        <v>5727</v>
      </c>
      <c r="H64" s="140">
        <v>5674</v>
      </c>
      <c r="I64" s="115">
        <v>-278</v>
      </c>
      <c r="J64" s="116">
        <v>-4.8995417694747969</v>
      </c>
    </row>
    <row r="65" spans="1:10" s="110" customFormat="1" ht="14.45" customHeight="1" x14ac:dyDescent="0.2">
      <c r="A65" s="123"/>
      <c r="B65" s="124" t="s">
        <v>117</v>
      </c>
      <c r="C65" s="125">
        <v>7.0839064649243468</v>
      </c>
      <c r="D65" s="143">
        <v>412</v>
      </c>
      <c r="E65" s="144">
        <v>461</v>
      </c>
      <c r="F65" s="144">
        <v>445</v>
      </c>
      <c r="G65" s="144">
        <v>432</v>
      </c>
      <c r="H65" s="145">
        <v>419</v>
      </c>
      <c r="I65" s="143">
        <v>-7</v>
      </c>
      <c r="J65" s="146">
        <v>-1.6706443914081146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4515</v>
      </c>
      <c r="G11" s="114">
        <v>4734</v>
      </c>
      <c r="H11" s="114">
        <v>4763</v>
      </c>
      <c r="I11" s="114">
        <v>4849</v>
      </c>
      <c r="J11" s="140">
        <v>4823</v>
      </c>
      <c r="K11" s="114">
        <v>-308</v>
      </c>
      <c r="L11" s="116">
        <v>-6.3860667634252541</v>
      </c>
    </row>
    <row r="12" spans="1:17" s="110" customFormat="1" ht="24" customHeight="1" x14ac:dyDescent="0.2">
      <c r="A12" s="604" t="s">
        <v>185</v>
      </c>
      <c r="B12" s="605"/>
      <c r="C12" s="605"/>
      <c r="D12" s="606"/>
      <c r="E12" s="113">
        <v>36.013289036544847</v>
      </c>
      <c r="F12" s="115">
        <v>1626</v>
      </c>
      <c r="G12" s="114">
        <v>1705</v>
      </c>
      <c r="H12" s="114">
        <v>1732</v>
      </c>
      <c r="I12" s="114">
        <v>1741</v>
      </c>
      <c r="J12" s="140">
        <v>1721</v>
      </c>
      <c r="K12" s="114">
        <v>-95</v>
      </c>
      <c r="L12" s="116">
        <v>-5.5200464846019752</v>
      </c>
    </row>
    <row r="13" spans="1:17" s="110" customFormat="1" ht="15" customHeight="1" x14ac:dyDescent="0.2">
      <c r="A13" s="120"/>
      <c r="B13" s="612" t="s">
        <v>107</v>
      </c>
      <c r="C13" s="612"/>
      <c r="E13" s="113">
        <v>63.986710963455153</v>
      </c>
      <c r="F13" s="115">
        <v>2889</v>
      </c>
      <c r="G13" s="114">
        <v>3029</v>
      </c>
      <c r="H13" s="114">
        <v>3031</v>
      </c>
      <c r="I13" s="114">
        <v>3108</v>
      </c>
      <c r="J13" s="140">
        <v>3102</v>
      </c>
      <c r="K13" s="114">
        <v>-213</v>
      </c>
      <c r="L13" s="116">
        <v>-6.8665377176015472</v>
      </c>
    </row>
    <row r="14" spans="1:17" s="110" customFormat="1" ht="22.5" customHeight="1" x14ac:dyDescent="0.2">
      <c r="A14" s="604" t="s">
        <v>186</v>
      </c>
      <c r="B14" s="605"/>
      <c r="C14" s="605"/>
      <c r="D14" s="606"/>
      <c r="E14" s="113">
        <v>12.159468438538205</v>
      </c>
      <c r="F14" s="115">
        <v>549</v>
      </c>
      <c r="G14" s="114">
        <v>569</v>
      </c>
      <c r="H14" s="114">
        <v>583</v>
      </c>
      <c r="I14" s="114">
        <v>630</v>
      </c>
      <c r="J14" s="140">
        <v>598</v>
      </c>
      <c r="K14" s="114">
        <v>-49</v>
      </c>
      <c r="L14" s="116">
        <v>-8.1939799331103682</v>
      </c>
    </row>
    <row r="15" spans="1:17" s="110" customFormat="1" ht="15" customHeight="1" x14ac:dyDescent="0.2">
      <c r="A15" s="120"/>
      <c r="B15" s="119"/>
      <c r="C15" s="258" t="s">
        <v>106</v>
      </c>
      <c r="E15" s="113">
        <v>51.183970856102</v>
      </c>
      <c r="F15" s="115">
        <v>281</v>
      </c>
      <c r="G15" s="114">
        <v>278</v>
      </c>
      <c r="H15" s="114">
        <v>284</v>
      </c>
      <c r="I15" s="114">
        <v>298</v>
      </c>
      <c r="J15" s="140">
        <v>288</v>
      </c>
      <c r="K15" s="114">
        <v>-7</v>
      </c>
      <c r="L15" s="116">
        <v>-2.4305555555555554</v>
      </c>
    </row>
    <row r="16" spans="1:17" s="110" customFormat="1" ht="15" customHeight="1" x14ac:dyDescent="0.2">
      <c r="A16" s="120"/>
      <c r="B16" s="119"/>
      <c r="C16" s="258" t="s">
        <v>107</v>
      </c>
      <c r="E16" s="113">
        <v>48.816029143898</v>
      </c>
      <c r="F16" s="115">
        <v>268</v>
      </c>
      <c r="G16" s="114">
        <v>291</v>
      </c>
      <c r="H16" s="114">
        <v>299</v>
      </c>
      <c r="I16" s="114">
        <v>332</v>
      </c>
      <c r="J16" s="140">
        <v>310</v>
      </c>
      <c r="K16" s="114">
        <v>-42</v>
      </c>
      <c r="L16" s="116">
        <v>-13.548387096774194</v>
      </c>
    </row>
    <row r="17" spans="1:12" s="110" customFormat="1" ht="15" customHeight="1" x14ac:dyDescent="0.2">
      <c r="A17" s="120"/>
      <c r="B17" s="121" t="s">
        <v>109</v>
      </c>
      <c r="C17" s="258"/>
      <c r="E17" s="113">
        <v>43.853820598006642</v>
      </c>
      <c r="F17" s="115">
        <v>1980</v>
      </c>
      <c r="G17" s="114">
        <v>2114</v>
      </c>
      <c r="H17" s="114">
        <v>2151</v>
      </c>
      <c r="I17" s="114">
        <v>2195</v>
      </c>
      <c r="J17" s="140">
        <v>2230</v>
      </c>
      <c r="K17" s="114">
        <v>-250</v>
      </c>
      <c r="L17" s="116">
        <v>-11.210762331838565</v>
      </c>
    </row>
    <row r="18" spans="1:12" s="110" customFormat="1" ht="15" customHeight="1" x14ac:dyDescent="0.2">
      <c r="A18" s="120"/>
      <c r="B18" s="119"/>
      <c r="C18" s="258" t="s">
        <v>106</v>
      </c>
      <c r="E18" s="113">
        <v>29.393939393939394</v>
      </c>
      <c r="F18" s="115">
        <v>582</v>
      </c>
      <c r="G18" s="114">
        <v>622</v>
      </c>
      <c r="H18" s="114">
        <v>642</v>
      </c>
      <c r="I18" s="114">
        <v>646</v>
      </c>
      <c r="J18" s="140">
        <v>647</v>
      </c>
      <c r="K18" s="114">
        <v>-65</v>
      </c>
      <c r="L18" s="116">
        <v>-10.046367851622875</v>
      </c>
    </row>
    <row r="19" spans="1:12" s="110" customFormat="1" ht="15" customHeight="1" x14ac:dyDescent="0.2">
      <c r="A19" s="120"/>
      <c r="B19" s="119"/>
      <c r="C19" s="258" t="s">
        <v>107</v>
      </c>
      <c r="E19" s="113">
        <v>70.606060606060609</v>
      </c>
      <c r="F19" s="115">
        <v>1398</v>
      </c>
      <c r="G19" s="114">
        <v>1492</v>
      </c>
      <c r="H19" s="114">
        <v>1509</v>
      </c>
      <c r="I19" s="114">
        <v>1549</v>
      </c>
      <c r="J19" s="140">
        <v>1583</v>
      </c>
      <c r="K19" s="114">
        <v>-185</v>
      </c>
      <c r="L19" s="116">
        <v>-11.686670878079596</v>
      </c>
    </row>
    <row r="20" spans="1:12" s="110" customFormat="1" ht="15" customHeight="1" x14ac:dyDescent="0.2">
      <c r="A20" s="120"/>
      <c r="B20" s="121" t="s">
        <v>110</v>
      </c>
      <c r="C20" s="258"/>
      <c r="E20" s="113">
        <v>24.540420819490588</v>
      </c>
      <c r="F20" s="115">
        <v>1108</v>
      </c>
      <c r="G20" s="114">
        <v>1142</v>
      </c>
      <c r="H20" s="114">
        <v>1139</v>
      </c>
      <c r="I20" s="114">
        <v>1133</v>
      </c>
      <c r="J20" s="140">
        <v>1119</v>
      </c>
      <c r="K20" s="114">
        <v>-11</v>
      </c>
      <c r="L20" s="116">
        <v>-0.98302055406613043</v>
      </c>
    </row>
    <row r="21" spans="1:12" s="110" customFormat="1" ht="15" customHeight="1" x14ac:dyDescent="0.2">
      <c r="A21" s="120"/>
      <c r="B21" s="119"/>
      <c r="C21" s="258" t="s">
        <v>106</v>
      </c>
      <c r="E21" s="113">
        <v>28.068592057761734</v>
      </c>
      <c r="F21" s="115">
        <v>311</v>
      </c>
      <c r="G21" s="114">
        <v>330</v>
      </c>
      <c r="H21" s="114">
        <v>335</v>
      </c>
      <c r="I21" s="114">
        <v>331</v>
      </c>
      <c r="J21" s="140">
        <v>333</v>
      </c>
      <c r="K21" s="114">
        <v>-22</v>
      </c>
      <c r="L21" s="116">
        <v>-6.6066066066066069</v>
      </c>
    </row>
    <row r="22" spans="1:12" s="110" customFormat="1" ht="15" customHeight="1" x14ac:dyDescent="0.2">
      <c r="A22" s="120"/>
      <c r="B22" s="119"/>
      <c r="C22" s="258" t="s">
        <v>107</v>
      </c>
      <c r="E22" s="113">
        <v>71.931407942238266</v>
      </c>
      <c r="F22" s="115">
        <v>797</v>
      </c>
      <c r="G22" s="114">
        <v>812</v>
      </c>
      <c r="H22" s="114">
        <v>804</v>
      </c>
      <c r="I22" s="114">
        <v>802</v>
      </c>
      <c r="J22" s="140">
        <v>786</v>
      </c>
      <c r="K22" s="114">
        <v>11</v>
      </c>
      <c r="L22" s="116">
        <v>1.3994910941475827</v>
      </c>
    </row>
    <row r="23" spans="1:12" s="110" customFormat="1" ht="15" customHeight="1" x14ac:dyDescent="0.2">
      <c r="A23" s="120"/>
      <c r="B23" s="121" t="s">
        <v>111</v>
      </c>
      <c r="C23" s="258"/>
      <c r="E23" s="113">
        <v>19.446290143964564</v>
      </c>
      <c r="F23" s="115">
        <v>878</v>
      </c>
      <c r="G23" s="114">
        <v>909</v>
      </c>
      <c r="H23" s="114">
        <v>890</v>
      </c>
      <c r="I23" s="114">
        <v>891</v>
      </c>
      <c r="J23" s="140">
        <v>876</v>
      </c>
      <c r="K23" s="114">
        <v>2</v>
      </c>
      <c r="L23" s="116">
        <v>0.22831050228310501</v>
      </c>
    </row>
    <row r="24" spans="1:12" s="110" customFormat="1" ht="15" customHeight="1" x14ac:dyDescent="0.2">
      <c r="A24" s="120"/>
      <c r="B24" s="119"/>
      <c r="C24" s="258" t="s">
        <v>106</v>
      </c>
      <c r="E24" s="113">
        <v>51.480637813211843</v>
      </c>
      <c r="F24" s="115">
        <v>452</v>
      </c>
      <c r="G24" s="114">
        <v>475</v>
      </c>
      <c r="H24" s="114">
        <v>471</v>
      </c>
      <c r="I24" s="114">
        <v>466</v>
      </c>
      <c r="J24" s="140">
        <v>453</v>
      </c>
      <c r="K24" s="114">
        <v>-1</v>
      </c>
      <c r="L24" s="116">
        <v>-0.22075055187637968</v>
      </c>
    </row>
    <row r="25" spans="1:12" s="110" customFormat="1" ht="15" customHeight="1" x14ac:dyDescent="0.2">
      <c r="A25" s="120"/>
      <c r="B25" s="119"/>
      <c r="C25" s="258" t="s">
        <v>107</v>
      </c>
      <c r="E25" s="113">
        <v>48.519362186788157</v>
      </c>
      <c r="F25" s="115">
        <v>426</v>
      </c>
      <c r="G25" s="114">
        <v>434</v>
      </c>
      <c r="H25" s="114">
        <v>419</v>
      </c>
      <c r="I25" s="114">
        <v>425</v>
      </c>
      <c r="J25" s="140">
        <v>423</v>
      </c>
      <c r="K25" s="114">
        <v>3</v>
      </c>
      <c r="L25" s="116">
        <v>0.70921985815602839</v>
      </c>
    </row>
    <row r="26" spans="1:12" s="110" customFormat="1" ht="15" customHeight="1" x14ac:dyDescent="0.2">
      <c r="A26" s="120"/>
      <c r="C26" s="121" t="s">
        <v>187</v>
      </c>
      <c r="D26" s="110" t="s">
        <v>188</v>
      </c>
      <c r="E26" s="113">
        <v>2.1262458471760799</v>
      </c>
      <c r="F26" s="115">
        <v>96</v>
      </c>
      <c r="G26" s="114">
        <v>103</v>
      </c>
      <c r="H26" s="114">
        <v>95</v>
      </c>
      <c r="I26" s="114">
        <v>90</v>
      </c>
      <c r="J26" s="140">
        <v>80</v>
      </c>
      <c r="K26" s="114">
        <v>16</v>
      </c>
      <c r="L26" s="116">
        <v>20</v>
      </c>
    </row>
    <row r="27" spans="1:12" s="110" customFormat="1" ht="15" customHeight="1" x14ac:dyDescent="0.2">
      <c r="A27" s="120"/>
      <c r="B27" s="119"/>
      <c r="D27" s="259" t="s">
        <v>106</v>
      </c>
      <c r="E27" s="113">
        <v>38.541666666666664</v>
      </c>
      <c r="F27" s="115">
        <v>37</v>
      </c>
      <c r="G27" s="114">
        <v>45</v>
      </c>
      <c r="H27" s="114">
        <v>41</v>
      </c>
      <c r="I27" s="114">
        <v>36</v>
      </c>
      <c r="J27" s="140">
        <v>32</v>
      </c>
      <c r="K27" s="114">
        <v>5</v>
      </c>
      <c r="L27" s="116">
        <v>15.625</v>
      </c>
    </row>
    <row r="28" spans="1:12" s="110" customFormat="1" ht="15" customHeight="1" x14ac:dyDescent="0.2">
      <c r="A28" s="120"/>
      <c r="B28" s="119"/>
      <c r="D28" s="259" t="s">
        <v>107</v>
      </c>
      <c r="E28" s="113">
        <v>61.458333333333336</v>
      </c>
      <c r="F28" s="115">
        <v>59</v>
      </c>
      <c r="G28" s="114">
        <v>58</v>
      </c>
      <c r="H28" s="114">
        <v>54</v>
      </c>
      <c r="I28" s="114">
        <v>54</v>
      </c>
      <c r="J28" s="140">
        <v>48</v>
      </c>
      <c r="K28" s="114">
        <v>11</v>
      </c>
      <c r="L28" s="116">
        <v>22.916666666666668</v>
      </c>
    </row>
    <row r="29" spans="1:12" s="110" customFormat="1" ht="24" customHeight="1" x14ac:dyDescent="0.2">
      <c r="A29" s="604" t="s">
        <v>189</v>
      </c>
      <c r="B29" s="605"/>
      <c r="C29" s="605"/>
      <c r="D29" s="606"/>
      <c r="E29" s="113">
        <v>93.732004429678852</v>
      </c>
      <c r="F29" s="115">
        <v>4232</v>
      </c>
      <c r="G29" s="114">
        <v>4417</v>
      </c>
      <c r="H29" s="114">
        <v>4447</v>
      </c>
      <c r="I29" s="114">
        <v>4524</v>
      </c>
      <c r="J29" s="140">
        <v>4498</v>
      </c>
      <c r="K29" s="114">
        <v>-266</v>
      </c>
      <c r="L29" s="116">
        <v>-5.9137394397510006</v>
      </c>
    </row>
    <row r="30" spans="1:12" s="110" customFormat="1" ht="15" customHeight="1" x14ac:dyDescent="0.2">
      <c r="A30" s="120"/>
      <c r="B30" s="119"/>
      <c r="C30" s="258" t="s">
        <v>106</v>
      </c>
      <c r="E30" s="113">
        <v>35.656899810964084</v>
      </c>
      <c r="F30" s="115">
        <v>1509</v>
      </c>
      <c r="G30" s="114">
        <v>1565</v>
      </c>
      <c r="H30" s="114">
        <v>1588</v>
      </c>
      <c r="I30" s="114">
        <v>1600</v>
      </c>
      <c r="J30" s="140">
        <v>1572</v>
      </c>
      <c r="K30" s="114">
        <v>-63</v>
      </c>
      <c r="L30" s="116">
        <v>-4.0076335877862599</v>
      </c>
    </row>
    <row r="31" spans="1:12" s="110" customFormat="1" ht="15" customHeight="1" x14ac:dyDescent="0.2">
      <c r="A31" s="120"/>
      <c r="B31" s="119"/>
      <c r="C31" s="258" t="s">
        <v>107</v>
      </c>
      <c r="E31" s="113">
        <v>64.343100189035923</v>
      </c>
      <c r="F31" s="115">
        <v>2723</v>
      </c>
      <c r="G31" s="114">
        <v>2852</v>
      </c>
      <c r="H31" s="114">
        <v>2859</v>
      </c>
      <c r="I31" s="114">
        <v>2924</v>
      </c>
      <c r="J31" s="140">
        <v>2926</v>
      </c>
      <c r="K31" s="114">
        <v>-203</v>
      </c>
      <c r="L31" s="116">
        <v>-6.937799043062201</v>
      </c>
    </row>
    <row r="32" spans="1:12" s="110" customFormat="1" ht="15" customHeight="1" x14ac:dyDescent="0.2">
      <c r="A32" s="120"/>
      <c r="B32" s="119" t="s">
        <v>117</v>
      </c>
      <c r="C32" s="258"/>
      <c r="E32" s="113">
        <v>6.157253599114064</v>
      </c>
      <c r="F32" s="114">
        <v>278</v>
      </c>
      <c r="G32" s="114">
        <v>311</v>
      </c>
      <c r="H32" s="114">
        <v>308</v>
      </c>
      <c r="I32" s="114">
        <v>315</v>
      </c>
      <c r="J32" s="140">
        <v>315</v>
      </c>
      <c r="K32" s="114">
        <v>-37</v>
      </c>
      <c r="L32" s="116">
        <v>-11.746031746031745</v>
      </c>
    </row>
    <row r="33" spans="1:12" s="110" customFormat="1" ht="15" customHeight="1" x14ac:dyDescent="0.2">
      <c r="A33" s="120"/>
      <c r="B33" s="119"/>
      <c r="C33" s="258" t="s">
        <v>106</v>
      </c>
      <c r="E33" s="113">
        <v>42.086330935251802</v>
      </c>
      <c r="F33" s="114">
        <v>117</v>
      </c>
      <c r="G33" s="114">
        <v>139</v>
      </c>
      <c r="H33" s="114">
        <v>144</v>
      </c>
      <c r="I33" s="114">
        <v>141</v>
      </c>
      <c r="J33" s="140">
        <v>149</v>
      </c>
      <c r="K33" s="114">
        <v>-32</v>
      </c>
      <c r="L33" s="116">
        <v>-21.476510067114095</v>
      </c>
    </row>
    <row r="34" spans="1:12" s="110" customFormat="1" ht="15" customHeight="1" x14ac:dyDescent="0.2">
      <c r="A34" s="120"/>
      <c r="B34" s="119"/>
      <c r="C34" s="258" t="s">
        <v>107</v>
      </c>
      <c r="E34" s="113">
        <v>57.913669064748198</v>
      </c>
      <c r="F34" s="114">
        <v>161</v>
      </c>
      <c r="G34" s="114">
        <v>172</v>
      </c>
      <c r="H34" s="114">
        <v>164</v>
      </c>
      <c r="I34" s="114">
        <v>174</v>
      </c>
      <c r="J34" s="140">
        <v>166</v>
      </c>
      <c r="K34" s="114">
        <v>-5</v>
      </c>
      <c r="L34" s="116">
        <v>-3.0120481927710845</v>
      </c>
    </row>
    <row r="35" spans="1:12" s="110" customFormat="1" ht="24" customHeight="1" x14ac:dyDescent="0.2">
      <c r="A35" s="604" t="s">
        <v>192</v>
      </c>
      <c r="B35" s="605"/>
      <c r="C35" s="605"/>
      <c r="D35" s="606"/>
      <c r="E35" s="113">
        <v>16.611295681063122</v>
      </c>
      <c r="F35" s="114">
        <v>750</v>
      </c>
      <c r="G35" s="114">
        <v>766</v>
      </c>
      <c r="H35" s="114">
        <v>785</v>
      </c>
      <c r="I35" s="114">
        <v>827</v>
      </c>
      <c r="J35" s="114">
        <v>780</v>
      </c>
      <c r="K35" s="318">
        <v>-30</v>
      </c>
      <c r="L35" s="319">
        <v>-3.8461538461538463</v>
      </c>
    </row>
    <row r="36" spans="1:12" s="110" customFormat="1" ht="15" customHeight="1" x14ac:dyDescent="0.2">
      <c r="A36" s="120"/>
      <c r="B36" s="119"/>
      <c r="C36" s="258" t="s">
        <v>106</v>
      </c>
      <c r="E36" s="113">
        <v>37.6</v>
      </c>
      <c r="F36" s="114">
        <v>282</v>
      </c>
      <c r="G36" s="114">
        <v>293</v>
      </c>
      <c r="H36" s="114">
        <v>306</v>
      </c>
      <c r="I36" s="114">
        <v>312</v>
      </c>
      <c r="J36" s="114">
        <v>302</v>
      </c>
      <c r="K36" s="318">
        <v>-20</v>
      </c>
      <c r="L36" s="116">
        <v>-6.6225165562913908</v>
      </c>
    </row>
    <row r="37" spans="1:12" s="110" customFormat="1" ht="15" customHeight="1" x14ac:dyDescent="0.2">
      <c r="A37" s="120"/>
      <c r="B37" s="119"/>
      <c r="C37" s="258" t="s">
        <v>107</v>
      </c>
      <c r="E37" s="113">
        <v>62.4</v>
      </c>
      <c r="F37" s="114">
        <v>468</v>
      </c>
      <c r="G37" s="114">
        <v>473</v>
      </c>
      <c r="H37" s="114">
        <v>479</v>
      </c>
      <c r="I37" s="114">
        <v>515</v>
      </c>
      <c r="J37" s="140">
        <v>478</v>
      </c>
      <c r="K37" s="114">
        <v>-10</v>
      </c>
      <c r="L37" s="116">
        <v>-2.0920502092050208</v>
      </c>
    </row>
    <row r="38" spans="1:12" s="110" customFormat="1" ht="15" customHeight="1" x14ac:dyDescent="0.2">
      <c r="A38" s="120"/>
      <c r="B38" s="119" t="s">
        <v>328</v>
      </c>
      <c r="C38" s="258"/>
      <c r="E38" s="113">
        <v>56.434108527131784</v>
      </c>
      <c r="F38" s="114">
        <v>2548</v>
      </c>
      <c r="G38" s="114">
        <v>2655</v>
      </c>
      <c r="H38" s="114">
        <v>2658</v>
      </c>
      <c r="I38" s="114">
        <v>2675</v>
      </c>
      <c r="J38" s="140">
        <v>2694</v>
      </c>
      <c r="K38" s="114">
        <v>-146</v>
      </c>
      <c r="L38" s="116">
        <v>-5.419450631031923</v>
      </c>
    </row>
    <row r="39" spans="1:12" s="110" customFormat="1" ht="15" customHeight="1" x14ac:dyDescent="0.2">
      <c r="A39" s="120"/>
      <c r="B39" s="119"/>
      <c r="C39" s="258" t="s">
        <v>106</v>
      </c>
      <c r="E39" s="113">
        <v>35.518053375196232</v>
      </c>
      <c r="F39" s="115">
        <v>905</v>
      </c>
      <c r="G39" s="114">
        <v>938</v>
      </c>
      <c r="H39" s="114">
        <v>951</v>
      </c>
      <c r="I39" s="114">
        <v>953</v>
      </c>
      <c r="J39" s="140">
        <v>946</v>
      </c>
      <c r="K39" s="114">
        <v>-41</v>
      </c>
      <c r="L39" s="116">
        <v>-4.3340380549682873</v>
      </c>
    </row>
    <row r="40" spans="1:12" s="110" customFormat="1" ht="15" customHeight="1" x14ac:dyDescent="0.2">
      <c r="A40" s="120"/>
      <c r="B40" s="119"/>
      <c r="C40" s="258" t="s">
        <v>107</v>
      </c>
      <c r="E40" s="113">
        <v>64.481946624803768</v>
      </c>
      <c r="F40" s="115">
        <v>1643</v>
      </c>
      <c r="G40" s="114">
        <v>1717</v>
      </c>
      <c r="H40" s="114">
        <v>1707</v>
      </c>
      <c r="I40" s="114">
        <v>1722</v>
      </c>
      <c r="J40" s="140">
        <v>1748</v>
      </c>
      <c r="K40" s="114">
        <v>-105</v>
      </c>
      <c r="L40" s="116">
        <v>-6.0068649885583527</v>
      </c>
    </row>
    <row r="41" spans="1:12" s="110" customFormat="1" ht="15" customHeight="1" x14ac:dyDescent="0.2">
      <c r="A41" s="120"/>
      <c r="B41" s="320" t="s">
        <v>515</v>
      </c>
      <c r="C41" s="258"/>
      <c r="E41" s="113">
        <v>5.6921373200442966</v>
      </c>
      <c r="F41" s="115">
        <v>257</v>
      </c>
      <c r="G41" s="114">
        <v>270</v>
      </c>
      <c r="H41" s="114">
        <v>266</v>
      </c>
      <c r="I41" s="114">
        <v>260</v>
      </c>
      <c r="J41" s="140">
        <v>252</v>
      </c>
      <c r="K41" s="114">
        <v>5</v>
      </c>
      <c r="L41" s="116">
        <v>1.9841269841269842</v>
      </c>
    </row>
    <row r="42" spans="1:12" s="110" customFormat="1" ht="15" customHeight="1" x14ac:dyDescent="0.2">
      <c r="A42" s="120"/>
      <c r="B42" s="119"/>
      <c r="C42" s="268" t="s">
        <v>106</v>
      </c>
      <c r="D42" s="182"/>
      <c r="E42" s="113">
        <v>48.638132295719842</v>
      </c>
      <c r="F42" s="115">
        <v>125</v>
      </c>
      <c r="G42" s="114">
        <v>135</v>
      </c>
      <c r="H42" s="114">
        <v>135</v>
      </c>
      <c r="I42" s="114">
        <v>130</v>
      </c>
      <c r="J42" s="140">
        <v>131</v>
      </c>
      <c r="K42" s="114">
        <v>-6</v>
      </c>
      <c r="L42" s="116">
        <v>-4.5801526717557248</v>
      </c>
    </row>
    <row r="43" spans="1:12" s="110" customFormat="1" ht="15" customHeight="1" x14ac:dyDescent="0.2">
      <c r="A43" s="120"/>
      <c r="B43" s="119"/>
      <c r="C43" s="268" t="s">
        <v>107</v>
      </c>
      <c r="D43" s="182"/>
      <c r="E43" s="113">
        <v>51.361867704280158</v>
      </c>
      <c r="F43" s="115">
        <v>132</v>
      </c>
      <c r="G43" s="114">
        <v>135</v>
      </c>
      <c r="H43" s="114">
        <v>131</v>
      </c>
      <c r="I43" s="114">
        <v>130</v>
      </c>
      <c r="J43" s="140">
        <v>121</v>
      </c>
      <c r="K43" s="114">
        <v>11</v>
      </c>
      <c r="L43" s="116">
        <v>9.0909090909090917</v>
      </c>
    </row>
    <row r="44" spans="1:12" s="110" customFormat="1" ht="15" customHeight="1" x14ac:dyDescent="0.2">
      <c r="A44" s="120"/>
      <c r="B44" s="119" t="s">
        <v>205</v>
      </c>
      <c r="C44" s="268"/>
      <c r="D44" s="182"/>
      <c r="E44" s="113">
        <v>21.262458471760798</v>
      </c>
      <c r="F44" s="115">
        <v>960</v>
      </c>
      <c r="G44" s="114">
        <v>1043</v>
      </c>
      <c r="H44" s="114">
        <v>1054</v>
      </c>
      <c r="I44" s="114">
        <v>1087</v>
      </c>
      <c r="J44" s="140">
        <v>1097</v>
      </c>
      <c r="K44" s="114">
        <v>-137</v>
      </c>
      <c r="L44" s="116">
        <v>-12.488605287146765</v>
      </c>
    </row>
    <row r="45" spans="1:12" s="110" customFormat="1" ht="15" customHeight="1" x14ac:dyDescent="0.2">
      <c r="A45" s="120"/>
      <c r="B45" s="119"/>
      <c r="C45" s="268" t="s">
        <v>106</v>
      </c>
      <c r="D45" s="182"/>
      <c r="E45" s="113">
        <v>32.708333333333336</v>
      </c>
      <c r="F45" s="115">
        <v>314</v>
      </c>
      <c r="G45" s="114">
        <v>339</v>
      </c>
      <c r="H45" s="114">
        <v>340</v>
      </c>
      <c r="I45" s="114">
        <v>346</v>
      </c>
      <c r="J45" s="140">
        <v>342</v>
      </c>
      <c r="K45" s="114">
        <v>-28</v>
      </c>
      <c r="L45" s="116">
        <v>-8.1871345029239766</v>
      </c>
    </row>
    <row r="46" spans="1:12" s="110" customFormat="1" ht="15" customHeight="1" x14ac:dyDescent="0.2">
      <c r="A46" s="123"/>
      <c r="B46" s="124"/>
      <c r="C46" s="260" t="s">
        <v>107</v>
      </c>
      <c r="D46" s="261"/>
      <c r="E46" s="125">
        <v>67.291666666666671</v>
      </c>
      <c r="F46" s="143">
        <v>646</v>
      </c>
      <c r="G46" s="144">
        <v>704</v>
      </c>
      <c r="H46" s="144">
        <v>714</v>
      </c>
      <c r="I46" s="144">
        <v>741</v>
      </c>
      <c r="J46" s="145">
        <v>755</v>
      </c>
      <c r="K46" s="144">
        <v>-109</v>
      </c>
      <c r="L46" s="146">
        <v>-14.437086092715232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4515</v>
      </c>
      <c r="E11" s="114">
        <v>4734</v>
      </c>
      <c r="F11" s="114">
        <v>4763</v>
      </c>
      <c r="G11" s="114">
        <v>4849</v>
      </c>
      <c r="H11" s="140">
        <v>4823</v>
      </c>
      <c r="I11" s="115">
        <v>-308</v>
      </c>
      <c r="J11" s="116">
        <v>-6.3860667634252541</v>
      </c>
    </row>
    <row r="12" spans="1:15" s="110" customFormat="1" ht="24.95" customHeight="1" x14ac:dyDescent="0.2">
      <c r="A12" s="193" t="s">
        <v>132</v>
      </c>
      <c r="B12" s="194" t="s">
        <v>133</v>
      </c>
      <c r="C12" s="113">
        <v>3.3444075304540419</v>
      </c>
      <c r="D12" s="115">
        <v>151</v>
      </c>
      <c r="E12" s="114">
        <v>153</v>
      </c>
      <c r="F12" s="114">
        <v>162</v>
      </c>
      <c r="G12" s="114">
        <v>143</v>
      </c>
      <c r="H12" s="140">
        <v>141</v>
      </c>
      <c r="I12" s="115">
        <v>10</v>
      </c>
      <c r="J12" s="116">
        <v>7.0921985815602833</v>
      </c>
    </row>
    <row r="13" spans="1:15" s="110" customFormat="1" ht="24.95" customHeight="1" x14ac:dyDescent="0.2">
      <c r="A13" s="193" t="s">
        <v>134</v>
      </c>
      <c r="B13" s="199" t="s">
        <v>214</v>
      </c>
      <c r="C13" s="113">
        <v>0.55370985603543743</v>
      </c>
      <c r="D13" s="115">
        <v>25</v>
      </c>
      <c r="E13" s="114">
        <v>27</v>
      </c>
      <c r="F13" s="114">
        <v>31</v>
      </c>
      <c r="G13" s="114">
        <v>27</v>
      </c>
      <c r="H13" s="140">
        <v>27</v>
      </c>
      <c r="I13" s="115">
        <v>-2</v>
      </c>
      <c r="J13" s="116">
        <v>-7.4074074074074074</v>
      </c>
    </row>
    <row r="14" spans="1:15" s="287" customFormat="1" ht="24.95" customHeight="1" x14ac:dyDescent="0.2">
      <c r="A14" s="193" t="s">
        <v>215</v>
      </c>
      <c r="B14" s="199" t="s">
        <v>137</v>
      </c>
      <c r="C14" s="113">
        <v>5.249169435215947</v>
      </c>
      <c r="D14" s="115">
        <v>237</v>
      </c>
      <c r="E14" s="114">
        <v>237</v>
      </c>
      <c r="F14" s="114">
        <v>248</v>
      </c>
      <c r="G14" s="114">
        <v>257</v>
      </c>
      <c r="H14" s="140">
        <v>266</v>
      </c>
      <c r="I14" s="115">
        <v>-29</v>
      </c>
      <c r="J14" s="116">
        <v>-10.902255639097744</v>
      </c>
      <c r="K14" s="110"/>
      <c r="L14" s="110"/>
      <c r="M14" s="110"/>
      <c r="N14" s="110"/>
      <c r="O14" s="110"/>
    </row>
    <row r="15" spans="1:15" s="110" customFormat="1" ht="24.95" customHeight="1" x14ac:dyDescent="0.2">
      <c r="A15" s="193" t="s">
        <v>216</v>
      </c>
      <c r="B15" s="199" t="s">
        <v>217</v>
      </c>
      <c r="C15" s="113">
        <v>2.369878183831672</v>
      </c>
      <c r="D15" s="115">
        <v>107</v>
      </c>
      <c r="E15" s="114">
        <v>102</v>
      </c>
      <c r="F15" s="114">
        <v>108</v>
      </c>
      <c r="G15" s="114">
        <v>117</v>
      </c>
      <c r="H15" s="140">
        <v>120</v>
      </c>
      <c r="I15" s="115">
        <v>-13</v>
      </c>
      <c r="J15" s="116">
        <v>-10.833333333333334</v>
      </c>
    </row>
    <row r="16" spans="1:15" s="287" customFormat="1" ht="24.95" customHeight="1" x14ac:dyDescent="0.2">
      <c r="A16" s="193" t="s">
        <v>218</v>
      </c>
      <c r="B16" s="199" t="s">
        <v>141</v>
      </c>
      <c r="C16" s="113">
        <v>1.9933554817275747</v>
      </c>
      <c r="D16" s="115">
        <v>90</v>
      </c>
      <c r="E16" s="114">
        <v>91</v>
      </c>
      <c r="F16" s="114">
        <v>96</v>
      </c>
      <c r="G16" s="114">
        <v>98</v>
      </c>
      <c r="H16" s="140">
        <v>98</v>
      </c>
      <c r="I16" s="115">
        <v>-8</v>
      </c>
      <c r="J16" s="116">
        <v>-8.1632653061224492</v>
      </c>
      <c r="K16" s="110"/>
      <c r="L16" s="110"/>
      <c r="M16" s="110"/>
      <c r="N16" s="110"/>
      <c r="O16" s="110"/>
    </row>
    <row r="17" spans="1:15" s="110" customFormat="1" ht="24.95" customHeight="1" x14ac:dyDescent="0.2">
      <c r="A17" s="193" t="s">
        <v>142</v>
      </c>
      <c r="B17" s="199" t="s">
        <v>220</v>
      </c>
      <c r="C17" s="113">
        <v>0.88593576965669985</v>
      </c>
      <c r="D17" s="115">
        <v>40</v>
      </c>
      <c r="E17" s="114">
        <v>44</v>
      </c>
      <c r="F17" s="114">
        <v>44</v>
      </c>
      <c r="G17" s="114">
        <v>42</v>
      </c>
      <c r="H17" s="140">
        <v>48</v>
      </c>
      <c r="I17" s="115">
        <v>-8</v>
      </c>
      <c r="J17" s="116">
        <v>-16.666666666666668</v>
      </c>
    </row>
    <row r="18" spans="1:15" s="287" customFormat="1" ht="24.95" customHeight="1" x14ac:dyDescent="0.2">
      <c r="A18" s="201" t="s">
        <v>144</v>
      </c>
      <c r="B18" s="202" t="s">
        <v>145</v>
      </c>
      <c r="C18" s="113">
        <v>3.1007751937984498</v>
      </c>
      <c r="D18" s="115">
        <v>140</v>
      </c>
      <c r="E18" s="114">
        <v>157</v>
      </c>
      <c r="F18" s="114">
        <v>162</v>
      </c>
      <c r="G18" s="114">
        <v>173</v>
      </c>
      <c r="H18" s="140">
        <v>179</v>
      </c>
      <c r="I18" s="115">
        <v>-39</v>
      </c>
      <c r="J18" s="116">
        <v>-21.787709497206706</v>
      </c>
      <c r="K18" s="110"/>
      <c r="L18" s="110"/>
      <c r="M18" s="110"/>
      <c r="N18" s="110"/>
      <c r="O18" s="110"/>
    </row>
    <row r="19" spans="1:15" s="110" customFormat="1" ht="24.95" customHeight="1" x14ac:dyDescent="0.2">
      <c r="A19" s="193" t="s">
        <v>146</v>
      </c>
      <c r="B19" s="199" t="s">
        <v>147</v>
      </c>
      <c r="C19" s="113">
        <v>19.291251384274641</v>
      </c>
      <c r="D19" s="115">
        <v>871</v>
      </c>
      <c r="E19" s="114">
        <v>908</v>
      </c>
      <c r="F19" s="114">
        <v>892</v>
      </c>
      <c r="G19" s="114">
        <v>949</v>
      </c>
      <c r="H19" s="140">
        <v>960</v>
      </c>
      <c r="I19" s="115">
        <v>-89</v>
      </c>
      <c r="J19" s="116">
        <v>-9.2708333333333339</v>
      </c>
    </row>
    <row r="20" spans="1:15" s="287" customFormat="1" ht="24.95" customHeight="1" x14ac:dyDescent="0.2">
      <c r="A20" s="193" t="s">
        <v>148</v>
      </c>
      <c r="B20" s="199" t="s">
        <v>149</v>
      </c>
      <c r="C20" s="113">
        <v>8.593576965669989</v>
      </c>
      <c r="D20" s="115">
        <v>388</v>
      </c>
      <c r="E20" s="114">
        <v>283</v>
      </c>
      <c r="F20" s="114">
        <v>280</v>
      </c>
      <c r="G20" s="114">
        <v>265</v>
      </c>
      <c r="H20" s="140">
        <v>267</v>
      </c>
      <c r="I20" s="115">
        <v>121</v>
      </c>
      <c r="J20" s="116">
        <v>45.318352059925097</v>
      </c>
      <c r="K20" s="110"/>
      <c r="L20" s="110"/>
      <c r="M20" s="110"/>
      <c r="N20" s="110"/>
      <c r="O20" s="110"/>
    </row>
    <row r="21" spans="1:15" s="110" customFormat="1" ht="24.95" customHeight="1" x14ac:dyDescent="0.2">
      <c r="A21" s="201" t="s">
        <v>150</v>
      </c>
      <c r="B21" s="202" t="s">
        <v>151</v>
      </c>
      <c r="C21" s="113">
        <v>10.653377630121817</v>
      </c>
      <c r="D21" s="115">
        <v>481</v>
      </c>
      <c r="E21" s="114">
        <v>550</v>
      </c>
      <c r="F21" s="114">
        <v>555</v>
      </c>
      <c r="G21" s="114">
        <v>581</v>
      </c>
      <c r="H21" s="140">
        <v>545</v>
      </c>
      <c r="I21" s="115">
        <v>-64</v>
      </c>
      <c r="J21" s="116">
        <v>-11.743119266055047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1.1738648947951273</v>
      </c>
      <c r="D23" s="115">
        <v>53</v>
      </c>
      <c r="E23" s="114">
        <v>52</v>
      </c>
      <c r="F23" s="114">
        <v>50</v>
      </c>
      <c r="G23" s="114">
        <v>50</v>
      </c>
      <c r="H23" s="140">
        <v>51</v>
      </c>
      <c r="I23" s="115">
        <v>2</v>
      </c>
      <c r="J23" s="116">
        <v>3.9215686274509802</v>
      </c>
    </row>
    <row r="24" spans="1:15" s="110" customFormat="1" ht="24.95" customHeight="1" x14ac:dyDescent="0.2">
      <c r="A24" s="193" t="s">
        <v>156</v>
      </c>
      <c r="B24" s="199" t="s">
        <v>221</v>
      </c>
      <c r="C24" s="113">
        <v>6.9545957918050938</v>
      </c>
      <c r="D24" s="115">
        <v>314</v>
      </c>
      <c r="E24" s="114">
        <v>328</v>
      </c>
      <c r="F24" s="114">
        <v>326</v>
      </c>
      <c r="G24" s="114">
        <v>332</v>
      </c>
      <c r="H24" s="140">
        <v>339</v>
      </c>
      <c r="I24" s="115">
        <v>-25</v>
      </c>
      <c r="J24" s="116">
        <v>-7.3746312684365778</v>
      </c>
    </row>
    <row r="25" spans="1:15" s="110" customFormat="1" ht="24.95" customHeight="1" x14ac:dyDescent="0.2">
      <c r="A25" s="193" t="s">
        <v>222</v>
      </c>
      <c r="B25" s="204" t="s">
        <v>159</v>
      </c>
      <c r="C25" s="113">
        <v>4.4075304540420817</v>
      </c>
      <c r="D25" s="115">
        <v>199</v>
      </c>
      <c r="E25" s="114">
        <v>219</v>
      </c>
      <c r="F25" s="114">
        <v>204</v>
      </c>
      <c r="G25" s="114">
        <v>202</v>
      </c>
      <c r="H25" s="140">
        <v>205</v>
      </c>
      <c r="I25" s="115">
        <v>-6</v>
      </c>
      <c r="J25" s="116">
        <v>-2.9268292682926829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4.0531561461794023</v>
      </c>
      <c r="D27" s="115">
        <v>183</v>
      </c>
      <c r="E27" s="114">
        <v>182</v>
      </c>
      <c r="F27" s="114">
        <v>178</v>
      </c>
      <c r="G27" s="114">
        <v>182</v>
      </c>
      <c r="H27" s="140">
        <v>174</v>
      </c>
      <c r="I27" s="115">
        <v>9</v>
      </c>
      <c r="J27" s="116">
        <v>5.1724137931034484</v>
      </c>
    </row>
    <row r="28" spans="1:15" s="110" customFormat="1" ht="24.95" customHeight="1" x14ac:dyDescent="0.2">
      <c r="A28" s="193" t="s">
        <v>163</v>
      </c>
      <c r="B28" s="199" t="s">
        <v>164</v>
      </c>
      <c r="C28" s="113">
        <v>3.2558139534883721</v>
      </c>
      <c r="D28" s="115">
        <v>147</v>
      </c>
      <c r="E28" s="114">
        <v>146</v>
      </c>
      <c r="F28" s="114">
        <v>150</v>
      </c>
      <c r="G28" s="114">
        <v>152</v>
      </c>
      <c r="H28" s="140">
        <v>149</v>
      </c>
      <c r="I28" s="115">
        <v>-2</v>
      </c>
      <c r="J28" s="116">
        <v>-1.3422818791946309</v>
      </c>
    </row>
    <row r="29" spans="1:15" s="110" customFormat="1" ht="24.95" customHeight="1" x14ac:dyDescent="0.2">
      <c r="A29" s="193">
        <v>86</v>
      </c>
      <c r="B29" s="199" t="s">
        <v>165</v>
      </c>
      <c r="C29" s="113">
        <v>7.2646733111849393</v>
      </c>
      <c r="D29" s="115">
        <v>328</v>
      </c>
      <c r="E29" s="114">
        <v>357</v>
      </c>
      <c r="F29" s="114">
        <v>358</v>
      </c>
      <c r="G29" s="114">
        <v>349</v>
      </c>
      <c r="H29" s="140">
        <v>363</v>
      </c>
      <c r="I29" s="115">
        <v>-35</v>
      </c>
      <c r="J29" s="116">
        <v>-9.6418732782369148</v>
      </c>
    </row>
    <row r="30" spans="1:15" s="110" customFormat="1" ht="24.95" customHeight="1" x14ac:dyDescent="0.2">
      <c r="A30" s="193">
        <v>87.88</v>
      </c>
      <c r="B30" s="204" t="s">
        <v>166</v>
      </c>
      <c r="C30" s="113">
        <v>5.4485049833887045</v>
      </c>
      <c r="D30" s="115">
        <v>246</v>
      </c>
      <c r="E30" s="114">
        <v>249</v>
      </c>
      <c r="F30" s="114">
        <v>252</v>
      </c>
      <c r="G30" s="114">
        <v>247</v>
      </c>
      <c r="H30" s="140">
        <v>249</v>
      </c>
      <c r="I30" s="115">
        <v>-3</v>
      </c>
      <c r="J30" s="116">
        <v>-1.2048192771084338</v>
      </c>
    </row>
    <row r="31" spans="1:15" s="110" customFormat="1" ht="24.95" customHeight="1" x14ac:dyDescent="0.2">
      <c r="A31" s="193" t="s">
        <v>167</v>
      </c>
      <c r="B31" s="199" t="s">
        <v>168</v>
      </c>
      <c r="C31" s="113">
        <v>15.791805094130675</v>
      </c>
      <c r="D31" s="115">
        <v>713</v>
      </c>
      <c r="E31" s="114">
        <v>840</v>
      </c>
      <c r="F31" s="114">
        <v>864</v>
      </c>
      <c r="G31" s="114">
        <v>883</v>
      </c>
      <c r="H31" s="140">
        <v>853</v>
      </c>
      <c r="I31" s="115">
        <v>-140</v>
      </c>
      <c r="J31" s="116">
        <v>-16.412661195779602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3.3444075304540419</v>
      </c>
      <c r="D34" s="115">
        <v>151</v>
      </c>
      <c r="E34" s="114">
        <v>153</v>
      </c>
      <c r="F34" s="114">
        <v>162</v>
      </c>
      <c r="G34" s="114">
        <v>143</v>
      </c>
      <c r="H34" s="140">
        <v>141</v>
      </c>
      <c r="I34" s="115">
        <v>10</v>
      </c>
      <c r="J34" s="116">
        <v>7.0921985815602833</v>
      </c>
    </row>
    <row r="35" spans="1:10" s="110" customFormat="1" ht="24.95" customHeight="1" x14ac:dyDescent="0.2">
      <c r="A35" s="292" t="s">
        <v>171</v>
      </c>
      <c r="B35" s="293" t="s">
        <v>172</v>
      </c>
      <c r="C35" s="113">
        <v>8.9036544850498345</v>
      </c>
      <c r="D35" s="115">
        <v>402</v>
      </c>
      <c r="E35" s="114">
        <v>421</v>
      </c>
      <c r="F35" s="114">
        <v>441</v>
      </c>
      <c r="G35" s="114">
        <v>457</v>
      </c>
      <c r="H35" s="140">
        <v>472</v>
      </c>
      <c r="I35" s="115">
        <v>-70</v>
      </c>
      <c r="J35" s="116">
        <v>-14.830508474576272</v>
      </c>
    </row>
    <row r="36" spans="1:10" s="110" customFormat="1" ht="24.95" customHeight="1" x14ac:dyDescent="0.2">
      <c r="A36" s="294" t="s">
        <v>173</v>
      </c>
      <c r="B36" s="295" t="s">
        <v>174</v>
      </c>
      <c r="C36" s="125">
        <v>87.751937984496124</v>
      </c>
      <c r="D36" s="143">
        <v>3962</v>
      </c>
      <c r="E36" s="144">
        <v>4160</v>
      </c>
      <c r="F36" s="144">
        <v>4160</v>
      </c>
      <c r="G36" s="144">
        <v>4249</v>
      </c>
      <c r="H36" s="145">
        <v>4210</v>
      </c>
      <c r="I36" s="143">
        <v>-248</v>
      </c>
      <c r="J36" s="146">
        <v>-5.8907363420427554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4515</v>
      </c>
      <c r="F11" s="264">
        <v>4734</v>
      </c>
      <c r="G11" s="264">
        <v>4763</v>
      </c>
      <c r="H11" s="264">
        <v>4849</v>
      </c>
      <c r="I11" s="265">
        <v>4823</v>
      </c>
      <c r="J11" s="263">
        <v>-308</v>
      </c>
      <c r="K11" s="266">
        <v>-6.3860667634252541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44.186046511627907</v>
      </c>
      <c r="E13" s="115">
        <v>1995</v>
      </c>
      <c r="F13" s="114">
        <v>2092</v>
      </c>
      <c r="G13" s="114">
        <v>2087</v>
      </c>
      <c r="H13" s="114">
        <v>2139</v>
      </c>
      <c r="I13" s="140">
        <v>2128</v>
      </c>
      <c r="J13" s="115">
        <v>-133</v>
      </c>
      <c r="K13" s="116">
        <v>-6.25</v>
      </c>
    </row>
    <row r="14" spans="1:15" ht="15.95" customHeight="1" x14ac:dyDescent="0.2">
      <c r="A14" s="306" t="s">
        <v>230</v>
      </c>
      <c r="B14" s="307"/>
      <c r="C14" s="308"/>
      <c r="D14" s="113">
        <v>41.59468438538206</v>
      </c>
      <c r="E14" s="115">
        <v>1878</v>
      </c>
      <c r="F14" s="114">
        <v>1976</v>
      </c>
      <c r="G14" s="114">
        <v>1988</v>
      </c>
      <c r="H14" s="114">
        <v>2026</v>
      </c>
      <c r="I14" s="140">
        <v>2022</v>
      </c>
      <c r="J14" s="115">
        <v>-144</v>
      </c>
      <c r="K14" s="116">
        <v>-7.1216617210682491</v>
      </c>
    </row>
    <row r="15" spans="1:15" ht="15.95" customHeight="1" x14ac:dyDescent="0.2">
      <c r="A15" s="306" t="s">
        <v>231</v>
      </c>
      <c r="B15" s="307"/>
      <c r="C15" s="308"/>
      <c r="D15" s="113">
        <v>5.382059800664452</v>
      </c>
      <c r="E15" s="115">
        <v>243</v>
      </c>
      <c r="F15" s="114">
        <v>256</v>
      </c>
      <c r="G15" s="114">
        <v>258</v>
      </c>
      <c r="H15" s="114">
        <v>246</v>
      </c>
      <c r="I15" s="140">
        <v>249</v>
      </c>
      <c r="J15" s="115">
        <v>-6</v>
      </c>
      <c r="K15" s="116">
        <v>-2.4096385542168677</v>
      </c>
    </row>
    <row r="16" spans="1:15" ht="15.95" customHeight="1" x14ac:dyDescent="0.2">
      <c r="A16" s="306" t="s">
        <v>232</v>
      </c>
      <c r="B16" s="307"/>
      <c r="C16" s="308"/>
      <c r="D16" s="113">
        <v>2.9235880398671097</v>
      </c>
      <c r="E16" s="115">
        <v>132</v>
      </c>
      <c r="F16" s="114">
        <v>136</v>
      </c>
      <c r="G16" s="114">
        <v>145</v>
      </c>
      <c r="H16" s="114">
        <v>146</v>
      </c>
      <c r="I16" s="140">
        <v>141</v>
      </c>
      <c r="J16" s="115">
        <v>-9</v>
      </c>
      <c r="K16" s="116">
        <v>-6.3829787234042552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2.7685492801771869</v>
      </c>
      <c r="E18" s="115">
        <v>125</v>
      </c>
      <c r="F18" s="114">
        <v>130</v>
      </c>
      <c r="G18" s="114">
        <v>136</v>
      </c>
      <c r="H18" s="114">
        <v>117</v>
      </c>
      <c r="I18" s="140">
        <v>113</v>
      </c>
      <c r="J18" s="115">
        <v>12</v>
      </c>
      <c r="K18" s="116">
        <v>10.619469026548673</v>
      </c>
    </row>
    <row r="19" spans="1:11" ht="14.1" customHeight="1" x14ac:dyDescent="0.2">
      <c r="A19" s="306" t="s">
        <v>235</v>
      </c>
      <c r="B19" s="307" t="s">
        <v>236</v>
      </c>
      <c r="C19" s="308"/>
      <c r="D19" s="113">
        <v>2.2369878183831671</v>
      </c>
      <c r="E19" s="115">
        <v>101</v>
      </c>
      <c r="F19" s="114">
        <v>106</v>
      </c>
      <c r="G19" s="114">
        <v>113</v>
      </c>
      <c r="H19" s="114">
        <v>95</v>
      </c>
      <c r="I19" s="140">
        <v>92</v>
      </c>
      <c r="J19" s="115">
        <v>9</v>
      </c>
      <c r="K19" s="116">
        <v>9.7826086956521738</v>
      </c>
    </row>
    <row r="20" spans="1:11" ht="14.1" customHeight="1" x14ac:dyDescent="0.2">
      <c r="A20" s="306">
        <v>12</v>
      </c>
      <c r="B20" s="307" t="s">
        <v>237</v>
      </c>
      <c r="C20" s="308"/>
      <c r="D20" s="113">
        <v>2.4806201550387597</v>
      </c>
      <c r="E20" s="115">
        <v>112</v>
      </c>
      <c r="F20" s="114">
        <v>112</v>
      </c>
      <c r="G20" s="114">
        <v>116</v>
      </c>
      <c r="H20" s="114">
        <v>114</v>
      </c>
      <c r="I20" s="140">
        <v>102</v>
      </c>
      <c r="J20" s="115">
        <v>10</v>
      </c>
      <c r="K20" s="116">
        <v>9.8039215686274517</v>
      </c>
    </row>
    <row r="21" spans="1:11" ht="14.1" customHeight="1" x14ac:dyDescent="0.2">
      <c r="A21" s="306">
        <v>21</v>
      </c>
      <c r="B21" s="307" t="s">
        <v>238</v>
      </c>
      <c r="C21" s="308"/>
      <c r="D21" s="113">
        <v>0.13289036544850499</v>
      </c>
      <c r="E21" s="115">
        <v>6</v>
      </c>
      <c r="F21" s="114">
        <v>6</v>
      </c>
      <c r="G21" s="114">
        <v>7</v>
      </c>
      <c r="H21" s="114">
        <v>6</v>
      </c>
      <c r="I21" s="140">
        <v>7</v>
      </c>
      <c r="J21" s="115">
        <v>-1</v>
      </c>
      <c r="K21" s="116">
        <v>-14.285714285714286</v>
      </c>
    </row>
    <row r="22" spans="1:11" ht="14.1" customHeight="1" x14ac:dyDescent="0.2">
      <c r="A22" s="306">
        <v>22</v>
      </c>
      <c r="B22" s="307" t="s">
        <v>239</v>
      </c>
      <c r="C22" s="308"/>
      <c r="D22" s="113">
        <v>0.48726467331118495</v>
      </c>
      <c r="E22" s="115">
        <v>22</v>
      </c>
      <c r="F22" s="114">
        <v>27</v>
      </c>
      <c r="G22" s="114">
        <v>27</v>
      </c>
      <c r="H22" s="114">
        <v>25</v>
      </c>
      <c r="I22" s="140">
        <v>28</v>
      </c>
      <c r="J22" s="115">
        <v>-6</v>
      </c>
      <c r="K22" s="116">
        <v>-21.428571428571427</v>
      </c>
    </row>
    <row r="23" spans="1:11" ht="14.1" customHeight="1" x14ac:dyDescent="0.2">
      <c r="A23" s="306">
        <v>23</v>
      </c>
      <c r="B23" s="307" t="s">
        <v>240</v>
      </c>
      <c r="C23" s="308"/>
      <c r="D23" s="113">
        <v>0.15503875968992248</v>
      </c>
      <c r="E23" s="115">
        <v>7</v>
      </c>
      <c r="F23" s="114">
        <v>7</v>
      </c>
      <c r="G23" s="114">
        <v>7</v>
      </c>
      <c r="H23" s="114">
        <v>7</v>
      </c>
      <c r="I23" s="140">
        <v>9</v>
      </c>
      <c r="J23" s="115">
        <v>-2</v>
      </c>
      <c r="K23" s="116">
        <v>-22.222222222222221</v>
      </c>
    </row>
    <row r="24" spans="1:11" ht="14.1" customHeight="1" x14ac:dyDescent="0.2">
      <c r="A24" s="306">
        <v>24</v>
      </c>
      <c r="B24" s="307" t="s">
        <v>241</v>
      </c>
      <c r="C24" s="308"/>
      <c r="D24" s="113">
        <v>0.50941306755260241</v>
      </c>
      <c r="E24" s="115">
        <v>23</v>
      </c>
      <c r="F24" s="114">
        <v>23</v>
      </c>
      <c r="G24" s="114">
        <v>22</v>
      </c>
      <c r="H24" s="114">
        <v>25</v>
      </c>
      <c r="I24" s="140">
        <v>29</v>
      </c>
      <c r="J24" s="115">
        <v>-6</v>
      </c>
      <c r="K24" s="116">
        <v>-20.689655172413794</v>
      </c>
    </row>
    <row r="25" spans="1:11" ht="14.1" customHeight="1" x14ac:dyDescent="0.2">
      <c r="A25" s="306">
        <v>25</v>
      </c>
      <c r="B25" s="307" t="s">
        <v>242</v>
      </c>
      <c r="C25" s="308"/>
      <c r="D25" s="113">
        <v>0.86378737541528239</v>
      </c>
      <c r="E25" s="115">
        <v>39</v>
      </c>
      <c r="F25" s="114">
        <v>45</v>
      </c>
      <c r="G25" s="114">
        <v>46</v>
      </c>
      <c r="H25" s="114">
        <v>44</v>
      </c>
      <c r="I25" s="140">
        <v>44</v>
      </c>
      <c r="J25" s="115">
        <v>-5</v>
      </c>
      <c r="K25" s="116">
        <v>-11.363636363636363</v>
      </c>
    </row>
    <row r="26" spans="1:11" ht="14.1" customHeight="1" x14ac:dyDescent="0.2">
      <c r="A26" s="306">
        <v>26</v>
      </c>
      <c r="B26" s="307" t="s">
        <v>243</v>
      </c>
      <c r="C26" s="308"/>
      <c r="D26" s="113">
        <v>0.50941306755260241</v>
      </c>
      <c r="E26" s="115">
        <v>23</v>
      </c>
      <c r="F26" s="114">
        <v>32</v>
      </c>
      <c r="G26" s="114">
        <v>28</v>
      </c>
      <c r="H26" s="114">
        <v>32</v>
      </c>
      <c r="I26" s="140">
        <v>29</v>
      </c>
      <c r="J26" s="115">
        <v>-6</v>
      </c>
      <c r="K26" s="116">
        <v>-20.689655172413794</v>
      </c>
    </row>
    <row r="27" spans="1:11" ht="14.1" customHeight="1" x14ac:dyDescent="0.2">
      <c r="A27" s="306">
        <v>27</v>
      </c>
      <c r="B27" s="307" t="s">
        <v>244</v>
      </c>
      <c r="C27" s="308"/>
      <c r="D27" s="113">
        <v>0.15503875968992248</v>
      </c>
      <c r="E27" s="115">
        <v>7</v>
      </c>
      <c r="F27" s="114">
        <v>10</v>
      </c>
      <c r="G27" s="114">
        <v>12</v>
      </c>
      <c r="H27" s="114">
        <v>13</v>
      </c>
      <c r="I27" s="140">
        <v>14</v>
      </c>
      <c r="J27" s="115">
        <v>-7</v>
      </c>
      <c r="K27" s="116">
        <v>-50</v>
      </c>
    </row>
    <row r="28" spans="1:11" ht="14.1" customHeight="1" x14ac:dyDescent="0.2">
      <c r="A28" s="306">
        <v>28</v>
      </c>
      <c r="B28" s="307" t="s">
        <v>245</v>
      </c>
      <c r="C28" s="308"/>
      <c r="D28" s="113">
        <v>0.31007751937984496</v>
      </c>
      <c r="E28" s="115">
        <v>14</v>
      </c>
      <c r="F28" s="114">
        <v>15</v>
      </c>
      <c r="G28" s="114">
        <v>15</v>
      </c>
      <c r="H28" s="114">
        <v>14</v>
      </c>
      <c r="I28" s="140">
        <v>15</v>
      </c>
      <c r="J28" s="115">
        <v>-1</v>
      </c>
      <c r="K28" s="116">
        <v>-6.666666666666667</v>
      </c>
    </row>
    <row r="29" spans="1:11" ht="14.1" customHeight="1" x14ac:dyDescent="0.2">
      <c r="A29" s="306">
        <v>29</v>
      </c>
      <c r="B29" s="307" t="s">
        <v>246</v>
      </c>
      <c r="C29" s="308"/>
      <c r="D29" s="113">
        <v>3.3222591362126246</v>
      </c>
      <c r="E29" s="115">
        <v>150</v>
      </c>
      <c r="F29" s="114">
        <v>157</v>
      </c>
      <c r="G29" s="114">
        <v>145</v>
      </c>
      <c r="H29" s="114">
        <v>155</v>
      </c>
      <c r="I29" s="140">
        <v>149</v>
      </c>
      <c r="J29" s="115">
        <v>1</v>
      </c>
      <c r="K29" s="116">
        <v>0.67114093959731547</v>
      </c>
    </row>
    <row r="30" spans="1:11" ht="14.1" customHeight="1" x14ac:dyDescent="0.2">
      <c r="A30" s="306" t="s">
        <v>247</v>
      </c>
      <c r="B30" s="307" t="s">
        <v>248</v>
      </c>
      <c r="C30" s="308"/>
      <c r="D30" s="113">
        <v>0.19933554817275748</v>
      </c>
      <c r="E30" s="115">
        <v>9</v>
      </c>
      <c r="F30" s="114">
        <v>8</v>
      </c>
      <c r="G30" s="114">
        <v>8</v>
      </c>
      <c r="H30" s="114">
        <v>9</v>
      </c>
      <c r="I30" s="140">
        <v>9</v>
      </c>
      <c r="J30" s="115">
        <v>0</v>
      </c>
      <c r="K30" s="116">
        <v>0</v>
      </c>
    </row>
    <row r="31" spans="1:11" ht="14.1" customHeight="1" x14ac:dyDescent="0.2">
      <c r="A31" s="306" t="s">
        <v>249</v>
      </c>
      <c r="B31" s="307" t="s">
        <v>250</v>
      </c>
      <c r="C31" s="308"/>
      <c r="D31" s="113">
        <v>3.1229235880398671</v>
      </c>
      <c r="E31" s="115">
        <v>141</v>
      </c>
      <c r="F31" s="114">
        <v>149</v>
      </c>
      <c r="G31" s="114">
        <v>137</v>
      </c>
      <c r="H31" s="114">
        <v>146</v>
      </c>
      <c r="I31" s="140">
        <v>140</v>
      </c>
      <c r="J31" s="115">
        <v>1</v>
      </c>
      <c r="K31" s="116">
        <v>0.7142857142857143</v>
      </c>
    </row>
    <row r="32" spans="1:11" ht="14.1" customHeight="1" x14ac:dyDescent="0.2">
      <c r="A32" s="306">
        <v>31</v>
      </c>
      <c r="B32" s="307" t="s">
        <v>251</v>
      </c>
      <c r="C32" s="308"/>
      <c r="D32" s="113" t="s">
        <v>513</v>
      </c>
      <c r="E32" s="115" t="s">
        <v>513</v>
      </c>
      <c r="F32" s="114" t="s">
        <v>513</v>
      </c>
      <c r="G32" s="114" t="s">
        <v>513</v>
      </c>
      <c r="H32" s="114" t="s">
        <v>513</v>
      </c>
      <c r="I32" s="140" t="s">
        <v>513</v>
      </c>
      <c r="J32" s="115" t="s">
        <v>513</v>
      </c>
      <c r="K32" s="116" t="s">
        <v>513</v>
      </c>
    </row>
    <row r="33" spans="1:11" ht="14.1" customHeight="1" x14ac:dyDescent="0.2">
      <c r="A33" s="306">
        <v>32</v>
      </c>
      <c r="B33" s="307" t="s">
        <v>252</v>
      </c>
      <c r="C33" s="308"/>
      <c r="D33" s="113">
        <v>0.57585825027685489</v>
      </c>
      <c r="E33" s="115">
        <v>26</v>
      </c>
      <c r="F33" s="114">
        <v>26</v>
      </c>
      <c r="G33" s="114">
        <v>29</v>
      </c>
      <c r="H33" s="114">
        <v>28</v>
      </c>
      <c r="I33" s="140">
        <v>37</v>
      </c>
      <c r="J33" s="115">
        <v>-11</v>
      </c>
      <c r="K33" s="116">
        <v>-29.72972972972973</v>
      </c>
    </row>
    <row r="34" spans="1:11" ht="14.1" customHeight="1" x14ac:dyDescent="0.2">
      <c r="A34" s="306">
        <v>33</v>
      </c>
      <c r="B34" s="307" t="s">
        <v>253</v>
      </c>
      <c r="C34" s="308"/>
      <c r="D34" s="113">
        <v>0.31007751937984496</v>
      </c>
      <c r="E34" s="115">
        <v>14</v>
      </c>
      <c r="F34" s="114">
        <v>20</v>
      </c>
      <c r="G34" s="114">
        <v>21</v>
      </c>
      <c r="H34" s="114">
        <v>21</v>
      </c>
      <c r="I34" s="140">
        <v>25</v>
      </c>
      <c r="J34" s="115">
        <v>-11</v>
      </c>
      <c r="K34" s="116">
        <v>-44</v>
      </c>
    </row>
    <row r="35" spans="1:11" ht="14.1" customHeight="1" x14ac:dyDescent="0.2">
      <c r="A35" s="306">
        <v>34</v>
      </c>
      <c r="B35" s="307" t="s">
        <v>254</v>
      </c>
      <c r="C35" s="308"/>
      <c r="D35" s="113">
        <v>5.4042081949058689</v>
      </c>
      <c r="E35" s="115">
        <v>244</v>
      </c>
      <c r="F35" s="114">
        <v>252</v>
      </c>
      <c r="G35" s="114">
        <v>249</v>
      </c>
      <c r="H35" s="114">
        <v>253</v>
      </c>
      <c r="I35" s="140">
        <v>245</v>
      </c>
      <c r="J35" s="115">
        <v>-1</v>
      </c>
      <c r="K35" s="116">
        <v>-0.40816326530612246</v>
      </c>
    </row>
    <row r="36" spans="1:11" ht="14.1" customHeight="1" x14ac:dyDescent="0.2">
      <c r="A36" s="306">
        <v>41</v>
      </c>
      <c r="B36" s="307" t="s">
        <v>255</v>
      </c>
      <c r="C36" s="308"/>
      <c r="D36" s="113">
        <v>0</v>
      </c>
      <c r="E36" s="115">
        <v>0</v>
      </c>
      <c r="F36" s="114">
        <v>0</v>
      </c>
      <c r="G36" s="114">
        <v>0</v>
      </c>
      <c r="H36" s="114">
        <v>0</v>
      </c>
      <c r="I36" s="140">
        <v>0</v>
      </c>
      <c r="J36" s="115">
        <v>0</v>
      </c>
      <c r="K36" s="116">
        <v>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0.19933554817275748</v>
      </c>
      <c r="E38" s="115">
        <v>9</v>
      </c>
      <c r="F38" s="114">
        <v>10</v>
      </c>
      <c r="G38" s="114">
        <v>13</v>
      </c>
      <c r="H38" s="114">
        <v>12</v>
      </c>
      <c r="I38" s="140">
        <v>11</v>
      </c>
      <c r="J38" s="115">
        <v>-2</v>
      </c>
      <c r="K38" s="116">
        <v>-18.181818181818183</v>
      </c>
    </row>
    <row r="39" spans="1:11" ht="14.1" customHeight="1" x14ac:dyDescent="0.2">
      <c r="A39" s="306">
        <v>51</v>
      </c>
      <c r="B39" s="307" t="s">
        <v>258</v>
      </c>
      <c r="C39" s="308"/>
      <c r="D39" s="113">
        <v>7.7297895902547067</v>
      </c>
      <c r="E39" s="115">
        <v>349</v>
      </c>
      <c r="F39" s="114">
        <v>350</v>
      </c>
      <c r="G39" s="114">
        <v>346</v>
      </c>
      <c r="H39" s="114">
        <v>345</v>
      </c>
      <c r="I39" s="140">
        <v>326</v>
      </c>
      <c r="J39" s="115">
        <v>23</v>
      </c>
      <c r="K39" s="116">
        <v>7.0552147239263805</v>
      </c>
    </row>
    <row r="40" spans="1:11" ht="14.1" customHeight="1" x14ac:dyDescent="0.2">
      <c r="A40" s="306" t="s">
        <v>259</v>
      </c>
      <c r="B40" s="307" t="s">
        <v>260</v>
      </c>
      <c r="C40" s="308"/>
      <c r="D40" s="113">
        <v>7.3975636766334443</v>
      </c>
      <c r="E40" s="115">
        <v>334</v>
      </c>
      <c r="F40" s="114">
        <v>335</v>
      </c>
      <c r="G40" s="114">
        <v>331</v>
      </c>
      <c r="H40" s="114">
        <v>331</v>
      </c>
      <c r="I40" s="140">
        <v>313</v>
      </c>
      <c r="J40" s="115">
        <v>21</v>
      </c>
      <c r="K40" s="116">
        <v>6.7092651757188495</v>
      </c>
    </row>
    <row r="41" spans="1:11" ht="14.1" customHeight="1" x14ac:dyDescent="0.2">
      <c r="A41" s="306"/>
      <c r="B41" s="307" t="s">
        <v>261</v>
      </c>
      <c r="C41" s="308"/>
      <c r="D41" s="113">
        <v>2.8128460686600221</v>
      </c>
      <c r="E41" s="115">
        <v>127</v>
      </c>
      <c r="F41" s="114">
        <v>127</v>
      </c>
      <c r="G41" s="114">
        <v>121</v>
      </c>
      <c r="H41" s="114">
        <v>117</v>
      </c>
      <c r="I41" s="140">
        <v>114</v>
      </c>
      <c r="J41" s="115">
        <v>13</v>
      </c>
      <c r="K41" s="116">
        <v>11.403508771929825</v>
      </c>
    </row>
    <row r="42" spans="1:11" ht="14.1" customHeight="1" x14ac:dyDescent="0.2">
      <c r="A42" s="306">
        <v>52</v>
      </c>
      <c r="B42" s="307" t="s">
        <v>262</v>
      </c>
      <c r="C42" s="308"/>
      <c r="D42" s="113">
        <v>5.6256921373200441</v>
      </c>
      <c r="E42" s="115">
        <v>254</v>
      </c>
      <c r="F42" s="114">
        <v>247</v>
      </c>
      <c r="G42" s="114">
        <v>249</v>
      </c>
      <c r="H42" s="114">
        <v>249</v>
      </c>
      <c r="I42" s="140">
        <v>261</v>
      </c>
      <c r="J42" s="115">
        <v>-7</v>
      </c>
      <c r="K42" s="116">
        <v>-2.6819923371647509</v>
      </c>
    </row>
    <row r="43" spans="1:11" ht="14.1" customHeight="1" x14ac:dyDescent="0.2">
      <c r="A43" s="306" t="s">
        <v>263</v>
      </c>
      <c r="B43" s="307" t="s">
        <v>264</v>
      </c>
      <c r="C43" s="308"/>
      <c r="D43" s="113">
        <v>5.514950166112957</v>
      </c>
      <c r="E43" s="115">
        <v>249</v>
      </c>
      <c r="F43" s="114">
        <v>242</v>
      </c>
      <c r="G43" s="114">
        <v>244</v>
      </c>
      <c r="H43" s="114">
        <v>242</v>
      </c>
      <c r="I43" s="140">
        <v>253</v>
      </c>
      <c r="J43" s="115">
        <v>-4</v>
      </c>
      <c r="K43" s="116">
        <v>-1.5810276679841897</v>
      </c>
    </row>
    <row r="44" spans="1:11" ht="14.1" customHeight="1" x14ac:dyDescent="0.2">
      <c r="A44" s="306">
        <v>53</v>
      </c>
      <c r="B44" s="307" t="s">
        <v>265</v>
      </c>
      <c r="C44" s="308"/>
      <c r="D44" s="113">
        <v>1.0852713178294573</v>
      </c>
      <c r="E44" s="115">
        <v>49</v>
      </c>
      <c r="F44" s="114">
        <v>54</v>
      </c>
      <c r="G44" s="114">
        <v>52</v>
      </c>
      <c r="H44" s="114">
        <v>55</v>
      </c>
      <c r="I44" s="140">
        <v>48</v>
      </c>
      <c r="J44" s="115">
        <v>1</v>
      </c>
      <c r="K44" s="116">
        <v>2.0833333333333335</v>
      </c>
    </row>
    <row r="45" spans="1:11" ht="14.1" customHeight="1" x14ac:dyDescent="0.2">
      <c r="A45" s="306" t="s">
        <v>266</v>
      </c>
      <c r="B45" s="307" t="s">
        <v>267</v>
      </c>
      <c r="C45" s="308"/>
      <c r="D45" s="113">
        <v>1.0409745293466224</v>
      </c>
      <c r="E45" s="115">
        <v>47</v>
      </c>
      <c r="F45" s="114">
        <v>52</v>
      </c>
      <c r="G45" s="114">
        <v>50</v>
      </c>
      <c r="H45" s="114">
        <v>53</v>
      </c>
      <c r="I45" s="140">
        <v>46</v>
      </c>
      <c r="J45" s="115">
        <v>1</v>
      </c>
      <c r="K45" s="116">
        <v>2.1739130434782608</v>
      </c>
    </row>
    <row r="46" spans="1:11" ht="14.1" customHeight="1" x14ac:dyDescent="0.2">
      <c r="A46" s="306">
        <v>54</v>
      </c>
      <c r="B46" s="307" t="s">
        <v>268</v>
      </c>
      <c r="C46" s="308"/>
      <c r="D46" s="113">
        <v>14.617940199335548</v>
      </c>
      <c r="E46" s="115">
        <v>660</v>
      </c>
      <c r="F46" s="114">
        <v>674</v>
      </c>
      <c r="G46" s="114">
        <v>661</v>
      </c>
      <c r="H46" s="114">
        <v>674</v>
      </c>
      <c r="I46" s="140">
        <v>683</v>
      </c>
      <c r="J46" s="115">
        <v>-23</v>
      </c>
      <c r="K46" s="116">
        <v>-3.3674963396778916</v>
      </c>
    </row>
    <row r="47" spans="1:11" ht="14.1" customHeight="1" x14ac:dyDescent="0.2">
      <c r="A47" s="306">
        <v>61</v>
      </c>
      <c r="B47" s="307" t="s">
        <v>269</v>
      </c>
      <c r="C47" s="308"/>
      <c r="D47" s="113">
        <v>0.46511627906976744</v>
      </c>
      <c r="E47" s="115">
        <v>21</v>
      </c>
      <c r="F47" s="114">
        <v>21</v>
      </c>
      <c r="G47" s="114">
        <v>20</v>
      </c>
      <c r="H47" s="114">
        <v>20</v>
      </c>
      <c r="I47" s="140">
        <v>23</v>
      </c>
      <c r="J47" s="115">
        <v>-2</v>
      </c>
      <c r="K47" s="116">
        <v>-8.695652173913043</v>
      </c>
    </row>
    <row r="48" spans="1:11" ht="14.1" customHeight="1" x14ac:dyDescent="0.2">
      <c r="A48" s="306">
        <v>62</v>
      </c>
      <c r="B48" s="307" t="s">
        <v>270</v>
      </c>
      <c r="C48" s="308"/>
      <c r="D48" s="113">
        <v>12.779623477297896</v>
      </c>
      <c r="E48" s="115">
        <v>577</v>
      </c>
      <c r="F48" s="114">
        <v>620</v>
      </c>
      <c r="G48" s="114">
        <v>617</v>
      </c>
      <c r="H48" s="114">
        <v>674</v>
      </c>
      <c r="I48" s="140">
        <v>697</v>
      </c>
      <c r="J48" s="115">
        <v>-120</v>
      </c>
      <c r="K48" s="116">
        <v>-17.216642754662839</v>
      </c>
    </row>
    <row r="49" spans="1:11" ht="14.1" customHeight="1" x14ac:dyDescent="0.2">
      <c r="A49" s="306">
        <v>63</v>
      </c>
      <c r="B49" s="307" t="s">
        <v>271</v>
      </c>
      <c r="C49" s="308"/>
      <c r="D49" s="113">
        <v>7.9734219269102988</v>
      </c>
      <c r="E49" s="115">
        <v>360</v>
      </c>
      <c r="F49" s="114">
        <v>423</v>
      </c>
      <c r="G49" s="114">
        <v>453</v>
      </c>
      <c r="H49" s="114">
        <v>471</v>
      </c>
      <c r="I49" s="140">
        <v>431</v>
      </c>
      <c r="J49" s="115">
        <v>-71</v>
      </c>
      <c r="K49" s="116">
        <v>-16.473317865429234</v>
      </c>
    </row>
    <row r="50" spans="1:11" ht="14.1" customHeight="1" x14ac:dyDescent="0.2">
      <c r="A50" s="306" t="s">
        <v>272</v>
      </c>
      <c r="B50" s="307" t="s">
        <v>273</v>
      </c>
      <c r="C50" s="308"/>
      <c r="D50" s="113">
        <v>0.42081949058693247</v>
      </c>
      <c r="E50" s="115">
        <v>19</v>
      </c>
      <c r="F50" s="114">
        <v>21</v>
      </c>
      <c r="G50" s="114">
        <v>27</v>
      </c>
      <c r="H50" s="114">
        <v>32</v>
      </c>
      <c r="I50" s="140">
        <v>30</v>
      </c>
      <c r="J50" s="115">
        <v>-11</v>
      </c>
      <c r="K50" s="116">
        <v>-36.666666666666664</v>
      </c>
    </row>
    <row r="51" spans="1:11" ht="14.1" customHeight="1" x14ac:dyDescent="0.2">
      <c r="A51" s="306" t="s">
        <v>274</v>
      </c>
      <c r="B51" s="307" t="s">
        <v>275</v>
      </c>
      <c r="C51" s="308"/>
      <c r="D51" s="113">
        <v>7.1982281284606868</v>
      </c>
      <c r="E51" s="115">
        <v>325</v>
      </c>
      <c r="F51" s="114">
        <v>385</v>
      </c>
      <c r="G51" s="114">
        <v>408</v>
      </c>
      <c r="H51" s="114">
        <v>420</v>
      </c>
      <c r="I51" s="140">
        <v>382</v>
      </c>
      <c r="J51" s="115">
        <v>-57</v>
      </c>
      <c r="K51" s="116">
        <v>-14.921465968586388</v>
      </c>
    </row>
    <row r="52" spans="1:11" ht="14.1" customHeight="1" x14ac:dyDescent="0.2">
      <c r="A52" s="306">
        <v>71</v>
      </c>
      <c r="B52" s="307" t="s">
        <v>276</v>
      </c>
      <c r="C52" s="308"/>
      <c r="D52" s="113">
        <v>9.5902547065337771</v>
      </c>
      <c r="E52" s="115">
        <v>433</v>
      </c>
      <c r="F52" s="114">
        <v>444</v>
      </c>
      <c r="G52" s="114">
        <v>463</v>
      </c>
      <c r="H52" s="114">
        <v>458</v>
      </c>
      <c r="I52" s="140">
        <v>463</v>
      </c>
      <c r="J52" s="115">
        <v>-30</v>
      </c>
      <c r="K52" s="116">
        <v>-6.4794816414686824</v>
      </c>
    </row>
    <row r="53" spans="1:11" ht="14.1" customHeight="1" x14ac:dyDescent="0.2">
      <c r="A53" s="306" t="s">
        <v>277</v>
      </c>
      <c r="B53" s="307" t="s">
        <v>278</v>
      </c>
      <c r="C53" s="308"/>
      <c r="D53" s="113">
        <v>0.79734219269102991</v>
      </c>
      <c r="E53" s="115">
        <v>36</v>
      </c>
      <c r="F53" s="114">
        <v>37</v>
      </c>
      <c r="G53" s="114">
        <v>41</v>
      </c>
      <c r="H53" s="114">
        <v>42</v>
      </c>
      <c r="I53" s="140">
        <v>41</v>
      </c>
      <c r="J53" s="115">
        <v>-5</v>
      </c>
      <c r="K53" s="116">
        <v>-12.195121951219512</v>
      </c>
    </row>
    <row r="54" spans="1:11" ht="14.1" customHeight="1" x14ac:dyDescent="0.2">
      <c r="A54" s="306" t="s">
        <v>279</v>
      </c>
      <c r="B54" s="307" t="s">
        <v>280</v>
      </c>
      <c r="C54" s="308"/>
      <c r="D54" s="113">
        <v>8.3056478405315612</v>
      </c>
      <c r="E54" s="115">
        <v>375</v>
      </c>
      <c r="F54" s="114">
        <v>382</v>
      </c>
      <c r="G54" s="114">
        <v>396</v>
      </c>
      <c r="H54" s="114">
        <v>389</v>
      </c>
      <c r="I54" s="140">
        <v>398</v>
      </c>
      <c r="J54" s="115">
        <v>-23</v>
      </c>
      <c r="K54" s="116">
        <v>-5.7788944723618094</v>
      </c>
    </row>
    <row r="55" spans="1:11" ht="14.1" customHeight="1" x14ac:dyDescent="0.2">
      <c r="A55" s="306">
        <v>72</v>
      </c>
      <c r="B55" s="307" t="s">
        <v>281</v>
      </c>
      <c r="C55" s="308"/>
      <c r="D55" s="113">
        <v>1.6611295681063123</v>
      </c>
      <c r="E55" s="115">
        <v>75</v>
      </c>
      <c r="F55" s="114">
        <v>79</v>
      </c>
      <c r="G55" s="114">
        <v>76</v>
      </c>
      <c r="H55" s="114">
        <v>76</v>
      </c>
      <c r="I55" s="140">
        <v>78</v>
      </c>
      <c r="J55" s="115">
        <v>-3</v>
      </c>
      <c r="K55" s="116">
        <v>-3.8461538461538463</v>
      </c>
    </row>
    <row r="56" spans="1:11" ht="14.1" customHeight="1" x14ac:dyDescent="0.2">
      <c r="A56" s="306" t="s">
        <v>282</v>
      </c>
      <c r="B56" s="307" t="s">
        <v>283</v>
      </c>
      <c r="C56" s="308"/>
      <c r="D56" s="113">
        <v>0.35437430786267998</v>
      </c>
      <c r="E56" s="115">
        <v>16</v>
      </c>
      <c r="F56" s="114">
        <v>14</v>
      </c>
      <c r="G56" s="114">
        <v>14</v>
      </c>
      <c r="H56" s="114">
        <v>12</v>
      </c>
      <c r="I56" s="140">
        <v>12</v>
      </c>
      <c r="J56" s="115">
        <v>4</v>
      </c>
      <c r="K56" s="116">
        <v>33.333333333333336</v>
      </c>
    </row>
    <row r="57" spans="1:11" ht="14.1" customHeight="1" x14ac:dyDescent="0.2">
      <c r="A57" s="306" t="s">
        <v>284</v>
      </c>
      <c r="B57" s="307" t="s">
        <v>285</v>
      </c>
      <c r="C57" s="308"/>
      <c r="D57" s="113">
        <v>1.0852713178294573</v>
      </c>
      <c r="E57" s="115">
        <v>49</v>
      </c>
      <c r="F57" s="114">
        <v>54</v>
      </c>
      <c r="G57" s="114">
        <v>52</v>
      </c>
      <c r="H57" s="114">
        <v>53</v>
      </c>
      <c r="I57" s="140">
        <v>54</v>
      </c>
      <c r="J57" s="115">
        <v>-5</v>
      </c>
      <c r="K57" s="116">
        <v>-9.2592592592592595</v>
      </c>
    </row>
    <row r="58" spans="1:11" ht="14.1" customHeight="1" x14ac:dyDescent="0.2">
      <c r="A58" s="306">
        <v>73</v>
      </c>
      <c r="B58" s="307" t="s">
        <v>286</v>
      </c>
      <c r="C58" s="308"/>
      <c r="D58" s="113">
        <v>0.70874861572535997</v>
      </c>
      <c r="E58" s="115">
        <v>32</v>
      </c>
      <c r="F58" s="114">
        <v>33</v>
      </c>
      <c r="G58" s="114">
        <v>32</v>
      </c>
      <c r="H58" s="114">
        <v>31</v>
      </c>
      <c r="I58" s="140">
        <v>34</v>
      </c>
      <c r="J58" s="115">
        <v>-2</v>
      </c>
      <c r="K58" s="116">
        <v>-5.882352941176471</v>
      </c>
    </row>
    <row r="59" spans="1:11" ht="14.1" customHeight="1" x14ac:dyDescent="0.2">
      <c r="A59" s="306" t="s">
        <v>287</v>
      </c>
      <c r="B59" s="307" t="s">
        <v>288</v>
      </c>
      <c r="C59" s="308"/>
      <c r="D59" s="113">
        <v>0.46511627906976744</v>
      </c>
      <c r="E59" s="115">
        <v>21</v>
      </c>
      <c r="F59" s="114">
        <v>21</v>
      </c>
      <c r="G59" s="114">
        <v>19</v>
      </c>
      <c r="H59" s="114">
        <v>19</v>
      </c>
      <c r="I59" s="140">
        <v>22</v>
      </c>
      <c r="J59" s="115">
        <v>-1</v>
      </c>
      <c r="K59" s="116">
        <v>-4.5454545454545459</v>
      </c>
    </row>
    <row r="60" spans="1:11" ht="14.1" customHeight="1" x14ac:dyDescent="0.2">
      <c r="A60" s="306">
        <v>81</v>
      </c>
      <c r="B60" s="307" t="s">
        <v>289</v>
      </c>
      <c r="C60" s="308"/>
      <c r="D60" s="113">
        <v>4.097452934662237</v>
      </c>
      <c r="E60" s="115">
        <v>185</v>
      </c>
      <c r="F60" s="114">
        <v>194</v>
      </c>
      <c r="G60" s="114">
        <v>206</v>
      </c>
      <c r="H60" s="114">
        <v>199</v>
      </c>
      <c r="I60" s="140">
        <v>200</v>
      </c>
      <c r="J60" s="115">
        <v>-15</v>
      </c>
      <c r="K60" s="116">
        <v>-7.5</v>
      </c>
    </row>
    <row r="61" spans="1:11" ht="14.1" customHeight="1" x14ac:dyDescent="0.2">
      <c r="A61" s="306" t="s">
        <v>290</v>
      </c>
      <c r="B61" s="307" t="s">
        <v>291</v>
      </c>
      <c r="C61" s="308"/>
      <c r="D61" s="113">
        <v>1.2403100775193798</v>
      </c>
      <c r="E61" s="115">
        <v>56</v>
      </c>
      <c r="F61" s="114">
        <v>58</v>
      </c>
      <c r="G61" s="114">
        <v>61</v>
      </c>
      <c r="H61" s="114">
        <v>62</v>
      </c>
      <c r="I61" s="140">
        <v>60</v>
      </c>
      <c r="J61" s="115">
        <v>-4</v>
      </c>
      <c r="K61" s="116">
        <v>-6.666666666666667</v>
      </c>
    </row>
    <row r="62" spans="1:11" ht="14.1" customHeight="1" x14ac:dyDescent="0.2">
      <c r="A62" s="306" t="s">
        <v>292</v>
      </c>
      <c r="B62" s="307" t="s">
        <v>293</v>
      </c>
      <c r="C62" s="308"/>
      <c r="D62" s="113">
        <v>1.6611295681063123</v>
      </c>
      <c r="E62" s="115">
        <v>75</v>
      </c>
      <c r="F62" s="114">
        <v>78</v>
      </c>
      <c r="G62" s="114">
        <v>85</v>
      </c>
      <c r="H62" s="114">
        <v>79</v>
      </c>
      <c r="I62" s="140">
        <v>80</v>
      </c>
      <c r="J62" s="115">
        <v>-5</v>
      </c>
      <c r="K62" s="116">
        <v>-6.25</v>
      </c>
    </row>
    <row r="63" spans="1:11" ht="14.1" customHeight="1" x14ac:dyDescent="0.2">
      <c r="A63" s="306"/>
      <c r="B63" s="307" t="s">
        <v>294</v>
      </c>
      <c r="C63" s="308"/>
      <c r="D63" s="113">
        <v>1.0852713178294573</v>
      </c>
      <c r="E63" s="115">
        <v>49</v>
      </c>
      <c r="F63" s="114">
        <v>50</v>
      </c>
      <c r="G63" s="114">
        <v>57</v>
      </c>
      <c r="H63" s="114">
        <v>53</v>
      </c>
      <c r="I63" s="140">
        <v>53</v>
      </c>
      <c r="J63" s="115">
        <v>-4</v>
      </c>
      <c r="K63" s="116">
        <v>-7.5471698113207548</v>
      </c>
    </row>
    <row r="64" spans="1:11" ht="14.1" customHeight="1" x14ac:dyDescent="0.2">
      <c r="A64" s="306" t="s">
        <v>295</v>
      </c>
      <c r="B64" s="307" t="s">
        <v>296</v>
      </c>
      <c r="C64" s="308"/>
      <c r="D64" s="113">
        <v>8.8593576965669996E-2</v>
      </c>
      <c r="E64" s="115">
        <v>4</v>
      </c>
      <c r="F64" s="114">
        <v>4</v>
      </c>
      <c r="G64" s="114">
        <v>4</v>
      </c>
      <c r="H64" s="114">
        <v>3</v>
      </c>
      <c r="I64" s="140">
        <v>3</v>
      </c>
      <c r="J64" s="115">
        <v>1</v>
      </c>
      <c r="K64" s="116">
        <v>33.333333333333336</v>
      </c>
    </row>
    <row r="65" spans="1:11" ht="14.1" customHeight="1" x14ac:dyDescent="0.2">
      <c r="A65" s="306" t="s">
        <v>297</v>
      </c>
      <c r="B65" s="307" t="s">
        <v>298</v>
      </c>
      <c r="C65" s="308"/>
      <c r="D65" s="113">
        <v>0.53156146179401997</v>
      </c>
      <c r="E65" s="115">
        <v>24</v>
      </c>
      <c r="F65" s="114">
        <v>25</v>
      </c>
      <c r="G65" s="114">
        <v>28</v>
      </c>
      <c r="H65" s="114">
        <v>24</v>
      </c>
      <c r="I65" s="140">
        <v>24</v>
      </c>
      <c r="J65" s="115">
        <v>0</v>
      </c>
      <c r="K65" s="116">
        <v>0</v>
      </c>
    </row>
    <row r="66" spans="1:11" ht="14.1" customHeight="1" x14ac:dyDescent="0.2">
      <c r="A66" s="306">
        <v>82</v>
      </c>
      <c r="B66" s="307" t="s">
        <v>299</v>
      </c>
      <c r="C66" s="308"/>
      <c r="D66" s="113">
        <v>2.4363233665559245</v>
      </c>
      <c r="E66" s="115">
        <v>110</v>
      </c>
      <c r="F66" s="114">
        <v>119</v>
      </c>
      <c r="G66" s="114">
        <v>120</v>
      </c>
      <c r="H66" s="114">
        <v>117</v>
      </c>
      <c r="I66" s="140">
        <v>118</v>
      </c>
      <c r="J66" s="115">
        <v>-8</v>
      </c>
      <c r="K66" s="116">
        <v>-6.7796610169491522</v>
      </c>
    </row>
    <row r="67" spans="1:11" ht="14.1" customHeight="1" x14ac:dyDescent="0.2">
      <c r="A67" s="306" t="s">
        <v>300</v>
      </c>
      <c r="B67" s="307" t="s">
        <v>301</v>
      </c>
      <c r="C67" s="308"/>
      <c r="D67" s="113">
        <v>0.79734219269102991</v>
      </c>
      <c r="E67" s="115">
        <v>36</v>
      </c>
      <c r="F67" s="114">
        <v>38</v>
      </c>
      <c r="G67" s="114">
        <v>40</v>
      </c>
      <c r="H67" s="114">
        <v>35</v>
      </c>
      <c r="I67" s="140">
        <v>37</v>
      </c>
      <c r="J67" s="115">
        <v>-1</v>
      </c>
      <c r="K67" s="116">
        <v>-2.7027027027027026</v>
      </c>
    </row>
    <row r="68" spans="1:11" ht="14.1" customHeight="1" x14ac:dyDescent="0.2">
      <c r="A68" s="306" t="s">
        <v>302</v>
      </c>
      <c r="B68" s="307" t="s">
        <v>303</v>
      </c>
      <c r="C68" s="308"/>
      <c r="D68" s="113">
        <v>0.9745293466223699</v>
      </c>
      <c r="E68" s="115">
        <v>44</v>
      </c>
      <c r="F68" s="114">
        <v>47</v>
      </c>
      <c r="G68" s="114">
        <v>45</v>
      </c>
      <c r="H68" s="114">
        <v>45</v>
      </c>
      <c r="I68" s="140">
        <v>47</v>
      </c>
      <c r="J68" s="115">
        <v>-3</v>
      </c>
      <c r="K68" s="116">
        <v>-6.3829787234042552</v>
      </c>
    </row>
    <row r="69" spans="1:11" ht="14.1" customHeight="1" x14ac:dyDescent="0.2">
      <c r="A69" s="306">
        <v>83</v>
      </c>
      <c r="B69" s="307" t="s">
        <v>304</v>
      </c>
      <c r="C69" s="308"/>
      <c r="D69" s="113">
        <v>3.8981173864894796</v>
      </c>
      <c r="E69" s="115">
        <v>176</v>
      </c>
      <c r="F69" s="114">
        <v>181</v>
      </c>
      <c r="G69" s="114">
        <v>162</v>
      </c>
      <c r="H69" s="114">
        <v>176</v>
      </c>
      <c r="I69" s="140">
        <v>174</v>
      </c>
      <c r="J69" s="115">
        <v>2</v>
      </c>
      <c r="K69" s="116">
        <v>1.1494252873563218</v>
      </c>
    </row>
    <row r="70" spans="1:11" ht="14.1" customHeight="1" x14ac:dyDescent="0.2">
      <c r="A70" s="306" t="s">
        <v>305</v>
      </c>
      <c r="B70" s="307" t="s">
        <v>306</v>
      </c>
      <c r="C70" s="308"/>
      <c r="D70" s="113">
        <v>1.9712070874861574</v>
      </c>
      <c r="E70" s="115">
        <v>89</v>
      </c>
      <c r="F70" s="114">
        <v>85</v>
      </c>
      <c r="G70" s="114">
        <v>77</v>
      </c>
      <c r="H70" s="114">
        <v>85</v>
      </c>
      <c r="I70" s="140">
        <v>86</v>
      </c>
      <c r="J70" s="115">
        <v>3</v>
      </c>
      <c r="K70" s="116">
        <v>3.4883720930232558</v>
      </c>
    </row>
    <row r="71" spans="1:11" ht="14.1" customHeight="1" x14ac:dyDescent="0.2">
      <c r="A71" s="306"/>
      <c r="B71" s="307" t="s">
        <v>307</v>
      </c>
      <c r="C71" s="308"/>
      <c r="D71" s="113">
        <v>1.3289036544850499</v>
      </c>
      <c r="E71" s="115">
        <v>60</v>
      </c>
      <c r="F71" s="114">
        <v>55</v>
      </c>
      <c r="G71" s="114">
        <v>51</v>
      </c>
      <c r="H71" s="114">
        <v>55</v>
      </c>
      <c r="I71" s="140">
        <v>51</v>
      </c>
      <c r="J71" s="115">
        <v>9</v>
      </c>
      <c r="K71" s="116">
        <v>17.647058823529413</v>
      </c>
    </row>
    <row r="72" spans="1:11" ht="14.1" customHeight="1" x14ac:dyDescent="0.2">
      <c r="A72" s="306">
        <v>84</v>
      </c>
      <c r="B72" s="307" t="s">
        <v>308</v>
      </c>
      <c r="C72" s="308"/>
      <c r="D72" s="113">
        <v>1.8826135105204873</v>
      </c>
      <c r="E72" s="115">
        <v>85</v>
      </c>
      <c r="F72" s="114">
        <v>82</v>
      </c>
      <c r="G72" s="114">
        <v>81</v>
      </c>
      <c r="H72" s="114">
        <v>82</v>
      </c>
      <c r="I72" s="140">
        <v>83</v>
      </c>
      <c r="J72" s="115">
        <v>2</v>
      </c>
      <c r="K72" s="116">
        <v>2.4096385542168677</v>
      </c>
    </row>
    <row r="73" spans="1:11" ht="14.1" customHeight="1" x14ac:dyDescent="0.2">
      <c r="A73" s="306" t="s">
        <v>309</v>
      </c>
      <c r="B73" s="307" t="s">
        <v>310</v>
      </c>
      <c r="C73" s="308"/>
      <c r="D73" s="113">
        <v>0.15503875968992248</v>
      </c>
      <c r="E73" s="115">
        <v>7</v>
      </c>
      <c r="F73" s="114">
        <v>9</v>
      </c>
      <c r="G73" s="114">
        <v>8</v>
      </c>
      <c r="H73" s="114">
        <v>8</v>
      </c>
      <c r="I73" s="140">
        <v>8</v>
      </c>
      <c r="J73" s="115">
        <v>-1</v>
      </c>
      <c r="K73" s="116">
        <v>-12.5</v>
      </c>
    </row>
    <row r="74" spans="1:11" ht="14.1" customHeight="1" x14ac:dyDescent="0.2">
      <c r="A74" s="306" t="s">
        <v>311</v>
      </c>
      <c r="B74" s="307" t="s">
        <v>312</v>
      </c>
      <c r="C74" s="308"/>
      <c r="D74" s="113">
        <v>6.6445182724252497E-2</v>
      </c>
      <c r="E74" s="115">
        <v>3</v>
      </c>
      <c r="F74" s="114" t="s">
        <v>513</v>
      </c>
      <c r="G74" s="114" t="s">
        <v>513</v>
      </c>
      <c r="H74" s="114">
        <v>4</v>
      </c>
      <c r="I74" s="140">
        <v>4</v>
      </c>
      <c r="J74" s="115">
        <v>-1</v>
      </c>
      <c r="K74" s="116">
        <v>-25</v>
      </c>
    </row>
    <row r="75" spans="1:11" ht="14.1" customHeight="1" x14ac:dyDescent="0.2">
      <c r="A75" s="306" t="s">
        <v>313</v>
      </c>
      <c r="B75" s="307" t="s">
        <v>314</v>
      </c>
      <c r="C75" s="308"/>
      <c r="D75" s="113" t="s">
        <v>513</v>
      </c>
      <c r="E75" s="115" t="s">
        <v>513</v>
      </c>
      <c r="F75" s="114" t="s">
        <v>513</v>
      </c>
      <c r="G75" s="114" t="s">
        <v>513</v>
      </c>
      <c r="H75" s="114">
        <v>3</v>
      </c>
      <c r="I75" s="140">
        <v>3</v>
      </c>
      <c r="J75" s="115" t="s">
        <v>513</v>
      </c>
      <c r="K75" s="116" t="s">
        <v>513</v>
      </c>
    </row>
    <row r="76" spans="1:11" ht="14.1" customHeight="1" x14ac:dyDescent="0.2">
      <c r="A76" s="306">
        <v>91</v>
      </c>
      <c r="B76" s="307" t="s">
        <v>315</v>
      </c>
      <c r="C76" s="308"/>
      <c r="D76" s="113">
        <v>0.57585825027685489</v>
      </c>
      <c r="E76" s="115">
        <v>26</v>
      </c>
      <c r="F76" s="114">
        <v>26</v>
      </c>
      <c r="G76" s="114">
        <v>30</v>
      </c>
      <c r="H76" s="114">
        <v>27</v>
      </c>
      <c r="I76" s="140">
        <v>28</v>
      </c>
      <c r="J76" s="115">
        <v>-2</v>
      </c>
      <c r="K76" s="116">
        <v>-7.1428571428571432</v>
      </c>
    </row>
    <row r="77" spans="1:11" ht="14.1" customHeight="1" x14ac:dyDescent="0.2">
      <c r="A77" s="306">
        <v>92</v>
      </c>
      <c r="B77" s="307" t="s">
        <v>316</v>
      </c>
      <c r="C77" s="308"/>
      <c r="D77" s="113">
        <v>0.22148394241417496</v>
      </c>
      <c r="E77" s="115">
        <v>10</v>
      </c>
      <c r="F77" s="114">
        <v>14</v>
      </c>
      <c r="G77" s="114">
        <v>11</v>
      </c>
      <c r="H77" s="114">
        <v>12</v>
      </c>
      <c r="I77" s="140">
        <v>11</v>
      </c>
      <c r="J77" s="115">
        <v>-1</v>
      </c>
      <c r="K77" s="116">
        <v>-9.0909090909090917</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0.42081949058693247</v>
      </c>
      <c r="E79" s="115">
        <v>19</v>
      </c>
      <c r="F79" s="114">
        <v>22</v>
      </c>
      <c r="G79" s="114">
        <v>20</v>
      </c>
      <c r="H79" s="114">
        <v>19</v>
      </c>
      <c r="I79" s="140">
        <v>19</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5.9136212624584719</v>
      </c>
      <c r="E81" s="143">
        <v>267</v>
      </c>
      <c r="F81" s="144">
        <v>274</v>
      </c>
      <c r="G81" s="144">
        <v>285</v>
      </c>
      <c r="H81" s="144">
        <v>292</v>
      </c>
      <c r="I81" s="145">
        <v>283</v>
      </c>
      <c r="J81" s="143">
        <v>-16</v>
      </c>
      <c r="K81" s="146">
        <v>-5.6537102473498235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1729</v>
      </c>
      <c r="G12" s="536">
        <v>1421</v>
      </c>
      <c r="H12" s="536">
        <v>2246</v>
      </c>
      <c r="I12" s="536">
        <v>1527</v>
      </c>
      <c r="J12" s="537">
        <v>1671</v>
      </c>
      <c r="K12" s="538">
        <v>58</v>
      </c>
      <c r="L12" s="349">
        <v>3.4709754637941352</v>
      </c>
    </row>
    <row r="13" spans="1:17" s="110" customFormat="1" ht="15" customHeight="1" x14ac:dyDescent="0.2">
      <c r="A13" s="350" t="s">
        <v>344</v>
      </c>
      <c r="B13" s="351" t="s">
        <v>345</v>
      </c>
      <c r="C13" s="347"/>
      <c r="D13" s="347"/>
      <c r="E13" s="348"/>
      <c r="F13" s="536">
        <v>882</v>
      </c>
      <c r="G13" s="536">
        <v>728</v>
      </c>
      <c r="H13" s="536">
        <v>1090</v>
      </c>
      <c r="I13" s="536">
        <v>762</v>
      </c>
      <c r="J13" s="537">
        <v>814</v>
      </c>
      <c r="K13" s="538">
        <v>68</v>
      </c>
      <c r="L13" s="349">
        <v>8.3538083538083541</v>
      </c>
    </row>
    <row r="14" spans="1:17" s="110" customFormat="1" ht="22.5" customHeight="1" x14ac:dyDescent="0.2">
      <c r="A14" s="350"/>
      <c r="B14" s="351" t="s">
        <v>346</v>
      </c>
      <c r="C14" s="347"/>
      <c r="D14" s="347"/>
      <c r="E14" s="348"/>
      <c r="F14" s="536">
        <v>847</v>
      </c>
      <c r="G14" s="536">
        <v>693</v>
      </c>
      <c r="H14" s="536">
        <v>1156</v>
      </c>
      <c r="I14" s="536">
        <v>765</v>
      </c>
      <c r="J14" s="537">
        <v>857</v>
      </c>
      <c r="K14" s="538">
        <v>-10</v>
      </c>
      <c r="L14" s="349">
        <v>-1.1668611435239207</v>
      </c>
    </row>
    <row r="15" spans="1:17" s="110" customFormat="1" ht="15" customHeight="1" x14ac:dyDescent="0.2">
      <c r="A15" s="350" t="s">
        <v>347</v>
      </c>
      <c r="B15" s="351" t="s">
        <v>108</v>
      </c>
      <c r="C15" s="347"/>
      <c r="D15" s="347"/>
      <c r="E15" s="348"/>
      <c r="F15" s="536">
        <v>337</v>
      </c>
      <c r="G15" s="536">
        <v>291</v>
      </c>
      <c r="H15" s="536">
        <v>893</v>
      </c>
      <c r="I15" s="536">
        <v>280</v>
      </c>
      <c r="J15" s="537">
        <v>312</v>
      </c>
      <c r="K15" s="538">
        <v>25</v>
      </c>
      <c r="L15" s="349">
        <v>8.0128205128205128</v>
      </c>
    </row>
    <row r="16" spans="1:17" s="110" customFormat="1" ht="15" customHeight="1" x14ac:dyDescent="0.2">
      <c r="A16" s="350"/>
      <c r="B16" s="351" t="s">
        <v>109</v>
      </c>
      <c r="C16" s="347"/>
      <c r="D16" s="347"/>
      <c r="E16" s="348"/>
      <c r="F16" s="536">
        <v>1126</v>
      </c>
      <c r="G16" s="536">
        <v>961</v>
      </c>
      <c r="H16" s="536">
        <v>1148</v>
      </c>
      <c r="I16" s="536">
        <v>1021</v>
      </c>
      <c r="J16" s="537">
        <v>1119</v>
      </c>
      <c r="K16" s="538">
        <v>7</v>
      </c>
      <c r="L16" s="349">
        <v>0.6255585344057194</v>
      </c>
    </row>
    <row r="17" spans="1:12" s="110" customFormat="1" ht="15" customHeight="1" x14ac:dyDescent="0.2">
      <c r="A17" s="350"/>
      <c r="B17" s="351" t="s">
        <v>110</v>
      </c>
      <c r="C17" s="347"/>
      <c r="D17" s="347"/>
      <c r="E17" s="348"/>
      <c r="F17" s="536">
        <v>231</v>
      </c>
      <c r="G17" s="536">
        <v>151</v>
      </c>
      <c r="H17" s="536">
        <v>195</v>
      </c>
      <c r="I17" s="536">
        <v>216</v>
      </c>
      <c r="J17" s="537">
        <v>215</v>
      </c>
      <c r="K17" s="538">
        <v>16</v>
      </c>
      <c r="L17" s="349">
        <v>7.441860465116279</v>
      </c>
    </row>
    <row r="18" spans="1:12" s="110" customFormat="1" ht="15" customHeight="1" x14ac:dyDescent="0.2">
      <c r="A18" s="350"/>
      <c r="B18" s="351" t="s">
        <v>111</v>
      </c>
      <c r="C18" s="347"/>
      <c r="D18" s="347"/>
      <c r="E18" s="348"/>
      <c r="F18" s="536">
        <v>35</v>
      </c>
      <c r="G18" s="536">
        <v>18</v>
      </c>
      <c r="H18" s="536">
        <v>10</v>
      </c>
      <c r="I18" s="536">
        <v>10</v>
      </c>
      <c r="J18" s="537">
        <v>25</v>
      </c>
      <c r="K18" s="538">
        <v>10</v>
      </c>
      <c r="L18" s="349">
        <v>40</v>
      </c>
    </row>
    <row r="19" spans="1:12" s="110" customFormat="1" ht="15" customHeight="1" x14ac:dyDescent="0.2">
      <c r="A19" s="118" t="s">
        <v>113</v>
      </c>
      <c r="B19" s="119" t="s">
        <v>181</v>
      </c>
      <c r="C19" s="347"/>
      <c r="D19" s="347"/>
      <c r="E19" s="348"/>
      <c r="F19" s="536">
        <v>965</v>
      </c>
      <c r="G19" s="536">
        <v>811</v>
      </c>
      <c r="H19" s="536">
        <v>1526</v>
      </c>
      <c r="I19" s="536">
        <v>892</v>
      </c>
      <c r="J19" s="537">
        <v>930</v>
      </c>
      <c r="K19" s="538">
        <v>35</v>
      </c>
      <c r="L19" s="349">
        <v>3.763440860215054</v>
      </c>
    </row>
    <row r="20" spans="1:12" s="110" customFormat="1" ht="15" customHeight="1" x14ac:dyDescent="0.2">
      <c r="A20" s="118"/>
      <c r="B20" s="119" t="s">
        <v>182</v>
      </c>
      <c r="C20" s="347"/>
      <c r="D20" s="347"/>
      <c r="E20" s="348"/>
      <c r="F20" s="536">
        <v>764</v>
      </c>
      <c r="G20" s="536">
        <v>610</v>
      </c>
      <c r="H20" s="536">
        <v>720</v>
      </c>
      <c r="I20" s="536">
        <v>635</v>
      </c>
      <c r="J20" s="537">
        <v>741</v>
      </c>
      <c r="K20" s="538">
        <v>23</v>
      </c>
      <c r="L20" s="349">
        <v>3.1039136302294197</v>
      </c>
    </row>
    <row r="21" spans="1:12" s="110" customFormat="1" ht="15" customHeight="1" x14ac:dyDescent="0.2">
      <c r="A21" s="118" t="s">
        <v>113</v>
      </c>
      <c r="B21" s="119" t="s">
        <v>116</v>
      </c>
      <c r="C21" s="347"/>
      <c r="D21" s="347"/>
      <c r="E21" s="348"/>
      <c r="F21" s="536">
        <v>1501</v>
      </c>
      <c r="G21" s="536">
        <v>1239</v>
      </c>
      <c r="H21" s="536">
        <v>1951</v>
      </c>
      <c r="I21" s="536">
        <v>1322</v>
      </c>
      <c r="J21" s="537">
        <v>1427</v>
      </c>
      <c r="K21" s="538">
        <v>74</v>
      </c>
      <c r="L21" s="349">
        <v>5.1857042747021724</v>
      </c>
    </row>
    <row r="22" spans="1:12" s="110" customFormat="1" ht="15" customHeight="1" x14ac:dyDescent="0.2">
      <c r="A22" s="118"/>
      <c r="B22" s="119" t="s">
        <v>117</v>
      </c>
      <c r="C22" s="347"/>
      <c r="D22" s="347"/>
      <c r="E22" s="348"/>
      <c r="F22" s="536">
        <v>227</v>
      </c>
      <c r="G22" s="536">
        <v>180</v>
      </c>
      <c r="H22" s="536">
        <v>294</v>
      </c>
      <c r="I22" s="536">
        <v>205</v>
      </c>
      <c r="J22" s="537">
        <v>244</v>
      </c>
      <c r="K22" s="538">
        <v>-17</v>
      </c>
      <c r="L22" s="349">
        <v>-6.9672131147540988</v>
      </c>
    </row>
    <row r="23" spans="1:12" s="110" customFormat="1" ht="15" customHeight="1" x14ac:dyDescent="0.2">
      <c r="A23" s="352" t="s">
        <v>347</v>
      </c>
      <c r="B23" s="353" t="s">
        <v>193</v>
      </c>
      <c r="C23" s="354"/>
      <c r="D23" s="354"/>
      <c r="E23" s="355"/>
      <c r="F23" s="539">
        <v>51</v>
      </c>
      <c r="G23" s="539">
        <v>50</v>
      </c>
      <c r="H23" s="539">
        <v>455</v>
      </c>
      <c r="I23" s="539">
        <v>29</v>
      </c>
      <c r="J23" s="540">
        <v>43</v>
      </c>
      <c r="K23" s="541">
        <v>8</v>
      </c>
      <c r="L23" s="356">
        <v>18.604651162790699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33.1</v>
      </c>
      <c r="G25" s="542">
        <v>37.299999999999997</v>
      </c>
      <c r="H25" s="542">
        <v>39.700000000000003</v>
      </c>
      <c r="I25" s="542">
        <v>38.700000000000003</v>
      </c>
      <c r="J25" s="542">
        <v>36</v>
      </c>
      <c r="K25" s="543" t="s">
        <v>349</v>
      </c>
      <c r="L25" s="364">
        <v>-2.8999999999999986</v>
      </c>
    </row>
    <row r="26" spans="1:12" s="110" customFormat="1" ht="15" customHeight="1" x14ac:dyDescent="0.2">
      <c r="A26" s="365" t="s">
        <v>105</v>
      </c>
      <c r="B26" s="366" t="s">
        <v>345</v>
      </c>
      <c r="C26" s="362"/>
      <c r="D26" s="362"/>
      <c r="E26" s="363"/>
      <c r="F26" s="542">
        <v>28.9</v>
      </c>
      <c r="G26" s="542">
        <v>29.6</v>
      </c>
      <c r="H26" s="542">
        <v>34.200000000000003</v>
      </c>
      <c r="I26" s="542">
        <v>36.299999999999997</v>
      </c>
      <c r="J26" s="544">
        <v>36.4</v>
      </c>
      <c r="K26" s="543" t="s">
        <v>349</v>
      </c>
      <c r="L26" s="364">
        <v>-7.5</v>
      </c>
    </row>
    <row r="27" spans="1:12" s="110" customFormat="1" ht="15" customHeight="1" x14ac:dyDescent="0.2">
      <c r="A27" s="365"/>
      <c r="B27" s="366" t="s">
        <v>346</v>
      </c>
      <c r="C27" s="362"/>
      <c r="D27" s="362"/>
      <c r="E27" s="363"/>
      <c r="F27" s="542">
        <v>37.5</v>
      </c>
      <c r="G27" s="542">
        <v>45.3</v>
      </c>
      <c r="H27" s="542">
        <v>44.3</v>
      </c>
      <c r="I27" s="542">
        <v>41.1</v>
      </c>
      <c r="J27" s="542">
        <v>35.700000000000003</v>
      </c>
      <c r="K27" s="543" t="s">
        <v>349</v>
      </c>
      <c r="L27" s="364">
        <v>1.7999999999999972</v>
      </c>
    </row>
    <row r="28" spans="1:12" s="110" customFormat="1" ht="15" customHeight="1" x14ac:dyDescent="0.2">
      <c r="A28" s="365" t="s">
        <v>113</v>
      </c>
      <c r="B28" s="366" t="s">
        <v>108</v>
      </c>
      <c r="C28" s="362"/>
      <c r="D28" s="362"/>
      <c r="E28" s="363"/>
      <c r="F28" s="542">
        <v>50.9</v>
      </c>
      <c r="G28" s="542">
        <v>51.6</v>
      </c>
      <c r="H28" s="542">
        <v>43.3</v>
      </c>
      <c r="I28" s="542">
        <v>51.5</v>
      </c>
      <c r="J28" s="542">
        <v>47.9</v>
      </c>
      <c r="K28" s="543" t="s">
        <v>349</v>
      </c>
      <c r="L28" s="364">
        <v>3</v>
      </c>
    </row>
    <row r="29" spans="1:12" s="110" customFormat="1" ht="11.25" x14ac:dyDescent="0.2">
      <c r="A29" s="365"/>
      <c r="B29" s="366" t="s">
        <v>109</v>
      </c>
      <c r="C29" s="362"/>
      <c r="D29" s="362"/>
      <c r="E29" s="363"/>
      <c r="F29" s="542">
        <v>30.6</v>
      </c>
      <c r="G29" s="542">
        <v>35.5</v>
      </c>
      <c r="H29" s="542">
        <v>37.799999999999997</v>
      </c>
      <c r="I29" s="542">
        <v>36.1</v>
      </c>
      <c r="J29" s="544">
        <v>32.9</v>
      </c>
      <c r="K29" s="543" t="s">
        <v>349</v>
      </c>
      <c r="L29" s="364">
        <v>-2.2999999999999972</v>
      </c>
    </row>
    <row r="30" spans="1:12" s="110" customFormat="1" ht="15" customHeight="1" x14ac:dyDescent="0.2">
      <c r="A30" s="365"/>
      <c r="B30" s="366" t="s">
        <v>110</v>
      </c>
      <c r="C30" s="362"/>
      <c r="D30" s="362"/>
      <c r="E30" s="363"/>
      <c r="F30" s="542">
        <v>28.1</v>
      </c>
      <c r="G30" s="542">
        <v>29.1</v>
      </c>
      <c r="H30" s="542">
        <v>42.8</v>
      </c>
      <c r="I30" s="542">
        <v>38.4</v>
      </c>
      <c r="J30" s="542">
        <v>41.1</v>
      </c>
      <c r="K30" s="543" t="s">
        <v>349</v>
      </c>
      <c r="L30" s="364">
        <v>-13</v>
      </c>
    </row>
    <row r="31" spans="1:12" s="110" customFormat="1" ht="15" customHeight="1" x14ac:dyDescent="0.2">
      <c r="A31" s="365"/>
      <c r="B31" s="366" t="s">
        <v>111</v>
      </c>
      <c r="C31" s="362"/>
      <c r="D31" s="362"/>
      <c r="E31" s="363"/>
      <c r="F31" s="542">
        <v>5.7</v>
      </c>
      <c r="G31" s="542">
        <v>27.8</v>
      </c>
      <c r="H31" s="542">
        <v>40</v>
      </c>
      <c r="I31" s="542">
        <v>10</v>
      </c>
      <c r="J31" s="542">
        <v>4</v>
      </c>
      <c r="K31" s="543" t="s">
        <v>349</v>
      </c>
      <c r="L31" s="364">
        <v>1.7000000000000002</v>
      </c>
    </row>
    <row r="32" spans="1:12" s="110" customFormat="1" ht="15" customHeight="1" x14ac:dyDescent="0.2">
      <c r="A32" s="367" t="s">
        <v>113</v>
      </c>
      <c r="B32" s="368" t="s">
        <v>181</v>
      </c>
      <c r="C32" s="362"/>
      <c r="D32" s="362"/>
      <c r="E32" s="363"/>
      <c r="F32" s="542">
        <v>26.8</v>
      </c>
      <c r="G32" s="542">
        <v>26.1</v>
      </c>
      <c r="H32" s="542">
        <v>32</v>
      </c>
      <c r="I32" s="542">
        <v>32.1</v>
      </c>
      <c r="J32" s="544">
        <v>29.2</v>
      </c>
      <c r="K32" s="543" t="s">
        <v>349</v>
      </c>
      <c r="L32" s="364">
        <v>-2.3999999999999986</v>
      </c>
    </row>
    <row r="33" spans="1:12" s="110" customFormat="1" ht="15" customHeight="1" x14ac:dyDescent="0.2">
      <c r="A33" s="367"/>
      <c r="B33" s="368" t="s">
        <v>182</v>
      </c>
      <c r="C33" s="362"/>
      <c r="D33" s="362"/>
      <c r="E33" s="363"/>
      <c r="F33" s="542">
        <v>40.5</v>
      </c>
      <c r="G33" s="542">
        <v>50.9</v>
      </c>
      <c r="H33" s="542">
        <v>49.9</v>
      </c>
      <c r="I33" s="542">
        <v>47.5</v>
      </c>
      <c r="J33" s="542">
        <v>44</v>
      </c>
      <c r="K33" s="543" t="s">
        <v>349</v>
      </c>
      <c r="L33" s="364">
        <v>-3.5</v>
      </c>
    </row>
    <row r="34" spans="1:12" s="369" customFormat="1" ht="15" customHeight="1" x14ac:dyDescent="0.2">
      <c r="A34" s="367" t="s">
        <v>113</v>
      </c>
      <c r="B34" s="368" t="s">
        <v>116</v>
      </c>
      <c r="C34" s="362"/>
      <c r="D34" s="362"/>
      <c r="E34" s="363"/>
      <c r="F34" s="542">
        <v>31.4</v>
      </c>
      <c r="G34" s="542">
        <v>34.6</v>
      </c>
      <c r="H34" s="542">
        <v>36.799999999999997</v>
      </c>
      <c r="I34" s="542">
        <v>36.9</v>
      </c>
      <c r="J34" s="542">
        <v>34.1</v>
      </c>
      <c r="K34" s="543" t="s">
        <v>349</v>
      </c>
      <c r="L34" s="364">
        <v>-2.7000000000000028</v>
      </c>
    </row>
    <row r="35" spans="1:12" s="369" customFormat="1" ht="11.25" x14ac:dyDescent="0.2">
      <c r="A35" s="370"/>
      <c r="B35" s="371" t="s">
        <v>117</v>
      </c>
      <c r="C35" s="372"/>
      <c r="D35" s="372"/>
      <c r="E35" s="373"/>
      <c r="F35" s="545">
        <v>44.1</v>
      </c>
      <c r="G35" s="545">
        <v>56.1</v>
      </c>
      <c r="H35" s="545">
        <v>56</v>
      </c>
      <c r="I35" s="545">
        <v>50</v>
      </c>
      <c r="J35" s="546">
        <v>47</v>
      </c>
      <c r="K35" s="547" t="s">
        <v>349</v>
      </c>
      <c r="L35" s="374">
        <v>-2.8999999999999986</v>
      </c>
    </row>
    <row r="36" spans="1:12" s="369" customFormat="1" ht="15.95" customHeight="1" x14ac:dyDescent="0.2">
      <c r="A36" s="375" t="s">
        <v>350</v>
      </c>
      <c r="B36" s="376"/>
      <c r="C36" s="377"/>
      <c r="D36" s="376"/>
      <c r="E36" s="378"/>
      <c r="F36" s="548">
        <v>1652</v>
      </c>
      <c r="G36" s="548">
        <v>1338</v>
      </c>
      <c r="H36" s="548">
        <v>1661</v>
      </c>
      <c r="I36" s="548">
        <v>1475</v>
      </c>
      <c r="J36" s="548">
        <v>1605</v>
      </c>
      <c r="K36" s="549">
        <v>47</v>
      </c>
      <c r="L36" s="380">
        <v>2.9283489096573208</v>
      </c>
    </row>
    <row r="37" spans="1:12" s="369" customFormat="1" ht="15.95" customHeight="1" x14ac:dyDescent="0.2">
      <c r="A37" s="381"/>
      <c r="B37" s="382" t="s">
        <v>113</v>
      </c>
      <c r="C37" s="382" t="s">
        <v>351</v>
      </c>
      <c r="D37" s="382"/>
      <c r="E37" s="383"/>
      <c r="F37" s="548">
        <v>547</v>
      </c>
      <c r="G37" s="548">
        <v>499</v>
      </c>
      <c r="H37" s="548">
        <v>659</v>
      </c>
      <c r="I37" s="548">
        <v>571</v>
      </c>
      <c r="J37" s="548">
        <v>578</v>
      </c>
      <c r="K37" s="549">
        <v>-31</v>
      </c>
      <c r="L37" s="380">
        <v>-5.3633217993079585</v>
      </c>
    </row>
    <row r="38" spans="1:12" s="369" customFormat="1" ht="15.95" customHeight="1" x14ac:dyDescent="0.2">
      <c r="A38" s="381"/>
      <c r="B38" s="384" t="s">
        <v>105</v>
      </c>
      <c r="C38" s="384" t="s">
        <v>106</v>
      </c>
      <c r="D38" s="385"/>
      <c r="E38" s="383"/>
      <c r="F38" s="548">
        <v>842</v>
      </c>
      <c r="G38" s="548">
        <v>680</v>
      </c>
      <c r="H38" s="548">
        <v>761</v>
      </c>
      <c r="I38" s="548">
        <v>736</v>
      </c>
      <c r="J38" s="550">
        <v>772</v>
      </c>
      <c r="K38" s="549">
        <v>70</v>
      </c>
      <c r="L38" s="380">
        <v>9.0673575129533681</v>
      </c>
    </row>
    <row r="39" spans="1:12" s="369" customFormat="1" ht="15.95" customHeight="1" x14ac:dyDescent="0.2">
      <c r="A39" s="381"/>
      <c r="B39" s="385"/>
      <c r="C39" s="382" t="s">
        <v>352</v>
      </c>
      <c r="D39" s="385"/>
      <c r="E39" s="383"/>
      <c r="F39" s="548">
        <v>243</v>
      </c>
      <c r="G39" s="548">
        <v>201</v>
      </c>
      <c r="H39" s="548">
        <v>260</v>
      </c>
      <c r="I39" s="548">
        <v>267</v>
      </c>
      <c r="J39" s="548">
        <v>281</v>
      </c>
      <c r="K39" s="549">
        <v>-38</v>
      </c>
      <c r="L39" s="380">
        <v>-13.523131672597865</v>
      </c>
    </row>
    <row r="40" spans="1:12" s="369" customFormat="1" ht="15.95" customHeight="1" x14ac:dyDescent="0.2">
      <c r="A40" s="381"/>
      <c r="B40" s="384"/>
      <c r="C40" s="384" t="s">
        <v>107</v>
      </c>
      <c r="D40" s="385"/>
      <c r="E40" s="383"/>
      <c r="F40" s="548">
        <v>810</v>
      </c>
      <c r="G40" s="548">
        <v>658</v>
      </c>
      <c r="H40" s="548">
        <v>900</v>
      </c>
      <c r="I40" s="548">
        <v>739</v>
      </c>
      <c r="J40" s="548">
        <v>833</v>
      </c>
      <c r="K40" s="549">
        <v>-23</v>
      </c>
      <c r="L40" s="380">
        <v>-2.7611044417767108</v>
      </c>
    </row>
    <row r="41" spans="1:12" s="369" customFormat="1" ht="24" customHeight="1" x14ac:dyDescent="0.2">
      <c r="A41" s="381"/>
      <c r="B41" s="385"/>
      <c r="C41" s="382" t="s">
        <v>352</v>
      </c>
      <c r="D41" s="385"/>
      <c r="E41" s="383"/>
      <c r="F41" s="548">
        <v>304</v>
      </c>
      <c r="G41" s="548">
        <v>298</v>
      </c>
      <c r="H41" s="548">
        <v>399</v>
      </c>
      <c r="I41" s="548">
        <v>304</v>
      </c>
      <c r="J41" s="550">
        <v>297</v>
      </c>
      <c r="K41" s="549">
        <v>7</v>
      </c>
      <c r="L41" s="380">
        <v>2.3569023569023568</v>
      </c>
    </row>
    <row r="42" spans="1:12" s="110" customFormat="1" ht="15" customHeight="1" x14ac:dyDescent="0.2">
      <c r="A42" s="381"/>
      <c r="B42" s="384" t="s">
        <v>113</v>
      </c>
      <c r="C42" s="384" t="s">
        <v>353</v>
      </c>
      <c r="D42" s="385"/>
      <c r="E42" s="383"/>
      <c r="F42" s="548">
        <v>273</v>
      </c>
      <c r="G42" s="548">
        <v>217</v>
      </c>
      <c r="H42" s="548">
        <v>383</v>
      </c>
      <c r="I42" s="548">
        <v>237</v>
      </c>
      <c r="J42" s="548">
        <v>261</v>
      </c>
      <c r="K42" s="549">
        <v>12</v>
      </c>
      <c r="L42" s="380">
        <v>4.5977011494252871</v>
      </c>
    </row>
    <row r="43" spans="1:12" s="110" customFormat="1" ht="15" customHeight="1" x14ac:dyDescent="0.2">
      <c r="A43" s="381"/>
      <c r="B43" s="385"/>
      <c r="C43" s="382" t="s">
        <v>352</v>
      </c>
      <c r="D43" s="385"/>
      <c r="E43" s="383"/>
      <c r="F43" s="548">
        <v>139</v>
      </c>
      <c r="G43" s="548">
        <v>112</v>
      </c>
      <c r="H43" s="548">
        <v>166</v>
      </c>
      <c r="I43" s="548">
        <v>122</v>
      </c>
      <c r="J43" s="548">
        <v>125</v>
      </c>
      <c r="K43" s="549">
        <v>14</v>
      </c>
      <c r="L43" s="380">
        <v>11.2</v>
      </c>
    </row>
    <row r="44" spans="1:12" s="110" customFormat="1" ht="15" customHeight="1" x14ac:dyDescent="0.2">
      <c r="A44" s="381"/>
      <c r="B44" s="384"/>
      <c r="C44" s="366" t="s">
        <v>109</v>
      </c>
      <c r="D44" s="385"/>
      <c r="E44" s="383"/>
      <c r="F44" s="548">
        <v>1113</v>
      </c>
      <c r="G44" s="548">
        <v>952</v>
      </c>
      <c r="H44" s="548">
        <v>1074</v>
      </c>
      <c r="I44" s="548">
        <v>1012</v>
      </c>
      <c r="J44" s="550">
        <v>1105</v>
      </c>
      <c r="K44" s="549">
        <v>8</v>
      </c>
      <c r="L44" s="380">
        <v>0.72398190045248867</v>
      </c>
    </row>
    <row r="45" spans="1:12" s="110" customFormat="1" ht="15" customHeight="1" x14ac:dyDescent="0.2">
      <c r="A45" s="381"/>
      <c r="B45" s="385"/>
      <c r="C45" s="382" t="s">
        <v>352</v>
      </c>
      <c r="D45" s="385"/>
      <c r="E45" s="383"/>
      <c r="F45" s="548">
        <v>341</v>
      </c>
      <c r="G45" s="548">
        <v>338</v>
      </c>
      <c r="H45" s="548">
        <v>406</v>
      </c>
      <c r="I45" s="548">
        <v>365</v>
      </c>
      <c r="J45" s="548">
        <v>364</v>
      </c>
      <c r="K45" s="549">
        <v>-23</v>
      </c>
      <c r="L45" s="380">
        <v>-6.3186813186813184</v>
      </c>
    </row>
    <row r="46" spans="1:12" s="110" customFormat="1" ht="15" customHeight="1" x14ac:dyDescent="0.2">
      <c r="A46" s="381"/>
      <c r="B46" s="384"/>
      <c r="C46" s="366" t="s">
        <v>110</v>
      </c>
      <c r="D46" s="385"/>
      <c r="E46" s="383"/>
      <c r="F46" s="548">
        <v>231</v>
      </c>
      <c r="G46" s="548">
        <v>151</v>
      </c>
      <c r="H46" s="548">
        <v>194</v>
      </c>
      <c r="I46" s="548">
        <v>216</v>
      </c>
      <c r="J46" s="548">
        <v>214</v>
      </c>
      <c r="K46" s="549">
        <v>17</v>
      </c>
      <c r="L46" s="380">
        <v>7.94392523364486</v>
      </c>
    </row>
    <row r="47" spans="1:12" s="110" customFormat="1" ht="15" customHeight="1" x14ac:dyDescent="0.2">
      <c r="A47" s="381"/>
      <c r="B47" s="385"/>
      <c r="C47" s="382" t="s">
        <v>352</v>
      </c>
      <c r="D47" s="385"/>
      <c r="E47" s="383"/>
      <c r="F47" s="548" t="s">
        <v>513</v>
      </c>
      <c r="G47" s="548">
        <v>44</v>
      </c>
      <c r="H47" s="548">
        <v>83</v>
      </c>
      <c r="I47" s="548" t="s">
        <v>513</v>
      </c>
      <c r="J47" s="550" t="s">
        <v>513</v>
      </c>
      <c r="K47" s="549" t="s">
        <v>513</v>
      </c>
      <c r="L47" s="380" t="s">
        <v>513</v>
      </c>
    </row>
    <row r="48" spans="1:12" s="110" customFormat="1" ht="15" customHeight="1" x14ac:dyDescent="0.2">
      <c r="A48" s="381"/>
      <c r="B48" s="385"/>
      <c r="C48" s="366" t="s">
        <v>111</v>
      </c>
      <c r="D48" s="386"/>
      <c r="E48" s="387"/>
      <c r="F48" s="548">
        <v>35</v>
      </c>
      <c r="G48" s="548">
        <v>18</v>
      </c>
      <c r="H48" s="548">
        <v>10</v>
      </c>
      <c r="I48" s="548">
        <v>10</v>
      </c>
      <c r="J48" s="548">
        <v>25</v>
      </c>
      <c r="K48" s="549">
        <v>10</v>
      </c>
      <c r="L48" s="380">
        <v>40</v>
      </c>
    </row>
    <row r="49" spans="1:12" s="110" customFormat="1" ht="15" customHeight="1" x14ac:dyDescent="0.2">
      <c r="A49" s="381"/>
      <c r="B49" s="385"/>
      <c r="C49" s="382" t="s">
        <v>352</v>
      </c>
      <c r="D49" s="385"/>
      <c r="E49" s="383"/>
      <c r="F49" s="548" t="s">
        <v>513</v>
      </c>
      <c r="G49" s="548">
        <v>5</v>
      </c>
      <c r="H49" s="548">
        <v>4</v>
      </c>
      <c r="I49" s="548" t="s">
        <v>513</v>
      </c>
      <c r="J49" s="548" t="s">
        <v>513</v>
      </c>
      <c r="K49" s="549" t="s">
        <v>513</v>
      </c>
      <c r="L49" s="380" t="s">
        <v>513</v>
      </c>
    </row>
    <row r="50" spans="1:12" s="110" customFormat="1" ht="15" customHeight="1" x14ac:dyDescent="0.2">
      <c r="A50" s="381"/>
      <c r="B50" s="384" t="s">
        <v>113</v>
      </c>
      <c r="C50" s="382" t="s">
        <v>181</v>
      </c>
      <c r="D50" s="385"/>
      <c r="E50" s="383"/>
      <c r="F50" s="548" t="s">
        <v>513</v>
      </c>
      <c r="G50" s="548">
        <v>733</v>
      </c>
      <c r="H50" s="548">
        <v>950</v>
      </c>
      <c r="I50" s="548" t="s">
        <v>513</v>
      </c>
      <c r="J50" s="550" t="s">
        <v>513</v>
      </c>
      <c r="K50" s="549" t="s">
        <v>513</v>
      </c>
      <c r="L50" s="380" t="s">
        <v>513</v>
      </c>
    </row>
    <row r="51" spans="1:12" s="110" customFormat="1" ht="15" customHeight="1" x14ac:dyDescent="0.2">
      <c r="A51" s="381"/>
      <c r="B51" s="385"/>
      <c r="C51" s="382" t="s">
        <v>352</v>
      </c>
      <c r="D51" s="385"/>
      <c r="E51" s="383"/>
      <c r="F51" s="548">
        <v>239</v>
      </c>
      <c r="G51" s="548">
        <v>191</v>
      </c>
      <c r="H51" s="548">
        <v>304</v>
      </c>
      <c r="I51" s="548">
        <v>271</v>
      </c>
      <c r="J51" s="548">
        <v>253</v>
      </c>
      <c r="K51" s="549">
        <v>-14</v>
      </c>
      <c r="L51" s="380">
        <v>-5.5335968379446641</v>
      </c>
    </row>
    <row r="52" spans="1:12" s="110" customFormat="1" ht="15" customHeight="1" x14ac:dyDescent="0.2">
      <c r="A52" s="381"/>
      <c r="B52" s="384"/>
      <c r="C52" s="382" t="s">
        <v>182</v>
      </c>
      <c r="D52" s="385"/>
      <c r="E52" s="383"/>
      <c r="F52" s="548">
        <v>760</v>
      </c>
      <c r="G52" s="548">
        <v>605</v>
      </c>
      <c r="H52" s="548">
        <v>711</v>
      </c>
      <c r="I52" s="548">
        <v>632</v>
      </c>
      <c r="J52" s="548">
        <v>738</v>
      </c>
      <c r="K52" s="549">
        <v>22</v>
      </c>
      <c r="L52" s="380">
        <v>2.9810298102981028</v>
      </c>
    </row>
    <row r="53" spans="1:12" s="269" customFormat="1" ht="11.25" customHeight="1" x14ac:dyDescent="0.2">
      <c r="A53" s="381"/>
      <c r="B53" s="385"/>
      <c r="C53" s="382" t="s">
        <v>352</v>
      </c>
      <c r="D53" s="385"/>
      <c r="E53" s="383"/>
      <c r="F53" s="548">
        <v>308</v>
      </c>
      <c r="G53" s="548">
        <v>308</v>
      </c>
      <c r="H53" s="548">
        <v>355</v>
      </c>
      <c r="I53" s="548">
        <v>300</v>
      </c>
      <c r="J53" s="550">
        <v>325</v>
      </c>
      <c r="K53" s="549">
        <v>-17</v>
      </c>
      <c r="L53" s="380">
        <v>-5.2307692307692308</v>
      </c>
    </row>
    <row r="54" spans="1:12" s="151" customFormat="1" ht="12.75" customHeight="1" x14ac:dyDescent="0.2">
      <c r="A54" s="381"/>
      <c r="B54" s="384" t="s">
        <v>113</v>
      </c>
      <c r="C54" s="384" t="s">
        <v>116</v>
      </c>
      <c r="D54" s="385"/>
      <c r="E54" s="383"/>
      <c r="F54" s="548">
        <v>1431</v>
      </c>
      <c r="G54" s="548">
        <v>1163</v>
      </c>
      <c r="H54" s="548">
        <v>1412</v>
      </c>
      <c r="I54" s="548">
        <v>1273</v>
      </c>
      <c r="J54" s="548">
        <v>1371</v>
      </c>
      <c r="K54" s="549">
        <v>60</v>
      </c>
      <c r="L54" s="380">
        <v>4.3763676148796495</v>
      </c>
    </row>
    <row r="55" spans="1:12" ht="11.25" x14ac:dyDescent="0.2">
      <c r="A55" s="381"/>
      <c r="B55" s="385"/>
      <c r="C55" s="382" t="s">
        <v>352</v>
      </c>
      <c r="D55" s="385"/>
      <c r="E55" s="383"/>
      <c r="F55" s="548">
        <v>450</v>
      </c>
      <c r="G55" s="548">
        <v>402</v>
      </c>
      <c r="H55" s="548">
        <v>520</v>
      </c>
      <c r="I55" s="548">
        <v>470</v>
      </c>
      <c r="J55" s="548">
        <v>468</v>
      </c>
      <c r="K55" s="549">
        <v>-18</v>
      </c>
      <c r="L55" s="380">
        <v>-3.8461538461538463</v>
      </c>
    </row>
    <row r="56" spans="1:12" ht="14.25" customHeight="1" x14ac:dyDescent="0.2">
      <c r="A56" s="381"/>
      <c r="B56" s="385"/>
      <c r="C56" s="384" t="s">
        <v>117</v>
      </c>
      <c r="D56" s="385"/>
      <c r="E56" s="383"/>
      <c r="F56" s="548">
        <v>220</v>
      </c>
      <c r="G56" s="548">
        <v>173</v>
      </c>
      <c r="H56" s="548">
        <v>248</v>
      </c>
      <c r="I56" s="548">
        <v>202</v>
      </c>
      <c r="J56" s="548">
        <v>234</v>
      </c>
      <c r="K56" s="549">
        <v>-14</v>
      </c>
      <c r="L56" s="380">
        <v>-5.982905982905983</v>
      </c>
    </row>
    <row r="57" spans="1:12" ht="18.75" customHeight="1" x14ac:dyDescent="0.2">
      <c r="A57" s="388"/>
      <c r="B57" s="389"/>
      <c r="C57" s="390" t="s">
        <v>352</v>
      </c>
      <c r="D57" s="389"/>
      <c r="E57" s="391"/>
      <c r="F57" s="551">
        <v>97</v>
      </c>
      <c r="G57" s="552">
        <v>97</v>
      </c>
      <c r="H57" s="552">
        <v>139</v>
      </c>
      <c r="I57" s="552">
        <v>101</v>
      </c>
      <c r="J57" s="552">
        <v>110</v>
      </c>
      <c r="K57" s="553">
        <f t="shared" ref="K57" si="0">IF(OR(F57=".",J57=".")=TRUE,".",IF(OR(F57="*",J57="*")=TRUE,"*",IF(AND(F57="-",J57="-")=TRUE,"-",IF(AND(ISNUMBER(J57),ISNUMBER(F57))=TRUE,IF(F57-J57=0,0,F57-J57),IF(ISNUMBER(F57)=TRUE,F57,-J57)))))</f>
        <v>-13</v>
      </c>
      <c r="L57" s="392">
        <f t="shared" ref="L57" si="1">IF(K57 =".",".",IF(K57 ="*","*",IF(K57="-","-",IF(K57=0,0,IF(OR(J57="-",J57=".",F57="-",F57=".")=TRUE,"X",IF(J57=0,"0,0",IF(ABS(K57*100/J57)&gt;250,".X",(K57*100/J57))))))))</f>
        <v>-11.818181818181818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1729</v>
      </c>
      <c r="E11" s="114">
        <v>1421</v>
      </c>
      <c r="F11" s="114">
        <v>2246</v>
      </c>
      <c r="G11" s="114">
        <v>1527</v>
      </c>
      <c r="H11" s="140">
        <v>1671</v>
      </c>
      <c r="I11" s="115">
        <v>58</v>
      </c>
      <c r="J11" s="116">
        <v>3.4709754637941352</v>
      </c>
    </row>
    <row r="12" spans="1:15" s="110" customFormat="1" ht="24.95" customHeight="1" x14ac:dyDescent="0.2">
      <c r="A12" s="193" t="s">
        <v>132</v>
      </c>
      <c r="B12" s="194" t="s">
        <v>133</v>
      </c>
      <c r="C12" s="113">
        <v>2.313475997686524</v>
      </c>
      <c r="D12" s="115">
        <v>40</v>
      </c>
      <c r="E12" s="114">
        <v>24</v>
      </c>
      <c r="F12" s="114">
        <v>79</v>
      </c>
      <c r="G12" s="114">
        <v>18</v>
      </c>
      <c r="H12" s="140">
        <v>30</v>
      </c>
      <c r="I12" s="115">
        <v>10</v>
      </c>
      <c r="J12" s="116">
        <v>33.333333333333336</v>
      </c>
    </row>
    <row r="13" spans="1:15" s="110" customFormat="1" ht="24.95" customHeight="1" x14ac:dyDescent="0.2">
      <c r="A13" s="193" t="s">
        <v>134</v>
      </c>
      <c r="B13" s="199" t="s">
        <v>214</v>
      </c>
      <c r="C13" s="113">
        <v>7.518796992481203</v>
      </c>
      <c r="D13" s="115">
        <v>130</v>
      </c>
      <c r="E13" s="114">
        <v>219</v>
      </c>
      <c r="F13" s="114">
        <v>44</v>
      </c>
      <c r="G13" s="114">
        <v>20</v>
      </c>
      <c r="H13" s="140">
        <v>59</v>
      </c>
      <c r="I13" s="115">
        <v>71</v>
      </c>
      <c r="J13" s="116">
        <v>120.33898305084746</v>
      </c>
    </row>
    <row r="14" spans="1:15" s="287" customFormat="1" ht="24.95" customHeight="1" x14ac:dyDescent="0.2">
      <c r="A14" s="193" t="s">
        <v>215</v>
      </c>
      <c r="B14" s="199" t="s">
        <v>137</v>
      </c>
      <c r="C14" s="113">
        <v>9.253903990746096</v>
      </c>
      <c r="D14" s="115">
        <v>160</v>
      </c>
      <c r="E14" s="114">
        <v>99</v>
      </c>
      <c r="F14" s="114">
        <v>287</v>
      </c>
      <c r="G14" s="114">
        <v>136</v>
      </c>
      <c r="H14" s="140">
        <v>169</v>
      </c>
      <c r="I14" s="115">
        <v>-9</v>
      </c>
      <c r="J14" s="116">
        <v>-5.3254437869822482</v>
      </c>
      <c r="K14" s="110"/>
      <c r="L14" s="110"/>
      <c r="M14" s="110"/>
      <c r="N14" s="110"/>
      <c r="O14" s="110"/>
    </row>
    <row r="15" spans="1:15" s="110" customFormat="1" ht="24.95" customHeight="1" x14ac:dyDescent="0.2">
      <c r="A15" s="193" t="s">
        <v>216</v>
      </c>
      <c r="B15" s="199" t="s">
        <v>217</v>
      </c>
      <c r="C15" s="113">
        <v>5.6101792943898205</v>
      </c>
      <c r="D15" s="115">
        <v>97</v>
      </c>
      <c r="E15" s="114">
        <v>69</v>
      </c>
      <c r="F15" s="114">
        <v>125</v>
      </c>
      <c r="G15" s="114">
        <v>76</v>
      </c>
      <c r="H15" s="140">
        <v>110</v>
      </c>
      <c r="I15" s="115">
        <v>-13</v>
      </c>
      <c r="J15" s="116">
        <v>-11.818181818181818</v>
      </c>
    </row>
    <row r="16" spans="1:15" s="287" customFormat="1" ht="24.95" customHeight="1" x14ac:dyDescent="0.2">
      <c r="A16" s="193" t="s">
        <v>218</v>
      </c>
      <c r="B16" s="199" t="s">
        <v>141</v>
      </c>
      <c r="C16" s="113">
        <v>2.5448235974551765</v>
      </c>
      <c r="D16" s="115">
        <v>44</v>
      </c>
      <c r="E16" s="114">
        <v>24</v>
      </c>
      <c r="F16" s="114">
        <v>127</v>
      </c>
      <c r="G16" s="114">
        <v>34</v>
      </c>
      <c r="H16" s="140">
        <v>43</v>
      </c>
      <c r="I16" s="115">
        <v>1</v>
      </c>
      <c r="J16" s="116">
        <v>2.3255813953488373</v>
      </c>
      <c r="K16" s="110"/>
      <c r="L16" s="110"/>
      <c r="M16" s="110"/>
      <c r="N16" s="110"/>
      <c r="O16" s="110"/>
    </row>
    <row r="17" spans="1:15" s="110" customFormat="1" ht="24.95" customHeight="1" x14ac:dyDescent="0.2">
      <c r="A17" s="193" t="s">
        <v>142</v>
      </c>
      <c r="B17" s="199" t="s">
        <v>220</v>
      </c>
      <c r="C17" s="113">
        <v>1.098901098901099</v>
      </c>
      <c r="D17" s="115">
        <v>19</v>
      </c>
      <c r="E17" s="114">
        <v>6</v>
      </c>
      <c r="F17" s="114">
        <v>35</v>
      </c>
      <c r="G17" s="114">
        <v>26</v>
      </c>
      <c r="H17" s="140">
        <v>16</v>
      </c>
      <c r="I17" s="115">
        <v>3</v>
      </c>
      <c r="J17" s="116">
        <v>18.75</v>
      </c>
    </row>
    <row r="18" spans="1:15" s="287" customFormat="1" ht="24.95" customHeight="1" x14ac:dyDescent="0.2">
      <c r="A18" s="201" t="s">
        <v>144</v>
      </c>
      <c r="B18" s="202" t="s">
        <v>145</v>
      </c>
      <c r="C18" s="113">
        <v>6.7669172932330826</v>
      </c>
      <c r="D18" s="115">
        <v>117</v>
      </c>
      <c r="E18" s="114">
        <v>74</v>
      </c>
      <c r="F18" s="114">
        <v>161</v>
      </c>
      <c r="G18" s="114">
        <v>159</v>
      </c>
      <c r="H18" s="140">
        <v>120</v>
      </c>
      <c r="I18" s="115">
        <v>-3</v>
      </c>
      <c r="J18" s="116">
        <v>-2.5</v>
      </c>
      <c r="K18" s="110"/>
      <c r="L18" s="110"/>
      <c r="M18" s="110"/>
      <c r="N18" s="110"/>
      <c r="O18" s="110"/>
    </row>
    <row r="19" spans="1:15" s="110" customFormat="1" ht="24.95" customHeight="1" x14ac:dyDescent="0.2">
      <c r="A19" s="193" t="s">
        <v>146</v>
      </c>
      <c r="B19" s="199" t="s">
        <v>147</v>
      </c>
      <c r="C19" s="113">
        <v>12.781954887218046</v>
      </c>
      <c r="D19" s="115">
        <v>221</v>
      </c>
      <c r="E19" s="114">
        <v>196</v>
      </c>
      <c r="F19" s="114">
        <v>346</v>
      </c>
      <c r="G19" s="114">
        <v>288</v>
      </c>
      <c r="H19" s="140">
        <v>259</v>
      </c>
      <c r="I19" s="115">
        <v>-38</v>
      </c>
      <c r="J19" s="116">
        <v>-14.671814671814673</v>
      </c>
    </row>
    <row r="20" spans="1:15" s="287" customFormat="1" ht="24.95" customHeight="1" x14ac:dyDescent="0.2">
      <c r="A20" s="193" t="s">
        <v>148</v>
      </c>
      <c r="B20" s="199" t="s">
        <v>149</v>
      </c>
      <c r="C20" s="113">
        <v>8.7333718912666285</v>
      </c>
      <c r="D20" s="115">
        <v>151</v>
      </c>
      <c r="E20" s="114">
        <v>53</v>
      </c>
      <c r="F20" s="114">
        <v>87</v>
      </c>
      <c r="G20" s="114">
        <v>78</v>
      </c>
      <c r="H20" s="140">
        <v>112</v>
      </c>
      <c r="I20" s="115">
        <v>39</v>
      </c>
      <c r="J20" s="116">
        <v>34.821428571428569</v>
      </c>
      <c r="K20" s="110"/>
      <c r="L20" s="110"/>
      <c r="M20" s="110"/>
      <c r="N20" s="110"/>
      <c r="O20" s="110"/>
    </row>
    <row r="21" spans="1:15" s="110" customFormat="1" ht="24.95" customHeight="1" x14ac:dyDescent="0.2">
      <c r="A21" s="201" t="s">
        <v>150</v>
      </c>
      <c r="B21" s="202" t="s">
        <v>151</v>
      </c>
      <c r="C21" s="113">
        <v>6.130711393869289</v>
      </c>
      <c r="D21" s="115">
        <v>106</v>
      </c>
      <c r="E21" s="114">
        <v>99</v>
      </c>
      <c r="F21" s="114">
        <v>97</v>
      </c>
      <c r="G21" s="114">
        <v>132</v>
      </c>
      <c r="H21" s="140">
        <v>149</v>
      </c>
      <c r="I21" s="115">
        <v>-43</v>
      </c>
      <c r="J21" s="116">
        <v>-28.859060402684563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0.63620589936379413</v>
      </c>
      <c r="D23" s="115">
        <v>11</v>
      </c>
      <c r="E23" s="114">
        <v>5</v>
      </c>
      <c r="F23" s="114">
        <v>12</v>
      </c>
      <c r="G23" s="114">
        <v>8</v>
      </c>
      <c r="H23" s="140">
        <v>17</v>
      </c>
      <c r="I23" s="115">
        <v>-6</v>
      </c>
      <c r="J23" s="116">
        <v>-35.294117647058826</v>
      </c>
    </row>
    <row r="24" spans="1:15" s="110" customFormat="1" ht="24.95" customHeight="1" x14ac:dyDescent="0.2">
      <c r="A24" s="193" t="s">
        <v>156</v>
      </c>
      <c r="B24" s="199" t="s">
        <v>221</v>
      </c>
      <c r="C24" s="113">
        <v>7.1139386928860615</v>
      </c>
      <c r="D24" s="115">
        <v>123</v>
      </c>
      <c r="E24" s="114">
        <v>70</v>
      </c>
      <c r="F24" s="114">
        <v>99</v>
      </c>
      <c r="G24" s="114">
        <v>65</v>
      </c>
      <c r="H24" s="140">
        <v>77</v>
      </c>
      <c r="I24" s="115">
        <v>46</v>
      </c>
      <c r="J24" s="116">
        <v>59.740259740259738</v>
      </c>
    </row>
    <row r="25" spans="1:15" s="110" customFormat="1" ht="24.95" customHeight="1" x14ac:dyDescent="0.2">
      <c r="A25" s="193" t="s">
        <v>222</v>
      </c>
      <c r="B25" s="204" t="s">
        <v>159</v>
      </c>
      <c r="C25" s="113">
        <v>3.6437246963562755</v>
      </c>
      <c r="D25" s="115">
        <v>63</v>
      </c>
      <c r="E25" s="114">
        <v>56</v>
      </c>
      <c r="F25" s="114">
        <v>75</v>
      </c>
      <c r="G25" s="114">
        <v>64</v>
      </c>
      <c r="H25" s="140">
        <v>50</v>
      </c>
      <c r="I25" s="115">
        <v>13</v>
      </c>
      <c r="J25" s="116">
        <v>26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3.528050896471949</v>
      </c>
      <c r="D27" s="115">
        <v>61</v>
      </c>
      <c r="E27" s="114">
        <v>56</v>
      </c>
      <c r="F27" s="114">
        <v>159</v>
      </c>
      <c r="G27" s="114">
        <v>144</v>
      </c>
      <c r="H27" s="140">
        <v>126</v>
      </c>
      <c r="I27" s="115">
        <v>-65</v>
      </c>
      <c r="J27" s="116">
        <v>-51.587301587301589</v>
      </c>
    </row>
    <row r="28" spans="1:15" s="110" customFormat="1" ht="24.95" customHeight="1" x14ac:dyDescent="0.2">
      <c r="A28" s="193" t="s">
        <v>163</v>
      </c>
      <c r="B28" s="199" t="s">
        <v>164</v>
      </c>
      <c r="C28" s="113">
        <v>5.3788316946211685</v>
      </c>
      <c r="D28" s="115">
        <v>93</v>
      </c>
      <c r="E28" s="114">
        <v>82</v>
      </c>
      <c r="F28" s="114">
        <v>99</v>
      </c>
      <c r="G28" s="114">
        <v>69</v>
      </c>
      <c r="H28" s="140">
        <v>82</v>
      </c>
      <c r="I28" s="115">
        <v>11</v>
      </c>
      <c r="J28" s="116">
        <v>13.414634146341463</v>
      </c>
    </row>
    <row r="29" spans="1:15" s="110" customFormat="1" ht="24.95" customHeight="1" x14ac:dyDescent="0.2">
      <c r="A29" s="193">
        <v>86</v>
      </c>
      <c r="B29" s="199" t="s">
        <v>165</v>
      </c>
      <c r="C29" s="113">
        <v>6.4198958935801045</v>
      </c>
      <c r="D29" s="115">
        <v>111</v>
      </c>
      <c r="E29" s="114">
        <v>113</v>
      </c>
      <c r="F29" s="114">
        <v>234</v>
      </c>
      <c r="G29" s="114">
        <v>112</v>
      </c>
      <c r="H29" s="140">
        <v>143</v>
      </c>
      <c r="I29" s="115">
        <v>-32</v>
      </c>
      <c r="J29" s="116">
        <v>-22.377622377622377</v>
      </c>
    </row>
    <row r="30" spans="1:15" s="110" customFormat="1" ht="24.95" customHeight="1" x14ac:dyDescent="0.2">
      <c r="A30" s="193">
        <v>87.88</v>
      </c>
      <c r="B30" s="204" t="s">
        <v>166</v>
      </c>
      <c r="C30" s="113">
        <v>12.839791787160209</v>
      </c>
      <c r="D30" s="115">
        <v>222</v>
      </c>
      <c r="E30" s="114">
        <v>190</v>
      </c>
      <c r="F30" s="114">
        <v>344</v>
      </c>
      <c r="G30" s="114">
        <v>154</v>
      </c>
      <c r="H30" s="140">
        <v>190</v>
      </c>
      <c r="I30" s="115">
        <v>32</v>
      </c>
      <c r="J30" s="116">
        <v>16.842105263157894</v>
      </c>
    </row>
    <row r="31" spans="1:15" s="110" customFormat="1" ht="24.95" customHeight="1" x14ac:dyDescent="0.2">
      <c r="A31" s="193" t="s">
        <v>167</v>
      </c>
      <c r="B31" s="199" t="s">
        <v>168</v>
      </c>
      <c r="C31" s="113">
        <v>3.585887796414112</v>
      </c>
      <c r="D31" s="115">
        <v>62</v>
      </c>
      <c r="E31" s="114">
        <v>46</v>
      </c>
      <c r="F31" s="114">
        <v>83</v>
      </c>
      <c r="G31" s="114">
        <v>48</v>
      </c>
      <c r="H31" s="140">
        <v>51</v>
      </c>
      <c r="I31" s="115">
        <v>11</v>
      </c>
      <c r="J31" s="116">
        <v>21.568627450980394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2.313475997686524</v>
      </c>
      <c r="D34" s="115">
        <v>40</v>
      </c>
      <c r="E34" s="114">
        <v>24</v>
      </c>
      <c r="F34" s="114">
        <v>79</v>
      </c>
      <c r="G34" s="114">
        <v>18</v>
      </c>
      <c r="H34" s="140">
        <v>30</v>
      </c>
      <c r="I34" s="115">
        <v>10</v>
      </c>
      <c r="J34" s="116">
        <v>33.333333333333336</v>
      </c>
    </row>
    <row r="35" spans="1:10" s="110" customFormat="1" ht="24.95" customHeight="1" x14ac:dyDescent="0.2">
      <c r="A35" s="292" t="s">
        <v>171</v>
      </c>
      <c r="B35" s="293" t="s">
        <v>172</v>
      </c>
      <c r="C35" s="113">
        <v>23.539618276460381</v>
      </c>
      <c r="D35" s="115">
        <v>407</v>
      </c>
      <c r="E35" s="114">
        <v>392</v>
      </c>
      <c r="F35" s="114">
        <v>492</v>
      </c>
      <c r="G35" s="114">
        <v>315</v>
      </c>
      <c r="H35" s="140">
        <v>348</v>
      </c>
      <c r="I35" s="115">
        <v>59</v>
      </c>
      <c r="J35" s="116">
        <v>16.954022988505749</v>
      </c>
    </row>
    <row r="36" spans="1:10" s="110" customFormat="1" ht="24.95" customHeight="1" x14ac:dyDescent="0.2">
      <c r="A36" s="294" t="s">
        <v>173</v>
      </c>
      <c r="B36" s="295" t="s">
        <v>174</v>
      </c>
      <c r="C36" s="125">
        <v>74.146905725853088</v>
      </c>
      <c r="D36" s="143">
        <v>1282</v>
      </c>
      <c r="E36" s="144">
        <v>1005</v>
      </c>
      <c r="F36" s="144">
        <v>1675</v>
      </c>
      <c r="G36" s="144">
        <v>1194</v>
      </c>
      <c r="H36" s="145">
        <v>1293</v>
      </c>
      <c r="I36" s="143">
        <v>-11</v>
      </c>
      <c r="J36" s="146">
        <v>-0.85073472544470219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1729</v>
      </c>
      <c r="F11" s="264">
        <v>1421</v>
      </c>
      <c r="G11" s="264">
        <v>2246</v>
      </c>
      <c r="H11" s="264">
        <v>1527</v>
      </c>
      <c r="I11" s="265">
        <v>1671</v>
      </c>
      <c r="J11" s="263">
        <v>58</v>
      </c>
      <c r="K11" s="266">
        <v>3.4709754637941352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26.951995373048003</v>
      </c>
      <c r="E13" s="115">
        <v>466</v>
      </c>
      <c r="F13" s="114">
        <v>333</v>
      </c>
      <c r="G13" s="114">
        <v>470</v>
      </c>
      <c r="H13" s="114">
        <v>444</v>
      </c>
      <c r="I13" s="140">
        <v>362</v>
      </c>
      <c r="J13" s="115">
        <v>104</v>
      </c>
      <c r="K13" s="116">
        <v>28.729281767955801</v>
      </c>
    </row>
    <row r="14" spans="1:15" ht="15.95" customHeight="1" x14ac:dyDescent="0.2">
      <c r="A14" s="306" t="s">
        <v>230</v>
      </c>
      <c r="B14" s="307"/>
      <c r="C14" s="308"/>
      <c r="D14" s="113">
        <v>57.43204164256796</v>
      </c>
      <c r="E14" s="115">
        <v>993</v>
      </c>
      <c r="F14" s="114">
        <v>880</v>
      </c>
      <c r="G14" s="114">
        <v>1481</v>
      </c>
      <c r="H14" s="114">
        <v>867</v>
      </c>
      <c r="I14" s="140">
        <v>1073</v>
      </c>
      <c r="J14" s="115">
        <v>-80</v>
      </c>
      <c r="K14" s="116">
        <v>-7.4557315936626285</v>
      </c>
    </row>
    <row r="15" spans="1:15" ht="15.95" customHeight="1" x14ac:dyDescent="0.2">
      <c r="A15" s="306" t="s">
        <v>231</v>
      </c>
      <c r="B15" s="307"/>
      <c r="C15" s="308"/>
      <c r="D15" s="113">
        <v>6.824754193175246</v>
      </c>
      <c r="E15" s="115">
        <v>118</v>
      </c>
      <c r="F15" s="114">
        <v>83</v>
      </c>
      <c r="G15" s="114">
        <v>122</v>
      </c>
      <c r="H15" s="114">
        <v>93</v>
      </c>
      <c r="I15" s="140">
        <v>96</v>
      </c>
      <c r="J15" s="115">
        <v>22</v>
      </c>
      <c r="K15" s="116">
        <v>22.916666666666668</v>
      </c>
    </row>
    <row r="16" spans="1:15" ht="15.95" customHeight="1" x14ac:dyDescent="0.2">
      <c r="A16" s="306" t="s">
        <v>232</v>
      </c>
      <c r="B16" s="307"/>
      <c r="C16" s="308"/>
      <c r="D16" s="113">
        <v>7.9236552920763446</v>
      </c>
      <c r="E16" s="115">
        <v>137</v>
      </c>
      <c r="F16" s="114">
        <v>109</v>
      </c>
      <c r="G16" s="114">
        <v>125</v>
      </c>
      <c r="H16" s="114">
        <v>107</v>
      </c>
      <c r="I16" s="140">
        <v>126</v>
      </c>
      <c r="J16" s="115">
        <v>11</v>
      </c>
      <c r="K16" s="116">
        <v>8.7301587301587293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2.6604973973395025</v>
      </c>
      <c r="E18" s="115">
        <v>46</v>
      </c>
      <c r="F18" s="114">
        <v>17</v>
      </c>
      <c r="G18" s="114">
        <v>73</v>
      </c>
      <c r="H18" s="114">
        <v>31</v>
      </c>
      <c r="I18" s="140">
        <v>30</v>
      </c>
      <c r="J18" s="115">
        <v>16</v>
      </c>
      <c r="K18" s="116">
        <v>53.333333333333336</v>
      </c>
    </row>
    <row r="19" spans="1:11" ht="14.1" customHeight="1" x14ac:dyDescent="0.2">
      <c r="A19" s="306" t="s">
        <v>235</v>
      </c>
      <c r="B19" s="307" t="s">
        <v>236</v>
      </c>
      <c r="C19" s="308"/>
      <c r="D19" s="113">
        <v>1.3880855986119145</v>
      </c>
      <c r="E19" s="115">
        <v>24</v>
      </c>
      <c r="F19" s="114">
        <v>10</v>
      </c>
      <c r="G19" s="114">
        <v>56</v>
      </c>
      <c r="H19" s="114">
        <v>25</v>
      </c>
      <c r="I19" s="140">
        <v>21</v>
      </c>
      <c r="J19" s="115">
        <v>3</v>
      </c>
      <c r="K19" s="116">
        <v>14.285714285714286</v>
      </c>
    </row>
    <row r="20" spans="1:11" ht="14.1" customHeight="1" x14ac:dyDescent="0.2">
      <c r="A20" s="306">
        <v>12</v>
      </c>
      <c r="B20" s="307" t="s">
        <v>237</v>
      </c>
      <c r="C20" s="308"/>
      <c r="D20" s="113">
        <v>1.3302486986697513</v>
      </c>
      <c r="E20" s="115">
        <v>23</v>
      </c>
      <c r="F20" s="114">
        <v>13</v>
      </c>
      <c r="G20" s="114">
        <v>33</v>
      </c>
      <c r="H20" s="114">
        <v>39</v>
      </c>
      <c r="I20" s="140">
        <v>18</v>
      </c>
      <c r="J20" s="115">
        <v>5</v>
      </c>
      <c r="K20" s="116">
        <v>27.777777777777779</v>
      </c>
    </row>
    <row r="21" spans="1:11" ht="14.1" customHeight="1" x14ac:dyDescent="0.2">
      <c r="A21" s="306">
        <v>21</v>
      </c>
      <c r="B21" s="307" t="s">
        <v>238</v>
      </c>
      <c r="C21" s="308"/>
      <c r="D21" s="113">
        <v>0.2891844997108155</v>
      </c>
      <c r="E21" s="115">
        <v>5</v>
      </c>
      <c r="F21" s="114">
        <v>63</v>
      </c>
      <c r="G21" s="114">
        <v>6</v>
      </c>
      <c r="H21" s="114">
        <v>5</v>
      </c>
      <c r="I21" s="140">
        <v>6</v>
      </c>
      <c r="J21" s="115">
        <v>-1</v>
      </c>
      <c r="K21" s="116">
        <v>-16.666666666666668</v>
      </c>
    </row>
    <row r="22" spans="1:11" ht="14.1" customHeight="1" x14ac:dyDescent="0.2">
      <c r="A22" s="306">
        <v>22</v>
      </c>
      <c r="B22" s="307" t="s">
        <v>239</v>
      </c>
      <c r="C22" s="308"/>
      <c r="D22" s="113">
        <v>0.40485829959514169</v>
      </c>
      <c r="E22" s="115">
        <v>7</v>
      </c>
      <c r="F22" s="114">
        <v>15</v>
      </c>
      <c r="G22" s="114">
        <v>45</v>
      </c>
      <c r="H22" s="114">
        <v>31</v>
      </c>
      <c r="I22" s="140">
        <v>19</v>
      </c>
      <c r="J22" s="115">
        <v>-12</v>
      </c>
      <c r="K22" s="116">
        <v>-63.157894736842103</v>
      </c>
    </row>
    <row r="23" spans="1:11" ht="14.1" customHeight="1" x14ac:dyDescent="0.2">
      <c r="A23" s="306">
        <v>23</v>
      </c>
      <c r="B23" s="307" t="s">
        <v>240</v>
      </c>
      <c r="C23" s="308"/>
      <c r="D23" s="113">
        <v>0.2891844997108155</v>
      </c>
      <c r="E23" s="115">
        <v>5</v>
      </c>
      <c r="F23" s="114" t="s">
        <v>513</v>
      </c>
      <c r="G23" s="114">
        <v>8</v>
      </c>
      <c r="H23" s="114" t="s">
        <v>513</v>
      </c>
      <c r="I23" s="140">
        <v>5</v>
      </c>
      <c r="J23" s="115">
        <v>0</v>
      </c>
      <c r="K23" s="116">
        <v>0</v>
      </c>
    </row>
    <row r="24" spans="1:11" ht="14.1" customHeight="1" x14ac:dyDescent="0.2">
      <c r="A24" s="306">
        <v>24</v>
      </c>
      <c r="B24" s="307" t="s">
        <v>241</v>
      </c>
      <c r="C24" s="308"/>
      <c r="D24" s="113">
        <v>1.3880855986119145</v>
      </c>
      <c r="E24" s="115">
        <v>24</v>
      </c>
      <c r="F24" s="114">
        <v>14</v>
      </c>
      <c r="G24" s="114">
        <v>50</v>
      </c>
      <c r="H24" s="114">
        <v>14</v>
      </c>
      <c r="I24" s="140">
        <v>29</v>
      </c>
      <c r="J24" s="115">
        <v>-5</v>
      </c>
      <c r="K24" s="116">
        <v>-17.241379310344829</v>
      </c>
    </row>
    <row r="25" spans="1:11" ht="14.1" customHeight="1" x14ac:dyDescent="0.2">
      <c r="A25" s="306">
        <v>25</v>
      </c>
      <c r="B25" s="307" t="s">
        <v>242</v>
      </c>
      <c r="C25" s="308"/>
      <c r="D25" s="113">
        <v>3.8172353961827645</v>
      </c>
      <c r="E25" s="115">
        <v>66</v>
      </c>
      <c r="F25" s="114">
        <v>103</v>
      </c>
      <c r="G25" s="114">
        <v>79</v>
      </c>
      <c r="H25" s="114">
        <v>38</v>
      </c>
      <c r="I25" s="140">
        <v>67</v>
      </c>
      <c r="J25" s="115">
        <v>-1</v>
      </c>
      <c r="K25" s="116">
        <v>-1.4925373134328359</v>
      </c>
    </row>
    <row r="26" spans="1:11" ht="14.1" customHeight="1" x14ac:dyDescent="0.2">
      <c r="A26" s="306">
        <v>26</v>
      </c>
      <c r="B26" s="307" t="s">
        <v>243</v>
      </c>
      <c r="C26" s="308"/>
      <c r="D26" s="113">
        <v>3.585887796414112</v>
      </c>
      <c r="E26" s="115">
        <v>62</v>
      </c>
      <c r="F26" s="114">
        <v>44</v>
      </c>
      <c r="G26" s="114">
        <v>64</v>
      </c>
      <c r="H26" s="114">
        <v>19</v>
      </c>
      <c r="I26" s="140">
        <v>25</v>
      </c>
      <c r="J26" s="115">
        <v>37</v>
      </c>
      <c r="K26" s="116">
        <v>148</v>
      </c>
    </row>
    <row r="27" spans="1:11" ht="14.1" customHeight="1" x14ac:dyDescent="0.2">
      <c r="A27" s="306">
        <v>27</v>
      </c>
      <c r="B27" s="307" t="s">
        <v>244</v>
      </c>
      <c r="C27" s="308"/>
      <c r="D27" s="113">
        <v>2.1399652978600345</v>
      </c>
      <c r="E27" s="115">
        <v>37</v>
      </c>
      <c r="F27" s="114">
        <v>55</v>
      </c>
      <c r="G27" s="114">
        <v>39</v>
      </c>
      <c r="H27" s="114">
        <v>16</v>
      </c>
      <c r="I27" s="140">
        <v>30</v>
      </c>
      <c r="J27" s="115">
        <v>7</v>
      </c>
      <c r="K27" s="116">
        <v>23.333333333333332</v>
      </c>
    </row>
    <row r="28" spans="1:11" ht="14.1" customHeight="1" x14ac:dyDescent="0.2">
      <c r="A28" s="306">
        <v>28</v>
      </c>
      <c r="B28" s="307" t="s">
        <v>245</v>
      </c>
      <c r="C28" s="308"/>
      <c r="D28" s="113">
        <v>0.34702139965297862</v>
      </c>
      <c r="E28" s="115">
        <v>6</v>
      </c>
      <c r="F28" s="114">
        <v>0</v>
      </c>
      <c r="G28" s="114" t="s">
        <v>513</v>
      </c>
      <c r="H28" s="114">
        <v>6</v>
      </c>
      <c r="I28" s="140">
        <v>12</v>
      </c>
      <c r="J28" s="115">
        <v>-6</v>
      </c>
      <c r="K28" s="116">
        <v>-50</v>
      </c>
    </row>
    <row r="29" spans="1:11" ht="14.1" customHeight="1" x14ac:dyDescent="0.2">
      <c r="A29" s="306">
        <v>29</v>
      </c>
      <c r="B29" s="307" t="s">
        <v>246</v>
      </c>
      <c r="C29" s="308"/>
      <c r="D29" s="113">
        <v>3.007518796992481</v>
      </c>
      <c r="E29" s="115">
        <v>52</v>
      </c>
      <c r="F29" s="114">
        <v>67</v>
      </c>
      <c r="G29" s="114">
        <v>69</v>
      </c>
      <c r="H29" s="114">
        <v>58</v>
      </c>
      <c r="I29" s="140">
        <v>47</v>
      </c>
      <c r="J29" s="115">
        <v>5</v>
      </c>
      <c r="K29" s="116">
        <v>10.638297872340425</v>
      </c>
    </row>
    <row r="30" spans="1:11" ht="14.1" customHeight="1" x14ac:dyDescent="0.2">
      <c r="A30" s="306" t="s">
        <v>247</v>
      </c>
      <c r="B30" s="307" t="s">
        <v>248</v>
      </c>
      <c r="C30" s="308"/>
      <c r="D30" s="113">
        <v>0.46269519953730481</v>
      </c>
      <c r="E30" s="115">
        <v>8</v>
      </c>
      <c r="F30" s="114">
        <v>13</v>
      </c>
      <c r="G30" s="114">
        <v>21</v>
      </c>
      <c r="H30" s="114">
        <v>5</v>
      </c>
      <c r="I30" s="140">
        <v>15</v>
      </c>
      <c r="J30" s="115">
        <v>-7</v>
      </c>
      <c r="K30" s="116">
        <v>-46.666666666666664</v>
      </c>
    </row>
    <row r="31" spans="1:11" ht="14.1" customHeight="1" x14ac:dyDescent="0.2">
      <c r="A31" s="306" t="s">
        <v>249</v>
      </c>
      <c r="B31" s="307" t="s">
        <v>250</v>
      </c>
      <c r="C31" s="308"/>
      <c r="D31" s="113">
        <v>2.5448235974551765</v>
      </c>
      <c r="E31" s="115">
        <v>44</v>
      </c>
      <c r="F31" s="114">
        <v>54</v>
      </c>
      <c r="G31" s="114">
        <v>48</v>
      </c>
      <c r="H31" s="114">
        <v>53</v>
      </c>
      <c r="I31" s="140">
        <v>32</v>
      </c>
      <c r="J31" s="115">
        <v>12</v>
      </c>
      <c r="K31" s="116">
        <v>37.5</v>
      </c>
    </row>
    <row r="32" spans="1:11" ht="14.1" customHeight="1" x14ac:dyDescent="0.2">
      <c r="A32" s="306">
        <v>31</v>
      </c>
      <c r="B32" s="307" t="s">
        <v>251</v>
      </c>
      <c r="C32" s="308"/>
      <c r="D32" s="113">
        <v>0.2891844997108155</v>
      </c>
      <c r="E32" s="115">
        <v>5</v>
      </c>
      <c r="F32" s="114">
        <v>9</v>
      </c>
      <c r="G32" s="114">
        <v>11</v>
      </c>
      <c r="H32" s="114">
        <v>10</v>
      </c>
      <c r="I32" s="140">
        <v>7</v>
      </c>
      <c r="J32" s="115">
        <v>-2</v>
      </c>
      <c r="K32" s="116">
        <v>-28.571428571428573</v>
      </c>
    </row>
    <row r="33" spans="1:11" ht="14.1" customHeight="1" x14ac:dyDescent="0.2">
      <c r="A33" s="306">
        <v>32</v>
      </c>
      <c r="B33" s="307" t="s">
        <v>252</v>
      </c>
      <c r="C33" s="308"/>
      <c r="D33" s="113">
        <v>2.6026604973973395</v>
      </c>
      <c r="E33" s="115">
        <v>45</v>
      </c>
      <c r="F33" s="114">
        <v>22</v>
      </c>
      <c r="G33" s="114">
        <v>76</v>
      </c>
      <c r="H33" s="114">
        <v>74</v>
      </c>
      <c r="I33" s="140">
        <v>47</v>
      </c>
      <c r="J33" s="115">
        <v>-2</v>
      </c>
      <c r="K33" s="116">
        <v>-4.2553191489361701</v>
      </c>
    </row>
    <row r="34" spans="1:11" ht="14.1" customHeight="1" x14ac:dyDescent="0.2">
      <c r="A34" s="306">
        <v>33</v>
      </c>
      <c r="B34" s="307" t="s">
        <v>253</v>
      </c>
      <c r="C34" s="308"/>
      <c r="D34" s="113">
        <v>1.5037593984962405</v>
      </c>
      <c r="E34" s="115">
        <v>26</v>
      </c>
      <c r="F34" s="114">
        <v>13</v>
      </c>
      <c r="G34" s="114">
        <v>32</v>
      </c>
      <c r="H34" s="114">
        <v>31</v>
      </c>
      <c r="I34" s="140">
        <v>29</v>
      </c>
      <c r="J34" s="115">
        <v>-3</v>
      </c>
      <c r="K34" s="116">
        <v>-10.344827586206897</v>
      </c>
    </row>
    <row r="35" spans="1:11" ht="14.1" customHeight="1" x14ac:dyDescent="0.2">
      <c r="A35" s="306">
        <v>34</v>
      </c>
      <c r="B35" s="307" t="s">
        <v>254</v>
      </c>
      <c r="C35" s="308"/>
      <c r="D35" s="113">
        <v>3.2388663967611335</v>
      </c>
      <c r="E35" s="115">
        <v>56</v>
      </c>
      <c r="F35" s="114">
        <v>40</v>
      </c>
      <c r="G35" s="114">
        <v>56</v>
      </c>
      <c r="H35" s="114">
        <v>38</v>
      </c>
      <c r="I35" s="140">
        <v>37</v>
      </c>
      <c r="J35" s="115">
        <v>19</v>
      </c>
      <c r="K35" s="116">
        <v>51.351351351351354</v>
      </c>
    </row>
    <row r="36" spans="1:11" ht="14.1" customHeight="1" x14ac:dyDescent="0.2">
      <c r="A36" s="306">
        <v>41</v>
      </c>
      <c r="B36" s="307" t="s">
        <v>255</v>
      </c>
      <c r="C36" s="308"/>
      <c r="D36" s="113" t="s">
        <v>513</v>
      </c>
      <c r="E36" s="115" t="s">
        <v>513</v>
      </c>
      <c r="F36" s="114">
        <v>3</v>
      </c>
      <c r="G36" s="114" t="s">
        <v>513</v>
      </c>
      <c r="H36" s="114">
        <v>3</v>
      </c>
      <c r="I36" s="140" t="s">
        <v>513</v>
      </c>
      <c r="J36" s="115" t="s">
        <v>513</v>
      </c>
      <c r="K36" s="116" t="s">
        <v>513</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1.3302486986697513</v>
      </c>
      <c r="E38" s="115">
        <v>23</v>
      </c>
      <c r="F38" s="114">
        <v>6</v>
      </c>
      <c r="G38" s="114">
        <v>28</v>
      </c>
      <c r="H38" s="114">
        <v>23</v>
      </c>
      <c r="I38" s="140">
        <v>12</v>
      </c>
      <c r="J38" s="115">
        <v>11</v>
      </c>
      <c r="K38" s="116">
        <v>91.666666666666671</v>
      </c>
    </row>
    <row r="39" spans="1:11" ht="14.1" customHeight="1" x14ac:dyDescent="0.2">
      <c r="A39" s="306">
        <v>51</v>
      </c>
      <c r="B39" s="307" t="s">
        <v>258</v>
      </c>
      <c r="C39" s="308"/>
      <c r="D39" s="113">
        <v>10.931174089068826</v>
      </c>
      <c r="E39" s="115">
        <v>189</v>
      </c>
      <c r="F39" s="114">
        <v>73</v>
      </c>
      <c r="G39" s="114">
        <v>97</v>
      </c>
      <c r="H39" s="114">
        <v>106</v>
      </c>
      <c r="I39" s="140">
        <v>74</v>
      </c>
      <c r="J39" s="115">
        <v>115</v>
      </c>
      <c r="K39" s="116">
        <v>155.40540540540542</v>
      </c>
    </row>
    <row r="40" spans="1:11" ht="14.1" customHeight="1" x14ac:dyDescent="0.2">
      <c r="A40" s="306" t="s">
        <v>259</v>
      </c>
      <c r="B40" s="307" t="s">
        <v>260</v>
      </c>
      <c r="C40" s="308"/>
      <c r="D40" s="113">
        <v>10.352805089647195</v>
      </c>
      <c r="E40" s="115">
        <v>179</v>
      </c>
      <c r="F40" s="114">
        <v>70</v>
      </c>
      <c r="G40" s="114">
        <v>87</v>
      </c>
      <c r="H40" s="114">
        <v>96</v>
      </c>
      <c r="I40" s="140">
        <v>68</v>
      </c>
      <c r="J40" s="115">
        <v>111</v>
      </c>
      <c r="K40" s="116">
        <v>163.23529411764707</v>
      </c>
    </row>
    <row r="41" spans="1:11" ht="14.1" customHeight="1" x14ac:dyDescent="0.2">
      <c r="A41" s="306"/>
      <c r="B41" s="307" t="s">
        <v>261</v>
      </c>
      <c r="C41" s="308"/>
      <c r="D41" s="113">
        <v>4.4534412955465585</v>
      </c>
      <c r="E41" s="115">
        <v>77</v>
      </c>
      <c r="F41" s="114">
        <v>49</v>
      </c>
      <c r="G41" s="114">
        <v>69</v>
      </c>
      <c r="H41" s="114">
        <v>82</v>
      </c>
      <c r="I41" s="140">
        <v>44</v>
      </c>
      <c r="J41" s="115">
        <v>33</v>
      </c>
      <c r="K41" s="116">
        <v>75</v>
      </c>
    </row>
    <row r="42" spans="1:11" ht="14.1" customHeight="1" x14ac:dyDescent="0.2">
      <c r="A42" s="306">
        <v>52</v>
      </c>
      <c r="B42" s="307" t="s">
        <v>262</v>
      </c>
      <c r="C42" s="308"/>
      <c r="D42" s="113">
        <v>5.0318102949681895</v>
      </c>
      <c r="E42" s="115">
        <v>87</v>
      </c>
      <c r="F42" s="114">
        <v>51</v>
      </c>
      <c r="G42" s="114">
        <v>68</v>
      </c>
      <c r="H42" s="114">
        <v>61</v>
      </c>
      <c r="I42" s="140">
        <v>96</v>
      </c>
      <c r="J42" s="115">
        <v>-9</v>
      </c>
      <c r="K42" s="116">
        <v>-9.375</v>
      </c>
    </row>
    <row r="43" spans="1:11" ht="14.1" customHeight="1" x14ac:dyDescent="0.2">
      <c r="A43" s="306" t="s">
        <v>263</v>
      </c>
      <c r="B43" s="307" t="s">
        <v>264</v>
      </c>
      <c r="C43" s="308"/>
      <c r="D43" s="113">
        <v>4.6847888953152115</v>
      </c>
      <c r="E43" s="115">
        <v>81</v>
      </c>
      <c r="F43" s="114">
        <v>49</v>
      </c>
      <c r="G43" s="114">
        <v>66</v>
      </c>
      <c r="H43" s="114">
        <v>57</v>
      </c>
      <c r="I43" s="140">
        <v>92</v>
      </c>
      <c r="J43" s="115">
        <v>-11</v>
      </c>
      <c r="K43" s="116">
        <v>-11.956521739130435</v>
      </c>
    </row>
    <row r="44" spans="1:11" ht="14.1" customHeight="1" x14ac:dyDescent="0.2">
      <c r="A44" s="306">
        <v>53</v>
      </c>
      <c r="B44" s="307" t="s">
        <v>265</v>
      </c>
      <c r="C44" s="308"/>
      <c r="D44" s="113">
        <v>0.34702139965297862</v>
      </c>
      <c r="E44" s="115">
        <v>6</v>
      </c>
      <c r="F44" s="114">
        <v>9</v>
      </c>
      <c r="G44" s="114">
        <v>11</v>
      </c>
      <c r="H44" s="114">
        <v>11</v>
      </c>
      <c r="I44" s="140">
        <v>11</v>
      </c>
      <c r="J44" s="115">
        <v>-5</v>
      </c>
      <c r="K44" s="116">
        <v>-45.454545454545453</v>
      </c>
    </row>
    <row r="45" spans="1:11" ht="14.1" customHeight="1" x14ac:dyDescent="0.2">
      <c r="A45" s="306" t="s">
        <v>266</v>
      </c>
      <c r="B45" s="307" t="s">
        <v>267</v>
      </c>
      <c r="C45" s="308"/>
      <c r="D45" s="113">
        <v>0.34702139965297862</v>
      </c>
      <c r="E45" s="115">
        <v>6</v>
      </c>
      <c r="F45" s="114">
        <v>9</v>
      </c>
      <c r="G45" s="114">
        <v>11</v>
      </c>
      <c r="H45" s="114">
        <v>11</v>
      </c>
      <c r="I45" s="140">
        <v>11</v>
      </c>
      <c r="J45" s="115">
        <v>-5</v>
      </c>
      <c r="K45" s="116">
        <v>-45.454545454545453</v>
      </c>
    </row>
    <row r="46" spans="1:11" ht="14.1" customHeight="1" x14ac:dyDescent="0.2">
      <c r="A46" s="306">
        <v>54</v>
      </c>
      <c r="B46" s="307" t="s">
        <v>268</v>
      </c>
      <c r="C46" s="308"/>
      <c r="D46" s="113">
        <v>2.776171197223829</v>
      </c>
      <c r="E46" s="115">
        <v>48</v>
      </c>
      <c r="F46" s="114">
        <v>46</v>
      </c>
      <c r="G46" s="114">
        <v>46</v>
      </c>
      <c r="H46" s="114">
        <v>42</v>
      </c>
      <c r="I46" s="140">
        <v>48</v>
      </c>
      <c r="J46" s="115">
        <v>0</v>
      </c>
      <c r="K46" s="116">
        <v>0</v>
      </c>
    </row>
    <row r="47" spans="1:11" ht="14.1" customHeight="1" x14ac:dyDescent="0.2">
      <c r="A47" s="306">
        <v>61</v>
      </c>
      <c r="B47" s="307" t="s">
        <v>269</v>
      </c>
      <c r="C47" s="308"/>
      <c r="D47" s="113">
        <v>0.92539039907460963</v>
      </c>
      <c r="E47" s="115">
        <v>16</v>
      </c>
      <c r="F47" s="114">
        <v>12</v>
      </c>
      <c r="G47" s="114">
        <v>30</v>
      </c>
      <c r="H47" s="114">
        <v>21</v>
      </c>
      <c r="I47" s="140">
        <v>16</v>
      </c>
      <c r="J47" s="115">
        <v>0</v>
      </c>
      <c r="K47" s="116">
        <v>0</v>
      </c>
    </row>
    <row r="48" spans="1:11" ht="14.1" customHeight="1" x14ac:dyDescent="0.2">
      <c r="A48" s="306">
        <v>62</v>
      </c>
      <c r="B48" s="307" t="s">
        <v>270</v>
      </c>
      <c r="C48" s="308"/>
      <c r="D48" s="113">
        <v>10.989010989010989</v>
      </c>
      <c r="E48" s="115">
        <v>190</v>
      </c>
      <c r="F48" s="114">
        <v>176</v>
      </c>
      <c r="G48" s="114">
        <v>290</v>
      </c>
      <c r="H48" s="114">
        <v>180</v>
      </c>
      <c r="I48" s="140">
        <v>218</v>
      </c>
      <c r="J48" s="115">
        <v>-28</v>
      </c>
      <c r="K48" s="116">
        <v>-12.844036697247706</v>
      </c>
    </row>
    <row r="49" spans="1:11" ht="14.1" customHeight="1" x14ac:dyDescent="0.2">
      <c r="A49" s="306">
        <v>63</v>
      </c>
      <c r="B49" s="307" t="s">
        <v>271</v>
      </c>
      <c r="C49" s="308"/>
      <c r="D49" s="113">
        <v>3.470213996529786</v>
      </c>
      <c r="E49" s="115">
        <v>60</v>
      </c>
      <c r="F49" s="114">
        <v>55</v>
      </c>
      <c r="G49" s="114">
        <v>61</v>
      </c>
      <c r="H49" s="114">
        <v>95</v>
      </c>
      <c r="I49" s="140">
        <v>117</v>
      </c>
      <c r="J49" s="115">
        <v>-57</v>
      </c>
      <c r="K49" s="116">
        <v>-48.717948717948715</v>
      </c>
    </row>
    <row r="50" spans="1:11" ht="14.1" customHeight="1" x14ac:dyDescent="0.2">
      <c r="A50" s="306" t="s">
        <v>272</v>
      </c>
      <c r="B50" s="307" t="s">
        <v>273</v>
      </c>
      <c r="C50" s="308"/>
      <c r="D50" s="113">
        <v>0.2891844997108155</v>
      </c>
      <c r="E50" s="115">
        <v>5</v>
      </c>
      <c r="F50" s="114">
        <v>7</v>
      </c>
      <c r="G50" s="114">
        <v>13</v>
      </c>
      <c r="H50" s="114">
        <v>17</v>
      </c>
      <c r="I50" s="140">
        <v>15</v>
      </c>
      <c r="J50" s="115">
        <v>-10</v>
      </c>
      <c r="K50" s="116">
        <v>-66.666666666666671</v>
      </c>
    </row>
    <row r="51" spans="1:11" ht="14.1" customHeight="1" x14ac:dyDescent="0.2">
      <c r="A51" s="306" t="s">
        <v>274</v>
      </c>
      <c r="B51" s="307" t="s">
        <v>275</v>
      </c>
      <c r="C51" s="308"/>
      <c r="D51" s="113">
        <v>2.7183342972816655</v>
      </c>
      <c r="E51" s="115">
        <v>47</v>
      </c>
      <c r="F51" s="114">
        <v>42</v>
      </c>
      <c r="G51" s="114">
        <v>47</v>
      </c>
      <c r="H51" s="114">
        <v>67</v>
      </c>
      <c r="I51" s="140">
        <v>91</v>
      </c>
      <c r="J51" s="115">
        <v>-44</v>
      </c>
      <c r="K51" s="116">
        <v>-48.35164835164835</v>
      </c>
    </row>
    <row r="52" spans="1:11" ht="14.1" customHeight="1" x14ac:dyDescent="0.2">
      <c r="A52" s="306">
        <v>71</v>
      </c>
      <c r="B52" s="307" t="s">
        <v>276</v>
      </c>
      <c r="C52" s="308"/>
      <c r="D52" s="113">
        <v>6.1885482938114516</v>
      </c>
      <c r="E52" s="115">
        <v>107</v>
      </c>
      <c r="F52" s="114">
        <v>81</v>
      </c>
      <c r="G52" s="114">
        <v>161</v>
      </c>
      <c r="H52" s="114">
        <v>104</v>
      </c>
      <c r="I52" s="140">
        <v>115</v>
      </c>
      <c r="J52" s="115">
        <v>-8</v>
      </c>
      <c r="K52" s="116">
        <v>-6.9565217391304346</v>
      </c>
    </row>
    <row r="53" spans="1:11" ht="14.1" customHeight="1" x14ac:dyDescent="0.2">
      <c r="A53" s="306" t="s">
        <v>277</v>
      </c>
      <c r="B53" s="307" t="s">
        <v>278</v>
      </c>
      <c r="C53" s="308"/>
      <c r="D53" s="113">
        <v>2.197802197802198</v>
      </c>
      <c r="E53" s="115">
        <v>38</v>
      </c>
      <c r="F53" s="114">
        <v>29</v>
      </c>
      <c r="G53" s="114">
        <v>69</v>
      </c>
      <c r="H53" s="114">
        <v>50</v>
      </c>
      <c r="I53" s="140">
        <v>51</v>
      </c>
      <c r="J53" s="115">
        <v>-13</v>
      </c>
      <c r="K53" s="116">
        <v>-25.490196078431371</v>
      </c>
    </row>
    <row r="54" spans="1:11" ht="14.1" customHeight="1" x14ac:dyDescent="0.2">
      <c r="A54" s="306" t="s">
        <v>279</v>
      </c>
      <c r="B54" s="307" t="s">
        <v>280</v>
      </c>
      <c r="C54" s="308"/>
      <c r="D54" s="113">
        <v>3.470213996529786</v>
      </c>
      <c r="E54" s="115">
        <v>60</v>
      </c>
      <c r="F54" s="114">
        <v>41</v>
      </c>
      <c r="G54" s="114">
        <v>82</v>
      </c>
      <c r="H54" s="114">
        <v>49</v>
      </c>
      <c r="I54" s="140">
        <v>58</v>
      </c>
      <c r="J54" s="115">
        <v>2</v>
      </c>
      <c r="K54" s="116">
        <v>3.4482758620689653</v>
      </c>
    </row>
    <row r="55" spans="1:11" ht="14.1" customHeight="1" x14ac:dyDescent="0.2">
      <c r="A55" s="306">
        <v>72</v>
      </c>
      <c r="B55" s="307" t="s">
        <v>281</v>
      </c>
      <c r="C55" s="308"/>
      <c r="D55" s="113">
        <v>1.156737998843262</v>
      </c>
      <c r="E55" s="115">
        <v>20</v>
      </c>
      <c r="F55" s="114">
        <v>11</v>
      </c>
      <c r="G55" s="114">
        <v>20</v>
      </c>
      <c r="H55" s="114">
        <v>26</v>
      </c>
      <c r="I55" s="140">
        <v>41</v>
      </c>
      <c r="J55" s="115">
        <v>-21</v>
      </c>
      <c r="K55" s="116">
        <v>-51.219512195121951</v>
      </c>
    </row>
    <row r="56" spans="1:11" ht="14.1" customHeight="1" x14ac:dyDescent="0.2">
      <c r="A56" s="306" t="s">
        <v>282</v>
      </c>
      <c r="B56" s="307" t="s">
        <v>283</v>
      </c>
      <c r="C56" s="308"/>
      <c r="D56" s="113">
        <v>0.34702139965297862</v>
      </c>
      <c r="E56" s="115">
        <v>6</v>
      </c>
      <c r="F56" s="114">
        <v>3</v>
      </c>
      <c r="G56" s="114" t="s">
        <v>513</v>
      </c>
      <c r="H56" s="114">
        <v>5</v>
      </c>
      <c r="I56" s="140">
        <v>16</v>
      </c>
      <c r="J56" s="115">
        <v>-10</v>
      </c>
      <c r="K56" s="116">
        <v>-62.5</v>
      </c>
    </row>
    <row r="57" spans="1:11" ht="14.1" customHeight="1" x14ac:dyDescent="0.2">
      <c r="A57" s="306" t="s">
        <v>284</v>
      </c>
      <c r="B57" s="307" t="s">
        <v>285</v>
      </c>
      <c r="C57" s="308"/>
      <c r="D57" s="113">
        <v>0.46269519953730481</v>
      </c>
      <c r="E57" s="115">
        <v>8</v>
      </c>
      <c r="F57" s="114">
        <v>5</v>
      </c>
      <c r="G57" s="114" t="s">
        <v>513</v>
      </c>
      <c r="H57" s="114">
        <v>16</v>
      </c>
      <c r="I57" s="140">
        <v>12</v>
      </c>
      <c r="J57" s="115">
        <v>-4</v>
      </c>
      <c r="K57" s="116">
        <v>-33.333333333333336</v>
      </c>
    </row>
    <row r="58" spans="1:11" ht="14.1" customHeight="1" x14ac:dyDescent="0.2">
      <c r="A58" s="306">
        <v>73</v>
      </c>
      <c r="B58" s="307" t="s">
        <v>286</v>
      </c>
      <c r="C58" s="308"/>
      <c r="D58" s="113">
        <v>1.214574898785425</v>
      </c>
      <c r="E58" s="115">
        <v>21</v>
      </c>
      <c r="F58" s="114">
        <v>8</v>
      </c>
      <c r="G58" s="114">
        <v>49</v>
      </c>
      <c r="H58" s="114">
        <v>33</v>
      </c>
      <c r="I58" s="140">
        <v>17</v>
      </c>
      <c r="J58" s="115">
        <v>4</v>
      </c>
      <c r="K58" s="116">
        <v>23.529411764705884</v>
      </c>
    </row>
    <row r="59" spans="1:11" ht="14.1" customHeight="1" x14ac:dyDescent="0.2">
      <c r="A59" s="306" t="s">
        <v>287</v>
      </c>
      <c r="B59" s="307" t="s">
        <v>288</v>
      </c>
      <c r="C59" s="308"/>
      <c r="D59" s="113">
        <v>0.80971659919028338</v>
      </c>
      <c r="E59" s="115">
        <v>14</v>
      </c>
      <c r="F59" s="114">
        <v>8</v>
      </c>
      <c r="G59" s="114">
        <v>39</v>
      </c>
      <c r="H59" s="114">
        <v>27</v>
      </c>
      <c r="I59" s="140">
        <v>17</v>
      </c>
      <c r="J59" s="115">
        <v>-3</v>
      </c>
      <c r="K59" s="116">
        <v>-17.647058823529413</v>
      </c>
    </row>
    <row r="60" spans="1:11" ht="14.1" customHeight="1" x14ac:dyDescent="0.2">
      <c r="A60" s="306">
        <v>81</v>
      </c>
      <c r="B60" s="307" t="s">
        <v>289</v>
      </c>
      <c r="C60" s="308"/>
      <c r="D60" s="113">
        <v>10.063620589936379</v>
      </c>
      <c r="E60" s="115">
        <v>174</v>
      </c>
      <c r="F60" s="114">
        <v>160</v>
      </c>
      <c r="G60" s="114">
        <v>279</v>
      </c>
      <c r="H60" s="114">
        <v>141</v>
      </c>
      <c r="I60" s="140">
        <v>161</v>
      </c>
      <c r="J60" s="115">
        <v>13</v>
      </c>
      <c r="K60" s="116">
        <v>8.0745341614906838</v>
      </c>
    </row>
    <row r="61" spans="1:11" ht="14.1" customHeight="1" x14ac:dyDescent="0.2">
      <c r="A61" s="306" t="s">
        <v>290</v>
      </c>
      <c r="B61" s="307" t="s">
        <v>291</v>
      </c>
      <c r="C61" s="308"/>
      <c r="D61" s="113">
        <v>2.4869866975130135</v>
      </c>
      <c r="E61" s="115">
        <v>43</v>
      </c>
      <c r="F61" s="114">
        <v>24</v>
      </c>
      <c r="G61" s="114">
        <v>48</v>
      </c>
      <c r="H61" s="114">
        <v>34</v>
      </c>
      <c r="I61" s="140">
        <v>48</v>
      </c>
      <c r="J61" s="115">
        <v>-5</v>
      </c>
      <c r="K61" s="116">
        <v>-10.416666666666666</v>
      </c>
    </row>
    <row r="62" spans="1:11" ht="14.1" customHeight="1" x14ac:dyDescent="0.2">
      <c r="A62" s="306" t="s">
        <v>292</v>
      </c>
      <c r="B62" s="307" t="s">
        <v>293</v>
      </c>
      <c r="C62" s="308"/>
      <c r="D62" s="113">
        <v>4.1064198958935805</v>
      </c>
      <c r="E62" s="115">
        <v>71</v>
      </c>
      <c r="F62" s="114">
        <v>83</v>
      </c>
      <c r="G62" s="114">
        <v>170</v>
      </c>
      <c r="H62" s="114">
        <v>64</v>
      </c>
      <c r="I62" s="140">
        <v>63</v>
      </c>
      <c r="J62" s="115">
        <v>8</v>
      </c>
      <c r="K62" s="116">
        <v>12.698412698412698</v>
      </c>
    </row>
    <row r="63" spans="1:11" ht="14.1" customHeight="1" x14ac:dyDescent="0.2">
      <c r="A63" s="306"/>
      <c r="B63" s="307" t="s">
        <v>294</v>
      </c>
      <c r="C63" s="308"/>
      <c r="D63" s="113">
        <v>3.528050896471949</v>
      </c>
      <c r="E63" s="115">
        <v>61</v>
      </c>
      <c r="F63" s="114">
        <v>75</v>
      </c>
      <c r="G63" s="114">
        <v>160</v>
      </c>
      <c r="H63" s="114">
        <v>61</v>
      </c>
      <c r="I63" s="140">
        <v>58</v>
      </c>
      <c r="J63" s="115">
        <v>3</v>
      </c>
      <c r="K63" s="116">
        <v>5.1724137931034484</v>
      </c>
    </row>
    <row r="64" spans="1:11" ht="14.1" customHeight="1" x14ac:dyDescent="0.2">
      <c r="A64" s="306" t="s">
        <v>295</v>
      </c>
      <c r="B64" s="307" t="s">
        <v>296</v>
      </c>
      <c r="C64" s="308"/>
      <c r="D64" s="113">
        <v>0.98322729901677275</v>
      </c>
      <c r="E64" s="115">
        <v>17</v>
      </c>
      <c r="F64" s="114">
        <v>23</v>
      </c>
      <c r="G64" s="114">
        <v>9</v>
      </c>
      <c r="H64" s="114">
        <v>15</v>
      </c>
      <c r="I64" s="140">
        <v>19</v>
      </c>
      <c r="J64" s="115">
        <v>-2</v>
      </c>
      <c r="K64" s="116">
        <v>-10.526315789473685</v>
      </c>
    </row>
    <row r="65" spans="1:11" ht="14.1" customHeight="1" x14ac:dyDescent="0.2">
      <c r="A65" s="306" t="s">
        <v>297</v>
      </c>
      <c r="B65" s="307" t="s">
        <v>298</v>
      </c>
      <c r="C65" s="308"/>
      <c r="D65" s="113">
        <v>0.8675534991324465</v>
      </c>
      <c r="E65" s="115">
        <v>15</v>
      </c>
      <c r="F65" s="114">
        <v>12</v>
      </c>
      <c r="G65" s="114">
        <v>14</v>
      </c>
      <c r="H65" s="114">
        <v>8</v>
      </c>
      <c r="I65" s="140">
        <v>11</v>
      </c>
      <c r="J65" s="115">
        <v>4</v>
      </c>
      <c r="K65" s="116">
        <v>36.363636363636367</v>
      </c>
    </row>
    <row r="66" spans="1:11" ht="14.1" customHeight="1" x14ac:dyDescent="0.2">
      <c r="A66" s="306">
        <v>82</v>
      </c>
      <c r="B66" s="307" t="s">
        <v>299</v>
      </c>
      <c r="C66" s="308"/>
      <c r="D66" s="113">
        <v>5.0318102949681895</v>
      </c>
      <c r="E66" s="115">
        <v>87</v>
      </c>
      <c r="F66" s="114">
        <v>59</v>
      </c>
      <c r="G66" s="114">
        <v>135</v>
      </c>
      <c r="H66" s="114">
        <v>95</v>
      </c>
      <c r="I66" s="140">
        <v>103</v>
      </c>
      <c r="J66" s="115">
        <v>-16</v>
      </c>
      <c r="K66" s="116">
        <v>-15.533980582524272</v>
      </c>
    </row>
    <row r="67" spans="1:11" ht="14.1" customHeight="1" x14ac:dyDescent="0.2">
      <c r="A67" s="306" t="s">
        <v>300</v>
      </c>
      <c r="B67" s="307" t="s">
        <v>301</v>
      </c>
      <c r="C67" s="308"/>
      <c r="D67" s="113">
        <v>3.470213996529786</v>
      </c>
      <c r="E67" s="115">
        <v>60</v>
      </c>
      <c r="F67" s="114">
        <v>37</v>
      </c>
      <c r="G67" s="114">
        <v>75</v>
      </c>
      <c r="H67" s="114">
        <v>27</v>
      </c>
      <c r="I67" s="140">
        <v>38</v>
      </c>
      <c r="J67" s="115">
        <v>22</v>
      </c>
      <c r="K67" s="116">
        <v>57.89473684210526</v>
      </c>
    </row>
    <row r="68" spans="1:11" ht="14.1" customHeight="1" x14ac:dyDescent="0.2">
      <c r="A68" s="306" t="s">
        <v>302</v>
      </c>
      <c r="B68" s="307" t="s">
        <v>303</v>
      </c>
      <c r="C68" s="308"/>
      <c r="D68" s="113">
        <v>1.156737998843262</v>
      </c>
      <c r="E68" s="115">
        <v>20</v>
      </c>
      <c r="F68" s="114">
        <v>16</v>
      </c>
      <c r="G68" s="114">
        <v>19</v>
      </c>
      <c r="H68" s="114">
        <v>19</v>
      </c>
      <c r="I68" s="140">
        <v>8</v>
      </c>
      <c r="J68" s="115">
        <v>12</v>
      </c>
      <c r="K68" s="116">
        <v>150</v>
      </c>
    </row>
    <row r="69" spans="1:11" ht="14.1" customHeight="1" x14ac:dyDescent="0.2">
      <c r="A69" s="306">
        <v>83</v>
      </c>
      <c r="B69" s="307" t="s">
        <v>304</v>
      </c>
      <c r="C69" s="308"/>
      <c r="D69" s="113">
        <v>9.4274146905725846</v>
      </c>
      <c r="E69" s="115">
        <v>163</v>
      </c>
      <c r="F69" s="114">
        <v>129</v>
      </c>
      <c r="G69" s="114">
        <v>213</v>
      </c>
      <c r="H69" s="114">
        <v>112</v>
      </c>
      <c r="I69" s="140">
        <v>156</v>
      </c>
      <c r="J69" s="115">
        <v>7</v>
      </c>
      <c r="K69" s="116">
        <v>4.4871794871794872</v>
      </c>
    </row>
    <row r="70" spans="1:11" ht="14.1" customHeight="1" x14ac:dyDescent="0.2">
      <c r="A70" s="306" t="s">
        <v>305</v>
      </c>
      <c r="B70" s="307" t="s">
        <v>306</v>
      </c>
      <c r="C70" s="308"/>
      <c r="D70" s="113">
        <v>8.0393290919606706</v>
      </c>
      <c r="E70" s="115">
        <v>139</v>
      </c>
      <c r="F70" s="114">
        <v>110</v>
      </c>
      <c r="G70" s="114">
        <v>186</v>
      </c>
      <c r="H70" s="114">
        <v>103</v>
      </c>
      <c r="I70" s="140">
        <v>125</v>
      </c>
      <c r="J70" s="115">
        <v>14</v>
      </c>
      <c r="K70" s="116">
        <v>11.2</v>
      </c>
    </row>
    <row r="71" spans="1:11" ht="14.1" customHeight="1" x14ac:dyDescent="0.2">
      <c r="A71" s="306"/>
      <c r="B71" s="307" t="s">
        <v>307</v>
      </c>
      <c r="C71" s="308"/>
      <c r="D71" s="113">
        <v>5.3788316946211685</v>
      </c>
      <c r="E71" s="115">
        <v>93</v>
      </c>
      <c r="F71" s="114">
        <v>79</v>
      </c>
      <c r="G71" s="114">
        <v>113</v>
      </c>
      <c r="H71" s="114">
        <v>61</v>
      </c>
      <c r="I71" s="140">
        <v>78</v>
      </c>
      <c r="J71" s="115">
        <v>15</v>
      </c>
      <c r="K71" s="116">
        <v>19.23076923076923</v>
      </c>
    </row>
    <row r="72" spans="1:11" ht="14.1" customHeight="1" x14ac:dyDescent="0.2">
      <c r="A72" s="306">
        <v>84</v>
      </c>
      <c r="B72" s="307" t="s">
        <v>308</v>
      </c>
      <c r="C72" s="308"/>
      <c r="D72" s="113">
        <v>1.098901098901099</v>
      </c>
      <c r="E72" s="115">
        <v>19</v>
      </c>
      <c r="F72" s="114">
        <v>13</v>
      </c>
      <c r="G72" s="114">
        <v>33</v>
      </c>
      <c r="H72" s="114">
        <v>17</v>
      </c>
      <c r="I72" s="140">
        <v>27</v>
      </c>
      <c r="J72" s="115">
        <v>-8</v>
      </c>
      <c r="K72" s="116">
        <v>-29.62962962962963</v>
      </c>
    </row>
    <row r="73" spans="1:11" ht="14.1" customHeight="1" x14ac:dyDescent="0.2">
      <c r="A73" s="306" t="s">
        <v>309</v>
      </c>
      <c r="B73" s="307" t="s">
        <v>310</v>
      </c>
      <c r="C73" s="308"/>
      <c r="D73" s="113">
        <v>0.63620589936379413</v>
      </c>
      <c r="E73" s="115">
        <v>11</v>
      </c>
      <c r="F73" s="114">
        <v>11</v>
      </c>
      <c r="G73" s="114">
        <v>15</v>
      </c>
      <c r="H73" s="114">
        <v>11</v>
      </c>
      <c r="I73" s="140">
        <v>14</v>
      </c>
      <c r="J73" s="115">
        <v>-3</v>
      </c>
      <c r="K73" s="116">
        <v>-21.428571428571427</v>
      </c>
    </row>
    <row r="74" spans="1:11" ht="14.1" customHeight="1" x14ac:dyDescent="0.2">
      <c r="A74" s="306" t="s">
        <v>311</v>
      </c>
      <c r="B74" s="307" t="s">
        <v>312</v>
      </c>
      <c r="C74" s="308"/>
      <c r="D74" s="113">
        <v>0.17351069982648931</v>
      </c>
      <c r="E74" s="115">
        <v>3</v>
      </c>
      <c r="F74" s="114" t="s">
        <v>513</v>
      </c>
      <c r="G74" s="114">
        <v>3</v>
      </c>
      <c r="H74" s="114" t="s">
        <v>513</v>
      </c>
      <c r="I74" s="140">
        <v>3</v>
      </c>
      <c r="J74" s="115">
        <v>0</v>
      </c>
      <c r="K74" s="116">
        <v>0</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0.52053209947946788</v>
      </c>
      <c r="E76" s="115">
        <v>9</v>
      </c>
      <c r="F76" s="114">
        <v>9</v>
      </c>
      <c r="G76" s="114">
        <v>10</v>
      </c>
      <c r="H76" s="114">
        <v>3</v>
      </c>
      <c r="I76" s="140">
        <v>9</v>
      </c>
      <c r="J76" s="115">
        <v>0</v>
      </c>
      <c r="K76" s="116">
        <v>0</v>
      </c>
    </row>
    <row r="77" spans="1:11" ht="14.1" customHeight="1" x14ac:dyDescent="0.2">
      <c r="A77" s="306">
        <v>92</v>
      </c>
      <c r="B77" s="307" t="s">
        <v>316</v>
      </c>
      <c r="C77" s="308"/>
      <c r="D77" s="113">
        <v>1.5037593984962405</v>
      </c>
      <c r="E77" s="115">
        <v>26</v>
      </c>
      <c r="F77" s="114">
        <v>24</v>
      </c>
      <c r="G77" s="114">
        <v>15</v>
      </c>
      <c r="H77" s="114">
        <v>23</v>
      </c>
      <c r="I77" s="140">
        <v>22</v>
      </c>
      <c r="J77" s="115">
        <v>4</v>
      </c>
      <c r="K77" s="116">
        <v>18.181818181818183</v>
      </c>
    </row>
    <row r="78" spans="1:11" ht="14.1" customHeight="1" x14ac:dyDescent="0.2">
      <c r="A78" s="306">
        <v>93</v>
      </c>
      <c r="B78" s="307" t="s">
        <v>317</v>
      </c>
      <c r="C78" s="308"/>
      <c r="D78" s="113" t="s">
        <v>513</v>
      </c>
      <c r="E78" s="115" t="s">
        <v>513</v>
      </c>
      <c r="F78" s="114">
        <v>0</v>
      </c>
      <c r="G78" s="114" t="s">
        <v>513</v>
      </c>
      <c r="H78" s="114" t="s">
        <v>513</v>
      </c>
      <c r="I78" s="140">
        <v>0</v>
      </c>
      <c r="J78" s="115" t="s">
        <v>513</v>
      </c>
      <c r="K78" s="116" t="s">
        <v>513</v>
      </c>
    </row>
    <row r="79" spans="1:11" ht="14.1" customHeight="1" x14ac:dyDescent="0.2">
      <c r="A79" s="306">
        <v>94</v>
      </c>
      <c r="B79" s="307" t="s">
        <v>318</v>
      </c>
      <c r="C79" s="308"/>
      <c r="D79" s="113">
        <v>0</v>
      </c>
      <c r="E79" s="115">
        <v>0</v>
      </c>
      <c r="F79" s="114" t="s">
        <v>513</v>
      </c>
      <c r="G79" s="114">
        <v>4</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0.8675534991324465</v>
      </c>
      <c r="E81" s="143">
        <v>15</v>
      </c>
      <c r="F81" s="144">
        <v>16</v>
      </c>
      <c r="G81" s="144">
        <v>48</v>
      </c>
      <c r="H81" s="144">
        <v>16</v>
      </c>
      <c r="I81" s="145">
        <v>14</v>
      </c>
      <c r="J81" s="143">
        <v>1</v>
      </c>
      <c r="K81" s="146">
        <v>7.1428571428571432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1877</v>
      </c>
      <c r="E11" s="114">
        <v>1547</v>
      </c>
      <c r="F11" s="114">
        <v>1671</v>
      </c>
      <c r="G11" s="114">
        <v>1518</v>
      </c>
      <c r="H11" s="140">
        <v>1680</v>
      </c>
      <c r="I11" s="115">
        <v>197</v>
      </c>
      <c r="J11" s="116">
        <v>11.726190476190476</v>
      </c>
    </row>
    <row r="12" spans="1:15" s="110" customFormat="1" ht="24.95" customHeight="1" x14ac:dyDescent="0.2">
      <c r="A12" s="193" t="s">
        <v>132</v>
      </c>
      <c r="B12" s="194" t="s">
        <v>133</v>
      </c>
      <c r="C12" s="113">
        <v>1.9179541822056474</v>
      </c>
      <c r="D12" s="115">
        <v>36</v>
      </c>
      <c r="E12" s="114">
        <v>48</v>
      </c>
      <c r="F12" s="114">
        <v>41</v>
      </c>
      <c r="G12" s="114">
        <v>28</v>
      </c>
      <c r="H12" s="140">
        <v>29</v>
      </c>
      <c r="I12" s="115">
        <v>7</v>
      </c>
      <c r="J12" s="116">
        <v>24.137931034482758</v>
      </c>
    </row>
    <row r="13" spans="1:15" s="110" customFormat="1" ht="24.95" customHeight="1" x14ac:dyDescent="0.2">
      <c r="A13" s="193" t="s">
        <v>134</v>
      </c>
      <c r="B13" s="199" t="s">
        <v>214</v>
      </c>
      <c r="C13" s="113">
        <v>8.1513052743740015</v>
      </c>
      <c r="D13" s="115">
        <v>153</v>
      </c>
      <c r="E13" s="114">
        <v>225</v>
      </c>
      <c r="F13" s="114">
        <v>32</v>
      </c>
      <c r="G13" s="114">
        <v>19</v>
      </c>
      <c r="H13" s="140">
        <v>63</v>
      </c>
      <c r="I13" s="115">
        <v>90</v>
      </c>
      <c r="J13" s="116">
        <v>142.85714285714286</v>
      </c>
    </row>
    <row r="14" spans="1:15" s="287" customFormat="1" ht="24.95" customHeight="1" x14ac:dyDescent="0.2">
      <c r="A14" s="193" t="s">
        <v>215</v>
      </c>
      <c r="B14" s="199" t="s">
        <v>137</v>
      </c>
      <c r="C14" s="113">
        <v>10.122535961640917</v>
      </c>
      <c r="D14" s="115">
        <v>190</v>
      </c>
      <c r="E14" s="114">
        <v>158</v>
      </c>
      <c r="F14" s="114">
        <v>198</v>
      </c>
      <c r="G14" s="114">
        <v>191</v>
      </c>
      <c r="H14" s="140">
        <v>190</v>
      </c>
      <c r="I14" s="115">
        <v>0</v>
      </c>
      <c r="J14" s="116">
        <v>0</v>
      </c>
      <c r="K14" s="110"/>
      <c r="L14" s="110"/>
      <c r="M14" s="110"/>
      <c r="N14" s="110"/>
      <c r="O14" s="110"/>
    </row>
    <row r="15" spans="1:15" s="110" customFormat="1" ht="24.95" customHeight="1" x14ac:dyDescent="0.2">
      <c r="A15" s="193" t="s">
        <v>216</v>
      </c>
      <c r="B15" s="199" t="s">
        <v>217</v>
      </c>
      <c r="C15" s="113">
        <v>5.3276505061267985</v>
      </c>
      <c r="D15" s="115">
        <v>100</v>
      </c>
      <c r="E15" s="114">
        <v>106</v>
      </c>
      <c r="F15" s="114">
        <v>128</v>
      </c>
      <c r="G15" s="114">
        <v>106</v>
      </c>
      <c r="H15" s="140">
        <v>113</v>
      </c>
      <c r="I15" s="115">
        <v>-13</v>
      </c>
      <c r="J15" s="116">
        <v>-11.504424778761061</v>
      </c>
    </row>
    <row r="16" spans="1:15" s="287" customFormat="1" ht="24.95" customHeight="1" x14ac:dyDescent="0.2">
      <c r="A16" s="193" t="s">
        <v>218</v>
      </c>
      <c r="B16" s="199" t="s">
        <v>141</v>
      </c>
      <c r="C16" s="113">
        <v>3.7293553542887588</v>
      </c>
      <c r="D16" s="115">
        <v>70</v>
      </c>
      <c r="E16" s="114">
        <v>37</v>
      </c>
      <c r="F16" s="114">
        <v>49</v>
      </c>
      <c r="G16" s="114">
        <v>71</v>
      </c>
      <c r="H16" s="140">
        <v>52</v>
      </c>
      <c r="I16" s="115">
        <v>18</v>
      </c>
      <c r="J16" s="116">
        <v>34.615384615384613</v>
      </c>
      <c r="K16" s="110"/>
      <c r="L16" s="110"/>
      <c r="M16" s="110"/>
      <c r="N16" s="110"/>
      <c r="O16" s="110"/>
    </row>
    <row r="17" spans="1:15" s="110" customFormat="1" ht="24.95" customHeight="1" x14ac:dyDescent="0.2">
      <c r="A17" s="193" t="s">
        <v>142</v>
      </c>
      <c r="B17" s="199" t="s">
        <v>220</v>
      </c>
      <c r="C17" s="113">
        <v>1.0655301012253595</v>
      </c>
      <c r="D17" s="115">
        <v>20</v>
      </c>
      <c r="E17" s="114">
        <v>15</v>
      </c>
      <c r="F17" s="114">
        <v>21</v>
      </c>
      <c r="G17" s="114">
        <v>14</v>
      </c>
      <c r="H17" s="140">
        <v>25</v>
      </c>
      <c r="I17" s="115">
        <v>-5</v>
      </c>
      <c r="J17" s="116">
        <v>-20</v>
      </c>
    </row>
    <row r="18" spans="1:15" s="287" customFormat="1" ht="24.95" customHeight="1" x14ac:dyDescent="0.2">
      <c r="A18" s="201" t="s">
        <v>144</v>
      </c>
      <c r="B18" s="202" t="s">
        <v>145</v>
      </c>
      <c r="C18" s="113">
        <v>6.4997336174746936</v>
      </c>
      <c r="D18" s="115">
        <v>122</v>
      </c>
      <c r="E18" s="114">
        <v>112</v>
      </c>
      <c r="F18" s="114">
        <v>124</v>
      </c>
      <c r="G18" s="114">
        <v>114</v>
      </c>
      <c r="H18" s="140">
        <v>140</v>
      </c>
      <c r="I18" s="115">
        <v>-18</v>
      </c>
      <c r="J18" s="116">
        <v>-12.857142857142858</v>
      </c>
      <c r="K18" s="110"/>
      <c r="L18" s="110"/>
      <c r="M18" s="110"/>
      <c r="N18" s="110"/>
      <c r="O18" s="110"/>
    </row>
    <row r="19" spans="1:15" s="110" customFormat="1" ht="24.95" customHeight="1" x14ac:dyDescent="0.2">
      <c r="A19" s="193" t="s">
        <v>146</v>
      </c>
      <c r="B19" s="199" t="s">
        <v>147</v>
      </c>
      <c r="C19" s="113">
        <v>12.946190729888119</v>
      </c>
      <c r="D19" s="115">
        <v>243</v>
      </c>
      <c r="E19" s="114">
        <v>204</v>
      </c>
      <c r="F19" s="114">
        <v>249</v>
      </c>
      <c r="G19" s="114">
        <v>293</v>
      </c>
      <c r="H19" s="140">
        <v>304</v>
      </c>
      <c r="I19" s="115">
        <v>-61</v>
      </c>
      <c r="J19" s="116">
        <v>-20.065789473684209</v>
      </c>
    </row>
    <row r="20" spans="1:15" s="287" customFormat="1" ht="24.95" customHeight="1" x14ac:dyDescent="0.2">
      <c r="A20" s="193" t="s">
        <v>148</v>
      </c>
      <c r="B20" s="199" t="s">
        <v>149</v>
      </c>
      <c r="C20" s="113">
        <v>3.303143313798615</v>
      </c>
      <c r="D20" s="115">
        <v>62</v>
      </c>
      <c r="E20" s="114">
        <v>64</v>
      </c>
      <c r="F20" s="114">
        <v>62</v>
      </c>
      <c r="G20" s="114">
        <v>77</v>
      </c>
      <c r="H20" s="140">
        <v>106</v>
      </c>
      <c r="I20" s="115">
        <v>-44</v>
      </c>
      <c r="J20" s="116">
        <v>-41.509433962264154</v>
      </c>
      <c r="K20" s="110"/>
      <c r="L20" s="110"/>
      <c r="M20" s="110"/>
      <c r="N20" s="110"/>
      <c r="O20" s="110"/>
    </row>
    <row r="21" spans="1:15" s="110" customFormat="1" ht="24.95" customHeight="1" x14ac:dyDescent="0.2">
      <c r="A21" s="201" t="s">
        <v>150</v>
      </c>
      <c r="B21" s="202" t="s">
        <v>151</v>
      </c>
      <c r="C21" s="113">
        <v>6.4464571124134258</v>
      </c>
      <c r="D21" s="115">
        <v>121</v>
      </c>
      <c r="E21" s="114">
        <v>107</v>
      </c>
      <c r="F21" s="114">
        <v>113</v>
      </c>
      <c r="G21" s="114">
        <v>126</v>
      </c>
      <c r="H21" s="140">
        <v>131</v>
      </c>
      <c r="I21" s="115">
        <v>-10</v>
      </c>
      <c r="J21" s="116">
        <v>-7.6335877862595423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0.69259456579648371</v>
      </c>
      <c r="D23" s="115">
        <v>13</v>
      </c>
      <c r="E23" s="114">
        <v>3</v>
      </c>
      <c r="F23" s="114">
        <v>16</v>
      </c>
      <c r="G23" s="114">
        <v>9</v>
      </c>
      <c r="H23" s="140">
        <v>23</v>
      </c>
      <c r="I23" s="115">
        <v>-10</v>
      </c>
      <c r="J23" s="116">
        <v>-43.478260869565219</v>
      </c>
    </row>
    <row r="24" spans="1:15" s="110" customFormat="1" ht="24.95" customHeight="1" x14ac:dyDescent="0.2">
      <c r="A24" s="193" t="s">
        <v>156</v>
      </c>
      <c r="B24" s="199" t="s">
        <v>221</v>
      </c>
      <c r="C24" s="113">
        <v>5.3809270111880663</v>
      </c>
      <c r="D24" s="115">
        <v>101</v>
      </c>
      <c r="E24" s="114">
        <v>73</v>
      </c>
      <c r="F24" s="114">
        <v>76</v>
      </c>
      <c r="G24" s="114">
        <v>53</v>
      </c>
      <c r="H24" s="140">
        <v>65</v>
      </c>
      <c r="I24" s="115">
        <v>36</v>
      </c>
      <c r="J24" s="116">
        <v>55.384615384615387</v>
      </c>
    </row>
    <row r="25" spans="1:15" s="110" customFormat="1" ht="24.95" customHeight="1" x14ac:dyDescent="0.2">
      <c r="A25" s="193" t="s">
        <v>222</v>
      </c>
      <c r="B25" s="204" t="s">
        <v>159</v>
      </c>
      <c r="C25" s="113">
        <v>4.4219499200852423</v>
      </c>
      <c r="D25" s="115">
        <v>83</v>
      </c>
      <c r="E25" s="114">
        <v>53</v>
      </c>
      <c r="F25" s="114">
        <v>53</v>
      </c>
      <c r="G25" s="114">
        <v>66</v>
      </c>
      <c r="H25" s="140">
        <v>60</v>
      </c>
      <c r="I25" s="115">
        <v>23</v>
      </c>
      <c r="J25" s="116">
        <v>38.333333333333336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3.4096963239211506</v>
      </c>
      <c r="D27" s="115">
        <v>64</v>
      </c>
      <c r="E27" s="114">
        <v>67</v>
      </c>
      <c r="F27" s="114">
        <v>103</v>
      </c>
      <c r="G27" s="114">
        <v>116</v>
      </c>
      <c r="H27" s="140">
        <v>116</v>
      </c>
      <c r="I27" s="115">
        <v>-52</v>
      </c>
      <c r="J27" s="116">
        <v>-44.827586206896555</v>
      </c>
    </row>
    <row r="28" spans="1:15" s="110" customFormat="1" ht="24.95" customHeight="1" x14ac:dyDescent="0.2">
      <c r="A28" s="193" t="s">
        <v>163</v>
      </c>
      <c r="B28" s="199" t="s">
        <v>164</v>
      </c>
      <c r="C28" s="113">
        <v>4.0490143846563669</v>
      </c>
      <c r="D28" s="115">
        <v>76</v>
      </c>
      <c r="E28" s="114">
        <v>72</v>
      </c>
      <c r="F28" s="114">
        <v>98</v>
      </c>
      <c r="G28" s="114">
        <v>67</v>
      </c>
      <c r="H28" s="140">
        <v>65</v>
      </c>
      <c r="I28" s="115">
        <v>11</v>
      </c>
      <c r="J28" s="116">
        <v>16.923076923076923</v>
      </c>
    </row>
    <row r="29" spans="1:15" s="110" customFormat="1" ht="24.95" customHeight="1" x14ac:dyDescent="0.2">
      <c r="A29" s="193">
        <v>86</v>
      </c>
      <c r="B29" s="199" t="s">
        <v>165</v>
      </c>
      <c r="C29" s="113">
        <v>7.1923281832711776</v>
      </c>
      <c r="D29" s="115">
        <v>135</v>
      </c>
      <c r="E29" s="114">
        <v>107</v>
      </c>
      <c r="F29" s="114">
        <v>160</v>
      </c>
      <c r="G29" s="114">
        <v>128</v>
      </c>
      <c r="H29" s="140">
        <v>116</v>
      </c>
      <c r="I29" s="115">
        <v>19</v>
      </c>
      <c r="J29" s="116">
        <v>16.379310344827587</v>
      </c>
    </row>
    <row r="30" spans="1:15" s="110" customFormat="1" ht="24.95" customHeight="1" x14ac:dyDescent="0.2">
      <c r="A30" s="193">
        <v>87.88</v>
      </c>
      <c r="B30" s="204" t="s">
        <v>166</v>
      </c>
      <c r="C30" s="113">
        <v>14.384656366542355</v>
      </c>
      <c r="D30" s="115">
        <v>270</v>
      </c>
      <c r="E30" s="114">
        <v>188</v>
      </c>
      <c r="F30" s="114">
        <v>251</v>
      </c>
      <c r="G30" s="114">
        <v>147</v>
      </c>
      <c r="H30" s="140">
        <v>191</v>
      </c>
      <c r="I30" s="115">
        <v>79</v>
      </c>
      <c r="J30" s="116">
        <v>41.361256544502616</v>
      </c>
    </row>
    <row r="31" spans="1:15" s="110" customFormat="1" ht="24.95" customHeight="1" x14ac:dyDescent="0.2">
      <c r="A31" s="193" t="s">
        <v>167</v>
      </c>
      <c r="B31" s="199" t="s">
        <v>168</v>
      </c>
      <c r="C31" s="113">
        <v>8.0447522642514659</v>
      </c>
      <c r="D31" s="115">
        <v>151</v>
      </c>
      <c r="E31" s="114">
        <v>45</v>
      </c>
      <c r="F31" s="114">
        <v>71</v>
      </c>
      <c r="G31" s="114">
        <v>58</v>
      </c>
      <c r="H31" s="140">
        <v>46</v>
      </c>
      <c r="I31" s="115">
        <v>105</v>
      </c>
      <c r="J31" s="116">
        <v>228.2608695652174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1.9179541822056474</v>
      </c>
      <c r="D34" s="115">
        <v>36</v>
      </c>
      <c r="E34" s="114">
        <v>48</v>
      </c>
      <c r="F34" s="114">
        <v>41</v>
      </c>
      <c r="G34" s="114">
        <v>28</v>
      </c>
      <c r="H34" s="140">
        <v>29</v>
      </c>
      <c r="I34" s="115">
        <v>7</v>
      </c>
      <c r="J34" s="116">
        <v>24.137931034482758</v>
      </c>
    </row>
    <row r="35" spans="1:10" s="110" customFormat="1" ht="24.95" customHeight="1" x14ac:dyDescent="0.2">
      <c r="A35" s="292" t="s">
        <v>171</v>
      </c>
      <c r="B35" s="293" t="s">
        <v>172</v>
      </c>
      <c r="C35" s="113">
        <v>24.77357485348961</v>
      </c>
      <c r="D35" s="115">
        <v>465</v>
      </c>
      <c r="E35" s="114">
        <v>495</v>
      </c>
      <c r="F35" s="114">
        <v>354</v>
      </c>
      <c r="G35" s="114">
        <v>324</v>
      </c>
      <c r="H35" s="140">
        <v>393</v>
      </c>
      <c r="I35" s="115">
        <v>72</v>
      </c>
      <c r="J35" s="116">
        <v>18.320610687022899</v>
      </c>
    </row>
    <row r="36" spans="1:10" s="110" customFormat="1" ht="24.95" customHeight="1" x14ac:dyDescent="0.2">
      <c r="A36" s="294" t="s">
        <v>173</v>
      </c>
      <c r="B36" s="295" t="s">
        <v>174</v>
      </c>
      <c r="C36" s="125">
        <v>73.308470964304746</v>
      </c>
      <c r="D36" s="143">
        <v>1376</v>
      </c>
      <c r="E36" s="144">
        <v>1004</v>
      </c>
      <c r="F36" s="144">
        <v>1276</v>
      </c>
      <c r="G36" s="144">
        <v>1166</v>
      </c>
      <c r="H36" s="145">
        <v>1258</v>
      </c>
      <c r="I36" s="143">
        <v>118</v>
      </c>
      <c r="J36" s="146">
        <v>9.3799682034976151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1877</v>
      </c>
      <c r="F11" s="264">
        <v>1547</v>
      </c>
      <c r="G11" s="264">
        <v>1671</v>
      </c>
      <c r="H11" s="264">
        <v>1518</v>
      </c>
      <c r="I11" s="265">
        <v>1680</v>
      </c>
      <c r="J11" s="263">
        <v>197</v>
      </c>
      <c r="K11" s="266">
        <v>11.726190476190476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25.572722429408632</v>
      </c>
      <c r="E13" s="115">
        <v>480</v>
      </c>
      <c r="F13" s="114">
        <v>344</v>
      </c>
      <c r="G13" s="114">
        <v>374</v>
      </c>
      <c r="H13" s="114">
        <v>398</v>
      </c>
      <c r="I13" s="140">
        <v>336</v>
      </c>
      <c r="J13" s="115">
        <v>144</v>
      </c>
      <c r="K13" s="116">
        <v>42.857142857142854</v>
      </c>
    </row>
    <row r="14" spans="1:17" ht="15.95" customHeight="1" x14ac:dyDescent="0.2">
      <c r="A14" s="306" t="s">
        <v>230</v>
      </c>
      <c r="B14" s="307"/>
      <c r="C14" s="308"/>
      <c r="D14" s="113">
        <v>58.604155567394777</v>
      </c>
      <c r="E14" s="115">
        <v>1100</v>
      </c>
      <c r="F14" s="114">
        <v>1026</v>
      </c>
      <c r="G14" s="114">
        <v>1009</v>
      </c>
      <c r="H14" s="114">
        <v>928</v>
      </c>
      <c r="I14" s="140">
        <v>1102</v>
      </c>
      <c r="J14" s="115">
        <v>-2</v>
      </c>
      <c r="K14" s="116">
        <v>-0.18148820326678766</v>
      </c>
    </row>
    <row r="15" spans="1:17" ht="15.95" customHeight="1" x14ac:dyDescent="0.2">
      <c r="A15" s="306" t="s">
        <v>231</v>
      </c>
      <c r="B15" s="307"/>
      <c r="C15" s="308"/>
      <c r="D15" s="113">
        <v>6.9792221630261055</v>
      </c>
      <c r="E15" s="115">
        <v>131</v>
      </c>
      <c r="F15" s="114">
        <v>83</v>
      </c>
      <c r="G15" s="114">
        <v>96</v>
      </c>
      <c r="H15" s="114">
        <v>100</v>
      </c>
      <c r="I15" s="140">
        <v>102</v>
      </c>
      <c r="J15" s="115">
        <v>29</v>
      </c>
      <c r="K15" s="116">
        <v>28.431372549019606</v>
      </c>
    </row>
    <row r="16" spans="1:17" ht="15.95" customHeight="1" x14ac:dyDescent="0.2">
      <c r="A16" s="306" t="s">
        <v>232</v>
      </c>
      <c r="B16" s="307"/>
      <c r="C16" s="308"/>
      <c r="D16" s="113">
        <v>7.9381992541289295</v>
      </c>
      <c r="E16" s="115">
        <v>149</v>
      </c>
      <c r="F16" s="114">
        <v>76</v>
      </c>
      <c r="G16" s="114">
        <v>153</v>
      </c>
      <c r="H16" s="114">
        <v>80</v>
      </c>
      <c r="I16" s="140">
        <v>129</v>
      </c>
      <c r="J16" s="115">
        <v>20</v>
      </c>
      <c r="K16" s="116">
        <v>15.503875968992247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2.5572722429408632</v>
      </c>
      <c r="E18" s="115">
        <v>48</v>
      </c>
      <c r="F18" s="114">
        <v>37</v>
      </c>
      <c r="G18" s="114">
        <v>40</v>
      </c>
      <c r="H18" s="114">
        <v>22</v>
      </c>
      <c r="I18" s="140">
        <v>31</v>
      </c>
      <c r="J18" s="115">
        <v>17</v>
      </c>
      <c r="K18" s="116">
        <v>54.838709677419352</v>
      </c>
    </row>
    <row r="19" spans="1:11" ht="14.1" customHeight="1" x14ac:dyDescent="0.2">
      <c r="A19" s="306" t="s">
        <v>235</v>
      </c>
      <c r="B19" s="307" t="s">
        <v>236</v>
      </c>
      <c r="C19" s="308"/>
      <c r="D19" s="113">
        <v>1.3851891315929674</v>
      </c>
      <c r="E19" s="115">
        <v>26</v>
      </c>
      <c r="F19" s="114">
        <v>32</v>
      </c>
      <c r="G19" s="114">
        <v>36</v>
      </c>
      <c r="H19" s="114">
        <v>16</v>
      </c>
      <c r="I19" s="140">
        <v>25</v>
      </c>
      <c r="J19" s="115">
        <v>1</v>
      </c>
      <c r="K19" s="116">
        <v>4</v>
      </c>
    </row>
    <row r="20" spans="1:11" ht="14.1" customHeight="1" x14ac:dyDescent="0.2">
      <c r="A20" s="306">
        <v>12</v>
      </c>
      <c r="B20" s="307" t="s">
        <v>237</v>
      </c>
      <c r="C20" s="308"/>
      <c r="D20" s="113">
        <v>1.1188066062866275</v>
      </c>
      <c r="E20" s="115">
        <v>21</v>
      </c>
      <c r="F20" s="114">
        <v>35</v>
      </c>
      <c r="G20" s="114">
        <v>24</v>
      </c>
      <c r="H20" s="114">
        <v>16</v>
      </c>
      <c r="I20" s="140">
        <v>23</v>
      </c>
      <c r="J20" s="115">
        <v>-2</v>
      </c>
      <c r="K20" s="116">
        <v>-8.695652173913043</v>
      </c>
    </row>
    <row r="21" spans="1:11" ht="14.1" customHeight="1" x14ac:dyDescent="0.2">
      <c r="A21" s="306">
        <v>21</v>
      </c>
      <c r="B21" s="307" t="s">
        <v>238</v>
      </c>
      <c r="C21" s="308"/>
      <c r="D21" s="113">
        <v>0.21310602024507191</v>
      </c>
      <c r="E21" s="115">
        <v>4</v>
      </c>
      <c r="F21" s="114">
        <v>65</v>
      </c>
      <c r="G21" s="114">
        <v>4</v>
      </c>
      <c r="H21" s="114">
        <v>7</v>
      </c>
      <c r="I21" s="140">
        <v>3</v>
      </c>
      <c r="J21" s="115">
        <v>1</v>
      </c>
      <c r="K21" s="116">
        <v>33.333333333333336</v>
      </c>
    </row>
    <row r="22" spans="1:11" ht="14.1" customHeight="1" x14ac:dyDescent="0.2">
      <c r="A22" s="306">
        <v>22</v>
      </c>
      <c r="B22" s="307" t="s">
        <v>239</v>
      </c>
      <c r="C22" s="308"/>
      <c r="D22" s="113">
        <v>1.4917421417155035</v>
      </c>
      <c r="E22" s="115">
        <v>28</v>
      </c>
      <c r="F22" s="114">
        <v>19</v>
      </c>
      <c r="G22" s="114">
        <v>21</v>
      </c>
      <c r="H22" s="114">
        <v>55</v>
      </c>
      <c r="I22" s="140">
        <v>20</v>
      </c>
      <c r="J22" s="115">
        <v>8</v>
      </c>
      <c r="K22" s="116">
        <v>40</v>
      </c>
    </row>
    <row r="23" spans="1:11" ht="14.1" customHeight="1" x14ac:dyDescent="0.2">
      <c r="A23" s="306">
        <v>23</v>
      </c>
      <c r="B23" s="307" t="s">
        <v>240</v>
      </c>
      <c r="C23" s="308"/>
      <c r="D23" s="113">
        <v>0.53276505061267976</v>
      </c>
      <c r="E23" s="115">
        <v>10</v>
      </c>
      <c r="F23" s="114" t="s">
        <v>513</v>
      </c>
      <c r="G23" s="114">
        <v>9</v>
      </c>
      <c r="H23" s="114">
        <v>6</v>
      </c>
      <c r="I23" s="140">
        <v>6</v>
      </c>
      <c r="J23" s="115">
        <v>4</v>
      </c>
      <c r="K23" s="116">
        <v>66.666666666666671</v>
      </c>
    </row>
    <row r="24" spans="1:11" ht="14.1" customHeight="1" x14ac:dyDescent="0.2">
      <c r="A24" s="306">
        <v>24</v>
      </c>
      <c r="B24" s="307" t="s">
        <v>241</v>
      </c>
      <c r="C24" s="308"/>
      <c r="D24" s="113">
        <v>1.5450186467767715</v>
      </c>
      <c r="E24" s="115">
        <v>29</v>
      </c>
      <c r="F24" s="114">
        <v>21</v>
      </c>
      <c r="G24" s="114">
        <v>23</v>
      </c>
      <c r="H24" s="114">
        <v>25</v>
      </c>
      <c r="I24" s="140">
        <v>33</v>
      </c>
      <c r="J24" s="115">
        <v>-4</v>
      </c>
      <c r="K24" s="116">
        <v>-12.121212121212121</v>
      </c>
    </row>
    <row r="25" spans="1:11" ht="14.1" customHeight="1" x14ac:dyDescent="0.2">
      <c r="A25" s="306">
        <v>25</v>
      </c>
      <c r="B25" s="307" t="s">
        <v>242</v>
      </c>
      <c r="C25" s="308"/>
      <c r="D25" s="113">
        <v>3.7826318593500265</v>
      </c>
      <c r="E25" s="115">
        <v>71</v>
      </c>
      <c r="F25" s="114">
        <v>108</v>
      </c>
      <c r="G25" s="114">
        <v>47</v>
      </c>
      <c r="H25" s="114">
        <v>38</v>
      </c>
      <c r="I25" s="140">
        <v>87</v>
      </c>
      <c r="J25" s="115">
        <v>-16</v>
      </c>
      <c r="K25" s="116">
        <v>-18.390804597701148</v>
      </c>
    </row>
    <row r="26" spans="1:11" ht="14.1" customHeight="1" x14ac:dyDescent="0.2">
      <c r="A26" s="306">
        <v>26</v>
      </c>
      <c r="B26" s="307" t="s">
        <v>243</v>
      </c>
      <c r="C26" s="308"/>
      <c r="D26" s="113">
        <v>3.8891848694725626</v>
      </c>
      <c r="E26" s="115">
        <v>73</v>
      </c>
      <c r="F26" s="114">
        <v>44</v>
      </c>
      <c r="G26" s="114">
        <v>24</v>
      </c>
      <c r="H26" s="114">
        <v>23</v>
      </c>
      <c r="I26" s="140">
        <v>36</v>
      </c>
      <c r="J26" s="115">
        <v>37</v>
      </c>
      <c r="K26" s="116">
        <v>102.77777777777777</v>
      </c>
    </row>
    <row r="27" spans="1:11" ht="14.1" customHeight="1" x14ac:dyDescent="0.2">
      <c r="A27" s="306">
        <v>27</v>
      </c>
      <c r="B27" s="307" t="s">
        <v>244</v>
      </c>
      <c r="C27" s="308"/>
      <c r="D27" s="113">
        <v>2.3441662226957911</v>
      </c>
      <c r="E27" s="115">
        <v>44</v>
      </c>
      <c r="F27" s="114">
        <v>54</v>
      </c>
      <c r="G27" s="114">
        <v>21</v>
      </c>
      <c r="H27" s="114">
        <v>14</v>
      </c>
      <c r="I27" s="140">
        <v>35</v>
      </c>
      <c r="J27" s="115">
        <v>9</v>
      </c>
      <c r="K27" s="116">
        <v>25.714285714285715</v>
      </c>
    </row>
    <row r="28" spans="1:11" ht="14.1" customHeight="1" x14ac:dyDescent="0.2">
      <c r="A28" s="306">
        <v>28</v>
      </c>
      <c r="B28" s="307" t="s">
        <v>245</v>
      </c>
      <c r="C28" s="308"/>
      <c r="D28" s="113" t="s">
        <v>513</v>
      </c>
      <c r="E28" s="115" t="s">
        <v>513</v>
      </c>
      <c r="F28" s="114" t="s">
        <v>513</v>
      </c>
      <c r="G28" s="114">
        <v>7</v>
      </c>
      <c r="H28" s="114" t="s">
        <v>513</v>
      </c>
      <c r="I28" s="140">
        <v>6</v>
      </c>
      <c r="J28" s="115" t="s">
        <v>513</v>
      </c>
      <c r="K28" s="116" t="s">
        <v>513</v>
      </c>
    </row>
    <row r="29" spans="1:11" ht="14.1" customHeight="1" x14ac:dyDescent="0.2">
      <c r="A29" s="306">
        <v>29</v>
      </c>
      <c r="B29" s="307" t="s">
        <v>246</v>
      </c>
      <c r="C29" s="308"/>
      <c r="D29" s="113">
        <v>3.4629728289824189</v>
      </c>
      <c r="E29" s="115">
        <v>65</v>
      </c>
      <c r="F29" s="114">
        <v>65</v>
      </c>
      <c r="G29" s="114">
        <v>66</v>
      </c>
      <c r="H29" s="114">
        <v>65</v>
      </c>
      <c r="I29" s="140">
        <v>46</v>
      </c>
      <c r="J29" s="115">
        <v>19</v>
      </c>
      <c r="K29" s="116">
        <v>41.304347826086953</v>
      </c>
    </row>
    <row r="30" spans="1:11" ht="14.1" customHeight="1" x14ac:dyDescent="0.2">
      <c r="A30" s="306" t="s">
        <v>247</v>
      </c>
      <c r="B30" s="307" t="s">
        <v>248</v>
      </c>
      <c r="C30" s="308"/>
      <c r="D30" s="113">
        <v>0.58604155567394778</v>
      </c>
      <c r="E30" s="115">
        <v>11</v>
      </c>
      <c r="F30" s="114">
        <v>21</v>
      </c>
      <c r="G30" s="114">
        <v>20</v>
      </c>
      <c r="H30" s="114">
        <v>18</v>
      </c>
      <c r="I30" s="140">
        <v>13</v>
      </c>
      <c r="J30" s="115">
        <v>-2</v>
      </c>
      <c r="K30" s="116">
        <v>-15.384615384615385</v>
      </c>
    </row>
    <row r="31" spans="1:11" ht="14.1" customHeight="1" x14ac:dyDescent="0.2">
      <c r="A31" s="306" t="s">
        <v>249</v>
      </c>
      <c r="B31" s="307" t="s">
        <v>250</v>
      </c>
      <c r="C31" s="308"/>
      <c r="D31" s="113">
        <v>2.8769312733084709</v>
      </c>
      <c r="E31" s="115">
        <v>54</v>
      </c>
      <c r="F31" s="114">
        <v>44</v>
      </c>
      <c r="G31" s="114">
        <v>46</v>
      </c>
      <c r="H31" s="114">
        <v>47</v>
      </c>
      <c r="I31" s="140">
        <v>33</v>
      </c>
      <c r="J31" s="115">
        <v>21</v>
      </c>
      <c r="K31" s="116">
        <v>63.636363636363633</v>
      </c>
    </row>
    <row r="32" spans="1:11" ht="14.1" customHeight="1" x14ac:dyDescent="0.2">
      <c r="A32" s="306">
        <v>31</v>
      </c>
      <c r="B32" s="307" t="s">
        <v>251</v>
      </c>
      <c r="C32" s="308"/>
      <c r="D32" s="113">
        <v>0.21310602024507191</v>
      </c>
      <c r="E32" s="115">
        <v>4</v>
      </c>
      <c r="F32" s="114">
        <v>5</v>
      </c>
      <c r="G32" s="114">
        <v>13</v>
      </c>
      <c r="H32" s="114">
        <v>5</v>
      </c>
      <c r="I32" s="140">
        <v>10</v>
      </c>
      <c r="J32" s="115">
        <v>-6</v>
      </c>
      <c r="K32" s="116">
        <v>-60</v>
      </c>
    </row>
    <row r="33" spans="1:11" ht="14.1" customHeight="1" x14ac:dyDescent="0.2">
      <c r="A33" s="306">
        <v>32</v>
      </c>
      <c r="B33" s="307" t="s">
        <v>252</v>
      </c>
      <c r="C33" s="308"/>
      <c r="D33" s="113">
        <v>2.1843367075119873</v>
      </c>
      <c r="E33" s="115">
        <v>41</v>
      </c>
      <c r="F33" s="114">
        <v>55</v>
      </c>
      <c r="G33" s="114">
        <v>51</v>
      </c>
      <c r="H33" s="114">
        <v>42</v>
      </c>
      <c r="I33" s="140">
        <v>50</v>
      </c>
      <c r="J33" s="115">
        <v>-9</v>
      </c>
      <c r="K33" s="116">
        <v>-18</v>
      </c>
    </row>
    <row r="34" spans="1:11" ht="14.1" customHeight="1" x14ac:dyDescent="0.2">
      <c r="A34" s="306">
        <v>33</v>
      </c>
      <c r="B34" s="307" t="s">
        <v>253</v>
      </c>
      <c r="C34" s="308"/>
      <c r="D34" s="113">
        <v>1.2786361214704316</v>
      </c>
      <c r="E34" s="115">
        <v>24</v>
      </c>
      <c r="F34" s="114">
        <v>23</v>
      </c>
      <c r="G34" s="114">
        <v>26</v>
      </c>
      <c r="H34" s="114">
        <v>19</v>
      </c>
      <c r="I34" s="140">
        <v>33</v>
      </c>
      <c r="J34" s="115">
        <v>-9</v>
      </c>
      <c r="K34" s="116">
        <v>-27.272727272727273</v>
      </c>
    </row>
    <row r="35" spans="1:11" ht="14.1" customHeight="1" x14ac:dyDescent="0.2">
      <c r="A35" s="306">
        <v>34</v>
      </c>
      <c r="B35" s="307" t="s">
        <v>254</v>
      </c>
      <c r="C35" s="308"/>
      <c r="D35" s="113">
        <v>2.7703782631859348</v>
      </c>
      <c r="E35" s="115">
        <v>52</v>
      </c>
      <c r="F35" s="114">
        <v>37</v>
      </c>
      <c r="G35" s="114">
        <v>40</v>
      </c>
      <c r="H35" s="114">
        <v>31</v>
      </c>
      <c r="I35" s="140">
        <v>35</v>
      </c>
      <c r="J35" s="115">
        <v>17</v>
      </c>
      <c r="K35" s="116">
        <v>48.571428571428569</v>
      </c>
    </row>
    <row r="36" spans="1:11" ht="14.1" customHeight="1" x14ac:dyDescent="0.2">
      <c r="A36" s="306">
        <v>41</v>
      </c>
      <c r="B36" s="307" t="s">
        <v>255</v>
      </c>
      <c r="C36" s="308"/>
      <c r="D36" s="113" t="s">
        <v>513</v>
      </c>
      <c r="E36" s="115" t="s">
        <v>513</v>
      </c>
      <c r="F36" s="114">
        <v>5</v>
      </c>
      <c r="G36" s="114" t="s">
        <v>513</v>
      </c>
      <c r="H36" s="114">
        <v>0</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v>0</v>
      </c>
      <c r="I37" s="140">
        <v>4</v>
      </c>
      <c r="J37" s="115" t="s">
        <v>513</v>
      </c>
      <c r="K37" s="116" t="s">
        <v>513</v>
      </c>
    </row>
    <row r="38" spans="1:11" ht="14.1" customHeight="1" x14ac:dyDescent="0.2">
      <c r="A38" s="306">
        <v>43</v>
      </c>
      <c r="B38" s="307" t="s">
        <v>257</v>
      </c>
      <c r="C38" s="308"/>
      <c r="D38" s="113">
        <v>0.79914757591901975</v>
      </c>
      <c r="E38" s="115">
        <v>15</v>
      </c>
      <c r="F38" s="114">
        <v>8</v>
      </c>
      <c r="G38" s="114">
        <v>16</v>
      </c>
      <c r="H38" s="114">
        <v>19</v>
      </c>
      <c r="I38" s="140">
        <v>12</v>
      </c>
      <c r="J38" s="115">
        <v>3</v>
      </c>
      <c r="K38" s="116">
        <v>25</v>
      </c>
    </row>
    <row r="39" spans="1:11" ht="14.1" customHeight="1" x14ac:dyDescent="0.2">
      <c r="A39" s="306">
        <v>51</v>
      </c>
      <c r="B39" s="307" t="s">
        <v>258</v>
      </c>
      <c r="C39" s="308"/>
      <c r="D39" s="113">
        <v>9.0037293553542881</v>
      </c>
      <c r="E39" s="115">
        <v>169</v>
      </c>
      <c r="F39" s="114">
        <v>60</v>
      </c>
      <c r="G39" s="114">
        <v>75</v>
      </c>
      <c r="H39" s="114">
        <v>100</v>
      </c>
      <c r="I39" s="140">
        <v>60</v>
      </c>
      <c r="J39" s="115">
        <v>109</v>
      </c>
      <c r="K39" s="116">
        <v>181.66666666666666</v>
      </c>
    </row>
    <row r="40" spans="1:11" ht="14.1" customHeight="1" x14ac:dyDescent="0.2">
      <c r="A40" s="306" t="s">
        <v>259</v>
      </c>
      <c r="B40" s="307" t="s">
        <v>260</v>
      </c>
      <c r="C40" s="308"/>
      <c r="D40" s="113">
        <v>8.3111347895578049</v>
      </c>
      <c r="E40" s="115">
        <v>156</v>
      </c>
      <c r="F40" s="114">
        <v>56</v>
      </c>
      <c r="G40" s="114">
        <v>70</v>
      </c>
      <c r="H40" s="114">
        <v>91</v>
      </c>
      <c r="I40" s="140">
        <v>55</v>
      </c>
      <c r="J40" s="115">
        <v>101</v>
      </c>
      <c r="K40" s="116">
        <v>183.63636363636363</v>
      </c>
    </row>
    <row r="41" spans="1:11" ht="14.1" customHeight="1" x14ac:dyDescent="0.2">
      <c r="A41" s="306"/>
      <c r="B41" s="307" t="s">
        <v>261</v>
      </c>
      <c r="C41" s="308"/>
      <c r="D41" s="113">
        <v>2.2376132125732551</v>
      </c>
      <c r="E41" s="115">
        <v>42</v>
      </c>
      <c r="F41" s="114">
        <v>43</v>
      </c>
      <c r="G41" s="114">
        <v>49</v>
      </c>
      <c r="H41" s="114">
        <v>74</v>
      </c>
      <c r="I41" s="140">
        <v>24</v>
      </c>
      <c r="J41" s="115">
        <v>18</v>
      </c>
      <c r="K41" s="116">
        <v>75</v>
      </c>
    </row>
    <row r="42" spans="1:11" ht="14.1" customHeight="1" x14ac:dyDescent="0.2">
      <c r="A42" s="306">
        <v>52</v>
      </c>
      <c r="B42" s="307" t="s">
        <v>262</v>
      </c>
      <c r="C42" s="308"/>
      <c r="D42" s="113">
        <v>4.8481619605753865</v>
      </c>
      <c r="E42" s="115">
        <v>91</v>
      </c>
      <c r="F42" s="114">
        <v>64</v>
      </c>
      <c r="G42" s="114">
        <v>59</v>
      </c>
      <c r="H42" s="114">
        <v>70</v>
      </c>
      <c r="I42" s="140">
        <v>96</v>
      </c>
      <c r="J42" s="115">
        <v>-5</v>
      </c>
      <c r="K42" s="116">
        <v>-5.208333333333333</v>
      </c>
    </row>
    <row r="43" spans="1:11" ht="14.1" customHeight="1" x14ac:dyDescent="0.2">
      <c r="A43" s="306" t="s">
        <v>263</v>
      </c>
      <c r="B43" s="307" t="s">
        <v>264</v>
      </c>
      <c r="C43" s="308"/>
      <c r="D43" s="113">
        <v>4.4752264251465101</v>
      </c>
      <c r="E43" s="115">
        <v>84</v>
      </c>
      <c r="F43" s="114">
        <v>56</v>
      </c>
      <c r="G43" s="114">
        <v>54</v>
      </c>
      <c r="H43" s="114">
        <v>64</v>
      </c>
      <c r="I43" s="140">
        <v>90</v>
      </c>
      <c r="J43" s="115">
        <v>-6</v>
      </c>
      <c r="K43" s="116">
        <v>-6.666666666666667</v>
      </c>
    </row>
    <row r="44" spans="1:11" ht="14.1" customHeight="1" x14ac:dyDescent="0.2">
      <c r="A44" s="306">
        <v>53</v>
      </c>
      <c r="B44" s="307" t="s">
        <v>265</v>
      </c>
      <c r="C44" s="308"/>
      <c r="D44" s="113">
        <v>0.69259456579648371</v>
      </c>
      <c r="E44" s="115">
        <v>13</v>
      </c>
      <c r="F44" s="114">
        <v>16</v>
      </c>
      <c r="G44" s="114">
        <v>6</v>
      </c>
      <c r="H44" s="114">
        <v>8</v>
      </c>
      <c r="I44" s="140">
        <v>5</v>
      </c>
      <c r="J44" s="115">
        <v>8</v>
      </c>
      <c r="K44" s="116">
        <v>160</v>
      </c>
    </row>
    <row r="45" spans="1:11" ht="14.1" customHeight="1" x14ac:dyDescent="0.2">
      <c r="A45" s="306" t="s">
        <v>266</v>
      </c>
      <c r="B45" s="307" t="s">
        <v>267</v>
      </c>
      <c r="C45" s="308"/>
      <c r="D45" s="113">
        <v>0.69259456579648371</v>
      </c>
      <c r="E45" s="115">
        <v>13</v>
      </c>
      <c r="F45" s="114">
        <v>15</v>
      </c>
      <c r="G45" s="114">
        <v>6</v>
      </c>
      <c r="H45" s="114">
        <v>8</v>
      </c>
      <c r="I45" s="140">
        <v>5</v>
      </c>
      <c r="J45" s="115">
        <v>8</v>
      </c>
      <c r="K45" s="116">
        <v>160</v>
      </c>
    </row>
    <row r="46" spans="1:11" ht="14.1" customHeight="1" x14ac:dyDescent="0.2">
      <c r="A46" s="306">
        <v>54</v>
      </c>
      <c r="B46" s="307" t="s">
        <v>268</v>
      </c>
      <c r="C46" s="308"/>
      <c r="D46" s="113">
        <v>2.5572722429408632</v>
      </c>
      <c r="E46" s="115">
        <v>48</v>
      </c>
      <c r="F46" s="114">
        <v>41</v>
      </c>
      <c r="G46" s="114">
        <v>34</v>
      </c>
      <c r="H46" s="114">
        <v>48</v>
      </c>
      <c r="I46" s="140">
        <v>57</v>
      </c>
      <c r="J46" s="115">
        <v>-9</v>
      </c>
      <c r="K46" s="116">
        <v>-15.789473684210526</v>
      </c>
    </row>
    <row r="47" spans="1:11" ht="14.1" customHeight="1" x14ac:dyDescent="0.2">
      <c r="A47" s="306">
        <v>61</v>
      </c>
      <c r="B47" s="307" t="s">
        <v>269</v>
      </c>
      <c r="C47" s="308"/>
      <c r="D47" s="113">
        <v>0.9589770911028237</v>
      </c>
      <c r="E47" s="115">
        <v>18</v>
      </c>
      <c r="F47" s="114">
        <v>13</v>
      </c>
      <c r="G47" s="114">
        <v>19</v>
      </c>
      <c r="H47" s="114">
        <v>25</v>
      </c>
      <c r="I47" s="140">
        <v>21</v>
      </c>
      <c r="J47" s="115">
        <v>-3</v>
      </c>
      <c r="K47" s="116">
        <v>-14.285714285714286</v>
      </c>
    </row>
    <row r="48" spans="1:11" ht="14.1" customHeight="1" x14ac:dyDescent="0.2">
      <c r="A48" s="306">
        <v>62</v>
      </c>
      <c r="B48" s="307" t="s">
        <v>270</v>
      </c>
      <c r="C48" s="308"/>
      <c r="D48" s="113">
        <v>11.933937133724028</v>
      </c>
      <c r="E48" s="115">
        <v>224</v>
      </c>
      <c r="F48" s="114">
        <v>208</v>
      </c>
      <c r="G48" s="114">
        <v>245</v>
      </c>
      <c r="H48" s="114">
        <v>201</v>
      </c>
      <c r="I48" s="140">
        <v>239</v>
      </c>
      <c r="J48" s="115">
        <v>-15</v>
      </c>
      <c r="K48" s="116">
        <v>-6.2761506276150625</v>
      </c>
    </row>
    <row r="49" spans="1:11" ht="14.1" customHeight="1" x14ac:dyDescent="0.2">
      <c r="A49" s="306">
        <v>63</v>
      </c>
      <c r="B49" s="307" t="s">
        <v>271</v>
      </c>
      <c r="C49" s="308"/>
      <c r="D49" s="113">
        <v>3.7826318593500265</v>
      </c>
      <c r="E49" s="115">
        <v>71</v>
      </c>
      <c r="F49" s="114">
        <v>70</v>
      </c>
      <c r="G49" s="114">
        <v>79</v>
      </c>
      <c r="H49" s="114">
        <v>93</v>
      </c>
      <c r="I49" s="140">
        <v>87</v>
      </c>
      <c r="J49" s="115">
        <v>-16</v>
      </c>
      <c r="K49" s="116">
        <v>-18.390804597701148</v>
      </c>
    </row>
    <row r="50" spans="1:11" ht="14.1" customHeight="1" x14ac:dyDescent="0.2">
      <c r="A50" s="306" t="s">
        <v>272</v>
      </c>
      <c r="B50" s="307" t="s">
        <v>273</v>
      </c>
      <c r="C50" s="308"/>
      <c r="D50" s="113">
        <v>0.3196590303676079</v>
      </c>
      <c r="E50" s="115">
        <v>6</v>
      </c>
      <c r="F50" s="114">
        <v>4</v>
      </c>
      <c r="G50" s="114">
        <v>10</v>
      </c>
      <c r="H50" s="114">
        <v>26</v>
      </c>
      <c r="I50" s="140">
        <v>11</v>
      </c>
      <c r="J50" s="115">
        <v>-5</v>
      </c>
      <c r="K50" s="116">
        <v>-45.454545454545453</v>
      </c>
    </row>
    <row r="51" spans="1:11" ht="14.1" customHeight="1" x14ac:dyDescent="0.2">
      <c r="A51" s="306" t="s">
        <v>274</v>
      </c>
      <c r="B51" s="307" t="s">
        <v>275</v>
      </c>
      <c r="C51" s="308"/>
      <c r="D51" s="113">
        <v>3.0367607884922747</v>
      </c>
      <c r="E51" s="115">
        <v>57</v>
      </c>
      <c r="F51" s="114">
        <v>58</v>
      </c>
      <c r="G51" s="114">
        <v>63</v>
      </c>
      <c r="H51" s="114">
        <v>54</v>
      </c>
      <c r="I51" s="140">
        <v>64</v>
      </c>
      <c r="J51" s="115">
        <v>-7</v>
      </c>
      <c r="K51" s="116">
        <v>-10.9375</v>
      </c>
    </row>
    <row r="52" spans="1:11" ht="14.1" customHeight="1" x14ac:dyDescent="0.2">
      <c r="A52" s="306">
        <v>71</v>
      </c>
      <c r="B52" s="307" t="s">
        <v>276</v>
      </c>
      <c r="C52" s="308"/>
      <c r="D52" s="113">
        <v>8.5242408098028761</v>
      </c>
      <c r="E52" s="115">
        <v>160</v>
      </c>
      <c r="F52" s="114">
        <v>82</v>
      </c>
      <c r="G52" s="114">
        <v>105</v>
      </c>
      <c r="H52" s="114">
        <v>124</v>
      </c>
      <c r="I52" s="140">
        <v>153</v>
      </c>
      <c r="J52" s="115">
        <v>7</v>
      </c>
      <c r="K52" s="116">
        <v>4.5751633986928102</v>
      </c>
    </row>
    <row r="53" spans="1:11" ht="14.1" customHeight="1" x14ac:dyDescent="0.2">
      <c r="A53" s="306" t="s">
        <v>277</v>
      </c>
      <c r="B53" s="307" t="s">
        <v>278</v>
      </c>
      <c r="C53" s="308"/>
      <c r="D53" s="113">
        <v>2.9302077783697391</v>
      </c>
      <c r="E53" s="115">
        <v>55</v>
      </c>
      <c r="F53" s="114">
        <v>24</v>
      </c>
      <c r="G53" s="114">
        <v>45</v>
      </c>
      <c r="H53" s="114">
        <v>55</v>
      </c>
      <c r="I53" s="140">
        <v>65</v>
      </c>
      <c r="J53" s="115">
        <v>-10</v>
      </c>
      <c r="K53" s="116">
        <v>-15.384615384615385</v>
      </c>
    </row>
    <row r="54" spans="1:11" ht="14.1" customHeight="1" x14ac:dyDescent="0.2">
      <c r="A54" s="306" t="s">
        <v>279</v>
      </c>
      <c r="B54" s="307" t="s">
        <v>280</v>
      </c>
      <c r="C54" s="308"/>
      <c r="D54" s="113">
        <v>4.9547149706979221</v>
      </c>
      <c r="E54" s="115">
        <v>93</v>
      </c>
      <c r="F54" s="114">
        <v>48</v>
      </c>
      <c r="G54" s="114">
        <v>48</v>
      </c>
      <c r="H54" s="114">
        <v>63</v>
      </c>
      <c r="I54" s="140">
        <v>77</v>
      </c>
      <c r="J54" s="115">
        <v>16</v>
      </c>
      <c r="K54" s="116">
        <v>20.779220779220779</v>
      </c>
    </row>
    <row r="55" spans="1:11" ht="14.1" customHeight="1" x14ac:dyDescent="0.2">
      <c r="A55" s="306">
        <v>72</v>
      </c>
      <c r="B55" s="307" t="s">
        <v>281</v>
      </c>
      <c r="C55" s="308"/>
      <c r="D55" s="113">
        <v>1.4917421417155035</v>
      </c>
      <c r="E55" s="115">
        <v>28</v>
      </c>
      <c r="F55" s="114">
        <v>13</v>
      </c>
      <c r="G55" s="114">
        <v>24</v>
      </c>
      <c r="H55" s="114">
        <v>19</v>
      </c>
      <c r="I55" s="140">
        <v>33</v>
      </c>
      <c r="J55" s="115">
        <v>-5</v>
      </c>
      <c r="K55" s="116">
        <v>-15.151515151515152</v>
      </c>
    </row>
    <row r="56" spans="1:11" ht="14.1" customHeight="1" x14ac:dyDescent="0.2">
      <c r="A56" s="306" t="s">
        <v>282</v>
      </c>
      <c r="B56" s="307" t="s">
        <v>283</v>
      </c>
      <c r="C56" s="308"/>
      <c r="D56" s="113">
        <v>0.53276505061267976</v>
      </c>
      <c r="E56" s="115">
        <v>10</v>
      </c>
      <c r="F56" s="114">
        <v>0</v>
      </c>
      <c r="G56" s="114">
        <v>12</v>
      </c>
      <c r="H56" s="114" t="s">
        <v>513</v>
      </c>
      <c r="I56" s="140">
        <v>17</v>
      </c>
      <c r="J56" s="115">
        <v>-7</v>
      </c>
      <c r="K56" s="116">
        <v>-41.176470588235297</v>
      </c>
    </row>
    <row r="57" spans="1:11" ht="14.1" customHeight="1" x14ac:dyDescent="0.2">
      <c r="A57" s="306" t="s">
        <v>284</v>
      </c>
      <c r="B57" s="307" t="s">
        <v>285</v>
      </c>
      <c r="C57" s="308"/>
      <c r="D57" s="113">
        <v>0.79914757591901975</v>
      </c>
      <c r="E57" s="115">
        <v>15</v>
      </c>
      <c r="F57" s="114">
        <v>6</v>
      </c>
      <c r="G57" s="114">
        <v>8</v>
      </c>
      <c r="H57" s="114">
        <v>14</v>
      </c>
      <c r="I57" s="140">
        <v>9</v>
      </c>
      <c r="J57" s="115">
        <v>6</v>
      </c>
      <c r="K57" s="116">
        <v>66.666666666666671</v>
      </c>
    </row>
    <row r="58" spans="1:11" ht="14.1" customHeight="1" x14ac:dyDescent="0.2">
      <c r="A58" s="306">
        <v>73</v>
      </c>
      <c r="B58" s="307" t="s">
        <v>286</v>
      </c>
      <c r="C58" s="308"/>
      <c r="D58" s="113">
        <v>1.0655301012253595</v>
      </c>
      <c r="E58" s="115">
        <v>20</v>
      </c>
      <c r="F58" s="114">
        <v>14</v>
      </c>
      <c r="G58" s="114">
        <v>21</v>
      </c>
      <c r="H58" s="114">
        <v>29</v>
      </c>
      <c r="I58" s="140">
        <v>24</v>
      </c>
      <c r="J58" s="115">
        <v>-4</v>
      </c>
      <c r="K58" s="116">
        <v>-16.666666666666668</v>
      </c>
    </row>
    <row r="59" spans="1:11" ht="14.1" customHeight="1" x14ac:dyDescent="0.2">
      <c r="A59" s="306" t="s">
        <v>287</v>
      </c>
      <c r="B59" s="307" t="s">
        <v>288</v>
      </c>
      <c r="C59" s="308"/>
      <c r="D59" s="113">
        <v>0.90570058604155568</v>
      </c>
      <c r="E59" s="115">
        <v>17</v>
      </c>
      <c r="F59" s="114">
        <v>10</v>
      </c>
      <c r="G59" s="114">
        <v>14</v>
      </c>
      <c r="H59" s="114">
        <v>24</v>
      </c>
      <c r="I59" s="140">
        <v>19</v>
      </c>
      <c r="J59" s="115">
        <v>-2</v>
      </c>
      <c r="K59" s="116">
        <v>-10.526315789473685</v>
      </c>
    </row>
    <row r="60" spans="1:11" ht="14.1" customHeight="1" x14ac:dyDescent="0.2">
      <c r="A60" s="306">
        <v>81</v>
      </c>
      <c r="B60" s="307" t="s">
        <v>289</v>
      </c>
      <c r="C60" s="308"/>
      <c r="D60" s="113">
        <v>10.01598295151838</v>
      </c>
      <c r="E60" s="115">
        <v>188</v>
      </c>
      <c r="F60" s="114">
        <v>137</v>
      </c>
      <c r="G60" s="114">
        <v>192</v>
      </c>
      <c r="H60" s="114">
        <v>155</v>
      </c>
      <c r="I60" s="140">
        <v>151</v>
      </c>
      <c r="J60" s="115">
        <v>37</v>
      </c>
      <c r="K60" s="116">
        <v>24.503311258278146</v>
      </c>
    </row>
    <row r="61" spans="1:11" ht="14.1" customHeight="1" x14ac:dyDescent="0.2">
      <c r="A61" s="306" t="s">
        <v>290</v>
      </c>
      <c r="B61" s="307" t="s">
        <v>291</v>
      </c>
      <c r="C61" s="308"/>
      <c r="D61" s="113">
        <v>2.4507192328183272</v>
      </c>
      <c r="E61" s="115">
        <v>46</v>
      </c>
      <c r="F61" s="114">
        <v>23</v>
      </c>
      <c r="G61" s="114">
        <v>41</v>
      </c>
      <c r="H61" s="114">
        <v>45</v>
      </c>
      <c r="I61" s="140">
        <v>42</v>
      </c>
      <c r="J61" s="115">
        <v>4</v>
      </c>
      <c r="K61" s="116">
        <v>9.5238095238095237</v>
      </c>
    </row>
    <row r="62" spans="1:11" ht="14.1" customHeight="1" x14ac:dyDescent="0.2">
      <c r="A62" s="306" t="s">
        <v>292</v>
      </c>
      <c r="B62" s="307" t="s">
        <v>293</v>
      </c>
      <c r="C62" s="308"/>
      <c r="D62" s="113">
        <v>4.74160895045285</v>
      </c>
      <c r="E62" s="115">
        <v>89</v>
      </c>
      <c r="F62" s="114">
        <v>83</v>
      </c>
      <c r="G62" s="114">
        <v>102</v>
      </c>
      <c r="H62" s="114">
        <v>65</v>
      </c>
      <c r="I62" s="140">
        <v>67</v>
      </c>
      <c r="J62" s="115">
        <v>22</v>
      </c>
      <c r="K62" s="116">
        <v>32.835820895522389</v>
      </c>
    </row>
    <row r="63" spans="1:11" ht="14.1" customHeight="1" x14ac:dyDescent="0.2">
      <c r="A63" s="306"/>
      <c r="B63" s="307" t="s">
        <v>294</v>
      </c>
      <c r="C63" s="308"/>
      <c r="D63" s="113">
        <v>4.2621204049014381</v>
      </c>
      <c r="E63" s="115">
        <v>80</v>
      </c>
      <c r="F63" s="114">
        <v>79</v>
      </c>
      <c r="G63" s="114">
        <v>86</v>
      </c>
      <c r="H63" s="114">
        <v>58</v>
      </c>
      <c r="I63" s="140">
        <v>60</v>
      </c>
      <c r="J63" s="115">
        <v>20</v>
      </c>
      <c r="K63" s="116">
        <v>33.333333333333336</v>
      </c>
    </row>
    <row r="64" spans="1:11" ht="14.1" customHeight="1" x14ac:dyDescent="0.2">
      <c r="A64" s="306" t="s">
        <v>295</v>
      </c>
      <c r="B64" s="307" t="s">
        <v>296</v>
      </c>
      <c r="C64" s="308"/>
      <c r="D64" s="113">
        <v>0.6393180607352158</v>
      </c>
      <c r="E64" s="115">
        <v>12</v>
      </c>
      <c r="F64" s="114">
        <v>9</v>
      </c>
      <c r="G64" s="114">
        <v>9</v>
      </c>
      <c r="H64" s="114">
        <v>12</v>
      </c>
      <c r="I64" s="140">
        <v>12</v>
      </c>
      <c r="J64" s="115">
        <v>0</v>
      </c>
      <c r="K64" s="116">
        <v>0</v>
      </c>
    </row>
    <row r="65" spans="1:11" ht="14.1" customHeight="1" x14ac:dyDescent="0.2">
      <c r="A65" s="306" t="s">
        <v>297</v>
      </c>
      <c r="B65" s="307" t="s">
        <v>298</v>
      </c>
      <c r="C65" s="308"/>
      <c r="D65" s="113">
        <v>0.69259456579648371</v>
      </c>
      <c r="E65" s="115">
        <v>13</v>
      </c>
      <c r="F65" s="114">
        <v>11</v>
      </c>
      <c r="G65" s="114">
        <v>8</v>
      </c>
      <c r="H65" s="114">
        <v>12</v>
      </c>
      <c r="I65" s="140">
        <v>12</v>
      </c>
      <c r="J65" s="115">
        <v>1</v>
      </c>
      <c r="K65" s="116">
        <v>8.3333333333333339</v>
      </c>
    </row>
    <row r="66" spans="1:11" ht="14.1" customHeight="1" x14ac:dyDescent="0.2">
      <c r="A66" s="306">
        <v>82</v>
      </c>
      <c r="B66" s="307" t="s">
        <v>299</v>
      </c>
      <c r="C66" s="308"/>
      <c r="D66" s="113">
        <v>4.9014384656366543</v>
      </c>
      <c r="E66" s="115">
        <v>92</v>
      </c>
      <c r="F66" s="114">
        <v>69</v>
      </c>
      <c r="G66" s="114">
        <v>115</v>
      </c>
      <c r="H66" s="114">
        <v>123</v>
      </c>
      <c r="I66" s="140">
        <v>112</v>
      </c>
      <c r="J66" s="115">
        <v>-20</v>
      </c>
      <c r="K66" s="116">
        <v>-17.857142857142858</v>
      </c>
    </row>
    <row r="67" spans="1:11" ht="14.1" customHeight="1" x14ac:dyDescent="0.2">
      <c r="A67" s="306" t="s">
        <v>300</v>
      </c>
      <c r="B67" s="307" t="s">
        <v>301</v>
      </c>
      <c r="C67" s="308"/>
      <c r="D67" s="113">
        <v>3.6760788492274905</v>
      </c>
      <c r="E67" s="115">
        <v>69</v>
      </c>
      <c r="F67" s="114">
        <v>52</v>
      </c>
      <c r="G67" s="114">
        <v>67</v>
      </c>
      <c r="H67" s="114">
        <v>46</v>
      </c>
      <c r="I67" s="140">
        <v>53</v>
      </c>
      <c r="J67" s="115">
        <v>16</v>
      </c>
      <c r="K67" s="116">
        <v>30.188679245283019</v>
      </c>
    </row>
    <row r="68" spans="1:11" ht="14.1" customHeight="1" x14ac:dyDescent="0.2">
      <c r="A68" s="306" t="s">
        <v>302</v>
      </c>
      <c r="B68" s="307" t="s">
        <v>303</v>
      </c>
      <c r="C68" s="308"/>
      <c r="D68" s="113">
        <v>0.85242408098028766</v>
      </c>
      <c r="E68" s="115">
        <v>16</v>
      </c>
      <c r="F68" s="114">
        <v>15</v>
      </c>
      <c r="G68" s="114">
        <v>14</v>
      </c>
      <c r="H68" s="114">
        <v>26</v>
      </c>
      <c r="I68" s="140">
        <v>7</v>
      </c>
      <c r="J68" s="115">
        <v>9</v>
      </c>
      <c r="K68" s="116">
        <v>128.57142857142858</v>
      </c>
    </row>
    <row r="69" spans="1:11" ht="14.1" customHeight="1" x14ac:dyDescent="0.2">
      <c r="A69" s="306">
        <v>83</v>
      </c>
      <c r="B69" s="307" t="s">
        <v>304</v>
      </c>
      <c r="C69" s="308"/>
      <c r="D69" s="113">
        <v>8.7906233351092169</v>
      </c>
      <c r="E69" s="115">
        <v>165</v>
      </c>
      <c r="F69" s="114">
        <v>132</v>
      </c>
      <c r="G69" s="114">
        <v>165</v>
      </c>
      <c r="H69" s="114">
        <v>87</v>
      </c>
      <c r="I69" s="140">
        <v>112</v>
      </c>
      <c r="J69" s="115">
        <v>53</v>
      </c>
      <c r="K69" s="116">
        <v>47.321428571428569</v>
      </c>
    </row>
    <row r="70" spans="1:11" ht="14.1" customHeight="1" x14ac:dyDescent="0.2">
      <c r="A70" s="306" t="s">
        <v>305</v>
      </c>
      <c r="B70" s="307" t="s">
        <v>306</v>
      </c>
      <c r="C70" s="308"/>
      <c r="D70" s="113">
        <v>7.5119872136387853</v>
      </c>
      <c r="E70" s="115">
        <v>141</v>
      </c>
      <c r="F70" s="114">
        <v>114</v>
      </c>
      <c r="G70" s="114">
        <v>146</v>
      </c>
      <c r="H70" s="114">
        <v>69</v>
      </c>
      <c r="I70" s="140">
        <v>86</v>
      </c>
      <c r="J70" s="115">
        <v>55</v>
      </c>
      <c r="K70" s="116">
        <v>63.953488372093027</v>
      </c>
    </row>
    <row r="71" spans="1:11" ht="14.1" customHeight="1" x14ac:dyDescent="0.2">
      <c r="A71" s="306"/>
      <c r="B71" s="307" t="s">
        <v>307</v>
      </c>
      <c r="C71" s="308"/>
      <c r="D71" s="113">
        <v>4.4219499200852423</v>
      </c>
      <c r="E71" s="115">
        <v>83</v>
      </c>
      <c r="F71" s="114">
        <v>82</v>
      </c>
      <c r="G71" s="114">
        <v>82</v>
      </c>
      <c r="H71" s="114">
        <v>44</v>
      </c>
      <c r="I71" s="140">
        <v>50</v>
      </c>
      <c r="J71" s="115">
        <v>33</v>
      </c>
      <c r="K71" s="116">
        <v>66</v>
      </c>
    </row>
    <row r="72" spans="1:11" ht="14.1" customHeight="1" x14ac:dyDescent="0.2">
      <c r="A72" s="306">
        <v>84</v>
      </c>
      <c r="B72" s="307" t="s">
        <v>308</v>
      </c>
      <c r="C72" s="308"/>
      <c r="D72" s="113">
        <v>0.85242408098028766</v>
      </c>
      <c r="E72" s="115">
        <v>16</v>
      </c>
      <c r="F72" s="114">
        <v>7</v>
      </c>
      <c r="G72" s="114">
        <v>35</v>
      </c>
      <c r="H72" s="114">
        <v>11</v>
      </c>
      <c r="I72" s="140">
        <v>19</v>
      </c>
      <c r="J72" s="115">
        <v>-3</v>
      </c>
      <c r="K72" s="116">
        <v>-15.789473684210526</v>
      </c>
    </row>
    <row r="73" spans="1:11" ht="14.1" customHeight="1" x14ac:dyDescent="0.2">
      <c r="A73" s="306" t="s">
        <v>309</v>
      </c>
      <c r="B73" s="307" t="s">
        <v>310</v>
      </c>
      <c r="C73" s="308"/>
      <c r="D73" s="113">
        <v>0.74587107085775173</v>
      </c>
      <c r="E73" s="115">
        <v>14</v>
      </c>
      <c r="F73" s="114" t="s">
        <v>513</v>
      </c>
      <c r="G73" s="114">
        <v>17</v>
      </c>
      <c r="H73" s="114" t="s">
        <v>513</v>
      </c>
      <c r="I73" s="140">
        <v>10</v>
      </c>
      <c r="J73" s="115">
        <v>4</v>
      </c>
      <c r="K73" s="116">
        <v>40</v>
      </c>
    </row>
    <row r="74" spans="1:11" ht="14.1" customHeight="1" x14ac:dyDescent="0.2">
      <c r="A74" s="306" t="s">
        <v>311</v>
      </c>
      <c r="B74" s="307" t="s">
        <v>312</v>
      </c>
      <c r="C74" s="308"/>
      <c r="D74" s="113" t="s">
        <v>513</v>
      </c>
      <c r="E74" s="115" t="s">
        <v>513</v>
      </c>
      <c r="F74" s="114">
        <v>3</v>
      </c>
      <c r="G74" s="114">
        <v>6</v>
      </c>
      <c r="H74" s="114" t="s">
        <v>513</v>
      </c>
      <c r="I74" s="140">
        <v>4</v>
      </c>
      <c r="J74" s="115" t="s">
        <v>513</v>
      </c>
      <c r="K74" s="116" t="s">
        <v>513</v>
      </c>
    </row>
    <row r="75" spans="1:11" ht="14.1" customHeight="1" x14ac:dyDescent="0.2">
      <c r="A75" s="306" t="s">
        <v>313</v>
      </c>
      <c r="B75" s="307" t="s">
        <v>314</v>
      </c>
      <c r="C75" s="308"/>
      <c r="D75" s="113">
        <v>0</v>
      </c>
      <c r="E75" s="115">
        <v>0</v>
      </c>
      <c r="F75" s="114" t="s">
        <v>513</v>
      </c>
      <c r="G75" s="114">
        <v>0</v>
      </c>
      <c r="H75" s="114" t="s">
        <v>513</v>
      </c>
      <c r="I75" s="140">
        <v>0</v>
      </c>
      <c r="J75" s="115">
        <v>0</v>
      </c>
      <c r="K75" s="116">
        <v>0</v>
      </c>
    </row>
    <row r="76" spans="1:11" ht="14.1" customHeight="1" x14ac:dyDescent="0.2">
      <c r="A76" s="306">
        <v>91</v>
      </c>
      <c r="B76" s="307" t="s">
        <v>315</v>
      </c>
      <c r="C76" s="308"/>
      <c r="D76" s="113">
        <v>0.3196590303676079</v>
      </c>
      <c r="E76" s="115">
        <v>6</v>
      </c>
      <c r="F76" s="114" t="s">
        <v>513</v>
      </c>
      <c r="G76" s="114">
        <v>10</v>
      </c>
      <c r="H76" s="114" t="s">
        <v>513</v>
      </c>
      <c r="I76" s="140">
        <v>6</v>
      </c>
      <c r="J76" s="115">
        <v>0</v>
      </c>
      <c r="K76" s="116">
        <v>0</v>
      </c>
    </row>
    <row r="77" spans="1:11" ht="14.1" customHeight="1" x14ac:dyDescent="0.2">
      <c r="A77" s="306">
        <v>92</v>
      </c>
      <c r="B77" s="307" t="s">
        <v>316</v>
      </c>
      <c r="C77" s="308"/>
      <c r="D77" s="113">
        <v>0.79914757591901975</v>
      </c>
      <c r="E77" s="115">
        <v>15</v>
      </c>
      <c r="F77" s="114">
        <v>15</v>
      </c>
      <c r="G77" s="114">
        <v>12</v>
      </c>
      <c r="H77" s="114">
        <v>19</v>
      </c>
      <c r="I77" s="140">
        <v>21</v>
      </c>
      <c r="J77" s="115">
        <v>-6</v>
      </c>
      <c r="K77" s="116">
        <v>-28.571428571428573</v>
      </c>
    </row>
    <row r="78" spans="1:11" ht="14.1" customHeight="1" x14ac:dyDescent="0.2">
      <c r="A78" s="306">
        <v>93</v>
      </c>
      <c r="B78" s="307" t="s">
        <v>317</v>
      </c>
      <c r="C78" s="308"/>
      <c r="D78" s="113" t="s">
        <v>513</v>
      </c>
      <c r="E78" s="115" t="s">
        <v>513</v>
      </c>
      <c r="F78" s="114" t="s">
        <v>513</v>
      </c>
      <c r="G78" s="114">
        <v>0</v>
      </c>
      <c r="H78" s="114">
        <v>0</v>
      </c>
      <c r="I78" s="140">
        <v>0</v>
      </c>
      <c r="J78" s="115" t="s">
        <v>513</v>
      </c>
      <c r="K78" s="116" t="s">
        <v>513</v>
      </c>
    </row>
    <row r="79" spans="1:11" ht="14.1" customHeight="1" x14ac:dyDescent="0.2">
      <c r="A79" s="306">
        <v>94</v>
      </c>
      <c r="B79" s="307" t="s">
        <v>318</v>
      </c>
      <c r="C79" s="308"/>
      <c r="D79" s="113" t="s">
        <v>513</v>
      </c>
      <c r="E79" s="115" t="s">
        <v>513</v>
      </c>
      <c r="F79" s="114">
        <v>0</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0.90570058604155568</v>
      </c>
      <c r="E81" s="143">
        <v>17</v>
      </c>
      <c r="F81" s="144">
        <v>18</v>
      </c>
      <c r="G81" s="144">
        <v>39</v>
      </c>
      <c r="H81" s="144">
        <v>12</v>
      </c>
      <c r="I81" s="145">
        <v>11</v>
      </c>
      <c r="J81" s="143">
        <v>6</v>
      </c>
      <c r="K81" s="146">
        <v>54.545454545454547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18691</v>
      </c>
      <c r="C10" s="114">
        <v>7841</v>
      </c>
      <c r="D10" s="114">
        <v>10850</v>
      </c>
      <c r="E10" s="114">
        <v>13654</v>
      </c>
      <c r="F10" s="114">
        <v>4552</v>
      </c>
      <c r="G10" s="114">
        <v>2212</v>
      </c>
      <c r="H10" s="114">
        <v>5123</v>
      </c>
      <c r="I10" s="115">
        <v>5392</v>
      </c>
      <c r="J10" s="114">
        <v>4261</v>
      </c>
      <c r="K10" s="114">
        <v>1131</v>
      </c>
      <c r="L10" s="423">
        <v>1164</v>
      </c>
      <c r="M10" s="424">
        <v>1314</v>
      </c>
    </row>
    <row r="11" spans="1:13" ht="11.1" customHeight="1" x14ac:dyDescent="0.2">
      <c r="A11" s="422" t="s">
        <v>387</v>
      </c>
      <c r="B11" s="115">
        <v>18971</v>
      </c>
      <c r="C11" s="114">
        <v>8060</v>
      </c>
      <c r="D11" s="114">
        <v>10911</v>
      </c>
      <c r="E11" s="114">
        <v>13917</v>
      </c>
      <c r="F11" s="114">
        <v>4578</v>
      </c>
      <c r="G11" s="114">
        <v>2196</v>
      </c>
      <c r="H11" s="114">
        <v>5257</v>
      </c>
      <c r="I11" s="115">
        <v>5471</v>
      </c>
      <c r="J11" s="114">
        <v>4316</v>
      </c>
      <c r="K11" s="114">
        <v>1155</v>
      </c>
      <c r="L11" s="423">
        <v>1769</v>
      </c>
      <c r="M11" s="424">
        <v>1516</v>
      </c>
    </row>
    <row r="12" spans="1:13" ht="11.1" customHeight="1" x14ac:dyDescent="0.2">
      <c r="A12" s="422" t="s">
        <v>388</v>
      </c>
      <c r="B12" s="115">
        <v>19590</v>
      </c>
      <c r="C12" s="114">
        <v>8380</v>
      </c>
      <c r="D12" s="114">
        <v>11210</v>
      </c>
      <c r="E12" s="114">
        <v>14424</v>
      </c>
      <c r="F12" s="114">
        <v>4672</v>
      </c>
      <c r="G12" s="114">
        <v>2552</v>
      </c>
      <c r="H12" s="114">
        <v>5389</v>
      </c>
      <c r="I12" s="115">
        <v>5489</v>
      </c>
      <c r="J12" s="114">
        <v>4296</v>
      </c>
      <c r="K12" s="114">
        <v>1193</v>
      </c>
      <c r="L12" s="423">
        <v>1888</v>
      </c>
      <c r="M12" s="424">
        <v>1321</v>
      </c>
    </row>
    <row r="13" spans="1:13" s="110" customFormat="1" ht="11.1" customHeight="1" x14ac:dyDescent="0.2">
      <c r="A13" s="422" t="s">
        <v>389</v>
      </c>
      <c r="B13" s="115">
        <v>19477</v>
      </c>
      <c r="C13" s="114">
        <v>8301</v>
      </c>
      <c r="D13" s="114">
        <v>11176</v>
      </c>
      <c r="E13" s="114">
        <v>14354</v>
      </c>
      <c r="F13" s="114">
        <v>4633</v>
      </c>
      <c r="G13" s="114">
        <v>2487</v>
      </c>
      <c r="H13" s="114">
        <v>5410</v>
      </c>
      <c r="I13" s="115">
        <v>5440</v>
      </c>
      <c r="J13" s="114">
        <v>4258</v>
      </c>
      <c r="K13" s="114">
        <v>1182</v>
      </c>
      <c r="L13" s="423">
        <v>1182</v>
      </c>
      <c r="M13" s="424">
        <v>1311</v>
      </c>
    </row>
    <row r="14" spans="1:13" ht="15" customHeight="1" x14ac:dyDescent="0.2">
      <c r="A14" s="422" t="s">
        <v>390</v>
      </c>
      <c r="B14" s="115">
        <v>19617</v>
      </c>
      <c r="C14" s="114">
        <v>8350</v>
      </c>
      <c r="D14" s="114">
        <v>11267</v>
      </c>
      <c r="E14" s="114">
        <v>13694</v>
      </c>
      <c r="F14" s="114">
        <v>5482</v>
      </c>
      <c r="G14" s="114">
        <v>2416</v>
      </c>
      <c r="H14" s="114">
        <v>5567</v>
      </c>
      <c r="I14" s="115">
        <v>5364</v>
      </c>
      <c r="J14" s="114">
        <v>4178</v>
      </c>
      <c r="K14" s="114">
        <v>1186</v>
      </c>
      <c r="L14" s="423">
        <v>1466</v>
      </c>
      <c r="M14" s="424">
        <v>1493</v>
      </c>
    </row>
    <row r="15" spans="1:13" ht="11.1" customHeight="1" x14ac:dyDescent="0.2">
      <c r="A15" s="422" t="s">
        <v>387</v>
      </c>
      <c r="B15" s="115">
        <v>19862</v>
      </c>
      <c r="C15" s="114">
        <v>8536</v>
      </c>
      <c r="D15" s="114">
        <v>11326</v>
      </c>
      <c r="E15" s="114">
        <v>13788</v>
      </c>
      <c r="F15" s="114">
        <v>5625</v>
      </c>
      <c r="G15" s="114">
        <v>2337</v>
      </c>
      <c r="H15" s="114">
        <v>5716</v>
      </c>
      <c r="I15" s="115">
        <v>5420</v>
      </c>
      <c r="J15" s="114">
        <v>4208</v>
      </c>
      <c r="K15" s="114">
        <v>1212</v>
      </c>
      <c r="L15" s="423">
        <v>1448</v>
      </c>
      <c r="M15" s="424">
        <v>1195</v>
      </c>
    </row>
    <row r="16" spans="1:13" ht="11.1" customHeight="1" x14ac:dyDescent="0.2">
      <c r="A16" s="422" t="s">
        <v>388</v>
      </c>
      <c r="B16" s="115">
        <v>20370</v>
      </c>
      <c r="C16" s="114">
        <v>8804</v>
      </c>
      <c r="D16" s="114">
        <v>11566</v>
      </c>
      <c r="E16" s="114">
        <v>14567</v>
      </c>
      <c r="F16" s="114">
        <v>5765</v>
      </c>
      <c r="G16" s="114">
        <v>2621</v>
      </c>
      <c r="H16" s="114">
        <v>5845</v>
      </c>
      <c r="I16" s="115">
        <v>5392</v>
      </c>
      <c r="J16" s="114">
        <v>4155</v>
      </c>
      <c r="K16" s="114">
        <v>1237</v>
      </c>
      <c r="L16" s="423">
        <v>1960</v>
      </c>
      <c r="M16" s="424">
        <v>1516</v>
      </c>
    </row>
    <row r="17" spans="1:13" s="110" customFormat="1" ht="11.1" customHeight="1" x14ac:dyDescent="0.2">
      <c r="A17" s="422" t="s">
        <v>389</v>
      </c>
      <c r="B17" s="115">
        <v>20395</v>
      </c>
      <c r="C17" s="114">
        <v>8746</v>
      </c>
      <c r="D17" s="114">
        <v>11649</v>
      </c>
      <c r="E17" s="114">
        <v>14576</v>
      </c>
      <c r="F17" s="114">
        <v>5786</v>
      </c>
      <c r="G17" s="114">
        <v>2564</v>
      </c>
      <c r="H17" s="114">
        <v>6005</v>
      </c>
      <c r="I17" s="115">
        <v>5382</v>
      </c>
      <c r="J17" s="114">
        <v>4146</v>
      </c>
      <c r="K17" s="114">
        <v>1236</v>
      </c>
      <c r="L17" s="423">
        <v>1301</v>
      </c>
      <c r="M17" s="424">
        <v>1352</v>
      </c>
    </row>
    <row r="18" spans="1:13" ht="15" customHeight="1" x14ac:dyDescent="0.2">
      <c r="A18" s="422" t="s">
        <v>391</v>
      </c>
      <c r="B18" s="115">
        <v>20205</v>
      </c>
      <c r="C18" s="114">
        <v>8658</v>
      </c>
      <c r="D18" s="114">
        <v>11547</v>
      </c>
      <c r="E18" s="114">
        <v>14301</v>
      </c>
      <c r="F18" s="114">
        <v>5862</v>
      </c>
      <c r="G18" s="114">
        <v>2470</v>
      </c>
      <c r="H18" s="114">
        <v>6055</v>
      </c>
      <c r="I18" s="115">
        <v>5270</v>
      </c>
      <c r="J18" s="114">
        <v>4083</v>
      </c>
      <c r="K18" s="114">
        <v>1187</v>
      </c>
      <c r="L18" s="423">
        <v>1587</v>
      </c>
      <c r="M18" s="424">
        <v>1753</v>
      </c>
    </row>
    <row r="19" spans="1:13" ht="11.1" customHeight="1" x14ac:dyDescent="0.2">
      <c r="A19" s="422" t="s">
        <v>387</v>
      </c>
      <c r="B19" s="115">
        <v>20270</v>
      </c>
      <c r="C19" s="114">
        <v>8711</v>
      </c>
      <c r="D19" s="114">
        <v>11559</v>
      </c>
      <c r="E19" s="114">
        <v>14272</v>
      </c>
      <c r="F19" s="114">
        <v>5944</v>
      </c>
      <c r="G19" s="114">
        <v>2372</v>
      </c>
      <c r="H19" s="114">
        <v>6214</v>
      </c>
      <c r="I19" s="115">
        <v>5393</v>
      </c>
      <c r="J19" s="114">
        <v>4132</v>
      </c>
      <c r="K19" s="114">
        <v>1261</v>
      </c>
      <c r="L19" s="423">
        <v>1290</v>
      </c>
      <c r="M19" s="424">
        <v>1258</v>
      </c>
    </row>
    <row r="20" spans="1:13" ht="11.1" customHeight="1" x14ac:dyDescent="0.2">
      <c r="A20" s="422" t="s">
        <v>388</v>
      </c>
      <c r="B20" s="115">
        <v>20630</v>
      </c>
      <c r="C20" s="114">
        <v>8899</v>
      </c>
      <c r="D20" s="114">
        <v>11731</v>
      </c>
      <c r="E20" s="114">
        <v>14543</v>
      </c>
      <c r="F20" s="114">
        <v>6067</v>
      </c>
      <c r="G20" s="114">
        <v>2628</v>
      </c>
      <c r="H20" s="114">
        <v>6329</v>
      </c>
      <c r="I20" s="115">
        <v>5383</v>
      </c>
      <c r="J20" s="114">
        <v>4110</v>
      </c>
      <c r="K20" s="114">
        <v>1273</v>
      </c>
      <c r="L20" s="423">
        <v>1968</v>
      </c>
      <c r="M20" s="424">
        <v>1661</v>
      </c>
    </row>
    <row r="21" spans="1:13" s="110" customFormat="1" ht="11.1" customHeight="1" x14ac:dyDescent="0.2">
      <c r="A21" s="422" t="s">
        <v>389</v>
      </c>
      <c r="B21" s="115">
        <v>20492</v>
      </c>
      <c r="C21" s="114">
        <v>8758</v>
      </c>
      <c r="D21" s="114">
        <v>11734</v>
      </c>
      <c r="E21" s="114">
        <v>14413</v>
      </c>
      <c r="F21" s="114">
        <v>6065</v>
      </c>
      <c r="G21" s="114">
        <v>2552</v>
      </c>
      <c r="H21" s="114">
        <v>6395</v>
      </c>
      <c r="I21" s="115">
        <v>5385</v>
      </c>
      <c r="J21" s="114">
        <v>4118</v>
      </c>
      <c r="K21" s="114">
        <v>1267</v>
      </c>
      <c r="L21" s="423">
        <v>1167</v>
      </c>
      <c r="M21" s="424">
        <v>1391</v>
      </c>
    </row>
    <row r="22" spans="1:13" ht="15" customHeight="1" x14ac:dyDescent="0.2">
      <c r="A22" s="422" t="s">
        <v>392</v>
      </c>
      <c r="B22" s="115">
        <v>20438</v>
      </c>
      <c r="C22" s="114">
        <v>8701</v>
      </c>
      <c r="D22" s="114">
        <v>11737</v>
      </c>
      <c r="E22" s="114">
        <v>14302</v>
      </c>
      <c r="F22" s="114">
        <v>6046</v>
      </c>
      <c r="G22" s="114">
        <v>2468</v>
      </c>
      <c r="H22" s="114">
        <v>6497</v>
      </c>
      <c r="I22" s="115">
        <v>5330</v>
      </c>
      <c r="J22" s="114">
        <v>4087</v>
      </c>
      <c r="K22" s="114">
        <v>1243</v>
      </c>
      <c r="L22" s="423">
        <v>1334</v>
      </c>
      <c r="M22" s="424">
        <v>1412</v>
      </c>
    </row>
    <row r="23" spans="1:13" ht="11.1" customHeight="1" x14ac:dyDescent="0.2">
      <c r="A23" s="422" t="s">
        <v>387</v>
      </c>
      <c r="B23" s="115">
        <v>20669</v>
      </c>
      <c r="C23" s="114">
        <v>8841</v>
      </c>
      <c r="D23" s="114">
        <v>11828</v>
      </c>
      <c r="E23" s="114">
        <v>14437</v>
      </c>
      <c r="F23" s="114">
        <v>6130</v>
      </c>
      <c r="G23" s="114">
        <v>2342</v>
      </c>
      <c r="H23" s="114">
        <v>6682</v>
      </c>
      <c r="I23" s="115">
        <v>5471</v>
      </c>
      <c r="J23" s="114">
        <v>4145</v>
      </c>
      <c r="K23" s="114">
        <v>1326</v>
      </c>
      <c r="L23" s="423">
        <v>1634</v>
      </c>
      <c r="M23" s="424">
        <v>1387</v>
      </c>
    </row>
    <row r="24" spans="1:13" ht="11.1" customHeight="1" x14ac:dyDescent="0.2">
      <c r="A24" s="422" t="s">
        <v>388</v>
      </c>
      <c r="B24" s="115">
        <v>21283</v>
      </c>
      <c r="C24" s="114">
        <v>9171</v>
      </c>
      <c r="D24" s="114">
        <v>12112</v>
      </c>
      <c r="E24" s="114">
        <v>14563</v>
      </c>
      <c r="F24" s="114">
        <v>6145</v>
      </c>
      <c r="G24" s="114">
        <v>2651</v>
      </c>
      <c r="H24" s="114">
        <v>6781</v>
      </c>
      <c r="I24" s="115">
        <v>5470</v>
      </c>
      <c r="J24" s="114">
        <v>4098</v>
      </c>
      <c r="K24" s="114">
        <v>1372</v>
      </c>
      <c r="L24" s="423">
        <v>2140</v>
      </c>
      <c r="M24" s="424">
        <v>1617</v>
      </c>
    </row>
    <row r="25" spans="1:13" s="110" customFormat="1" ht="11.1" customHeight="1" x14ac:dyDescent="0.2">
      <c r="A25" s="422" t="s">
        <v>389</v>
      </c>
      <c r="B25" s="115">
        <v>21059</v>
      </c>
      <c r="C25" s="114">
        <v>8961</v>
      </c>
      <c r="D25" s="114">
        <v>12098</v>
      </c>
      <c r="E25" s="114">
        <v>14288</v>
      </c>
      <c r="F25" s="114">
        <v>6189</v>
      </c>
      <c r="G25" s="114">
        <v>2554</v>
      </c>
      <c r="H25" s="114">
        <v>6814</v>
      </c>
      <c r="I25" s="115">
        <v>5492</v>
      </c>
      <c r="J25" s="114">
        <v>4128</v>
      </c>
      <c r="K25" s="114">
        <v>1364</v>
      </c>
      <c r="L25" s="423">
        <v>1246</v>
      </c>
      <c r="M25" s="424">
        <v>1389</v>
      </c>
    </row>
    <row r="26" spans="1:13" ht="15" customHeight="1" x14ac:dyDescent="0.2">
      <c r="A26" s="422" t="s">
        <v>393</v>
      </c>
      <c r="B26" s="115">
        <v>20584</v>
      </c>
      <c r="C26" s="114">
        <v>8529</v>
      </c>
      <c r="D26" s="114">
        <v>12055</v>
      </c>
      <c r="E26" s="114">
        <v>13770</v>
      </c>
      <c r="F26" s="114">
        <v>6229</v>
      </c>
      <c r="G26" s="114">
        <v>2415</v>
      </c>
      <c r="H26" s="114">
        <v>6544</v>
      </c>
      <c r="I26" s="115">
        <v>5381</v>
      </c>
      <c r="J26" s="114">
        <v>4063</v>
      </c>
      <c r="K26" s="114">
        <v>1318</v>
      </c>
      <c r="L26" s="423">
        <v>1669</v>
      </c>
      <c r="M26" s="424">
        <v>2154</v>
      </c>
    </row>
    <row r="27" spans="1:13" ht="11.1" customHeight="1" x14ac:dyDescent="0.2">
      <c r="A27" s="422" t="s">
        <v>387</v>
      </c>
      <c r="B27" s="115">
        <v>20660</v>
      </c>
      <c r="C27" s="114">
        <v>8590</v>
      </c>
      <c r="D27" s="114">
        <v>12070</v>
      </c>
      <c r="E27" s="114">
        <v>13807</v>
      </c>
      <c r="F27" s="114">
        <v>6262</v>
      </c>
      <c r="G27" s="114">
        <v>2303</v>
      </c>
      <c r="H27" s="114">
        <v>6688</v>
      </c>
      <c r="I27" s="115">
        <v>5434</v>
      </c>
      <c r="J27" s="114">
        <v>4073</v>
      </c>
      <c r="K27" s="114">
        <v>1361</v>
      </c>
      <c r="L27" s="423">
        <v>1394</v>
      </c>
      <c r="M27" s="424">
        <v>1328</v>
      </c>
    </row>
    <row r="28" spans="1:13" ht="11.1" customHeight="1" x14ac:dyDescent="0.2">
      <c r="A28" s="422" t="s">
        <v>388</v>
      </c>
      <c r="B28" s="115">
        <v>21307</v>
      </c>
      <c r="C28" s="114">
        <v>9123</v>
      </c>
      <c r="D28" s="114">
        <v>12184</v>
      </c>
      <c r="E28" s="114">
        <v>14936</v>
      </c>
      <c r="F28" s="114">
        <v>6325</v>
      </c>
      <c r="G28" s="114">
        <v>2555</v>
      </c>
      <c r="H28" s="114">
        <v>7037</v>
      </c>
      <c r="I28" s="115">
        <v>5423</v>
      </c>
      <c r="J28" s="114">
        <v>4036</v>
      </c>
      <c r="K28" s="114">
        <v>1387</v>
      </c>
      <c r="L28" s="423">
        <v>2140</v>
      </c>
      <c r="M28" s="424">
        <v>1720</v>
      </c>
    </row>
    <row r="29" spans="1:13" s="110" customFormat="1" ht="11.1" customHeight="1" x14ac:dyDescent="0.2">
      <c r="A29" s="422" t="s">
        <v>389</v>
      </c>
      <c r="B29" s="115">
        <v>21099</v>
      </c>
      <c r="C29" s="114">
        <v>8958</v>
      </c>
      <c r="D29" s="114">
        <v>12141</v>
      </c>
      <c r="E29" s="114">
        <v>14723</v>
      </c>
      <c r="F29" s="114">
        <v>6362</v>
      </c>
      <c r="G29" s="114">
        <v>2445</v>
      </c>
      <c r="H29" s="114">
        <v>7032</v>
      </c>
      <c r="I29" s="115">
        <v>5422</v>
      </c>
      <c r="J29" s="114">
        <v>4034</v>
      </c>
      <c r="K29" s="114">
        <v>1388</v>
      </c>
      <c r="L29" s="423">
        <v>1194</v>
      </c>
      <c r="M29" s="424">
        <v>1449</v>
      </c>
    </row>
    <row r="30" spans="1:13" ht="15" customHeight="1" x14ac:dyDescent="0.2">
      <c r="A30" s="422" t="s">
        <v>394</v>
      </c>
      <c r="B30" s="115">
        <v>21215</v>
      </c>
      <c r="C30" s="114">
        <v>8952</v>
      </c>
      <c r="D30" s="114">
        <v>12263</v>
      </c>
      <c r="E30" s="114">
        <v>14634</v>
      </c>
      <c r="F30" s="114">
        <v>6571</v>
      </c>
      <c r="G30" s="114">
        <v>2357</v>
      </c>
      <c r="H30" s="114">
        <v>7130</v>
      </c>
      <c r="I30" s="115">
        <v>5217</v>
      </c>
      <c r="J30" s="114">
        <v>3859</v>
      </c>
      <c r="K30" s="114">
        <v>1358</v>
      </c>
      <c r="L30" s="423">
        <v>1744</v>
      </c>
      <c r="M30" s="424">
        <v>1672</v>
      </c>
    </row>
    <row r="31" spans="1:13" ht="11.1" customHeight="1" x14ac:dyDescent="0.2">
      <c r="A31" s="422" t="s">
        <v>387</v>
      </c>
      <c r="B31" s="115">
        <v>21288</v>
      </c>
      <c r="C31" s="114">
        <v>9034</v>
      </c>
      <c r="D31" s="114">
        <v>12254</v>
      </c>
      <c r="E31" s="114">
        <v>14591</v>
      </c>
      <c r="F31" s="114">
        <v>6689</v>
      </c>
      <c r="G31" s="114">
        <v>2235</v>
      </c>
      <c r="H31" s="114">
        <v>7246</v>
      </c>
      <c r="I31" s="115">
        <v>5300</v>
      </c>
      <c r="J31" s="114">
        <v>3930</v>
      </c>
      <c r="K31" s="114">
        <v>1370</v>
      </c>
      <c r="L31" s="423">
        <v>1287</v>
      </c>
      <c r="M31" s="424">
        <v>1224</v>
      </c>
    </row>
    <row r="32" spans="1:13" ht="11.1" customHeight="1" x14ac:dyDescent="0.2">
      <c r="A32" s="422" t="s">
        <v>388</v>
      </c>
      <c r="B32" s="115">
        <v>21693</v>
      </c>
      <c r="C32" s="114">
        <v>9235</v>
      </c>
      <c r="D32" s="114">
        <v>12458</v>
      </c>
      <c r="E32" s="114">
        <v>14863</v>
      </c>
      <c r="F32" s="114">
        <v>6827</v>
      </c>
      <c r="G32" s="114">
        <v>2476</v>
      </c>
      <c r="H32" s="114">
        <v>7333</v>
      </c>
      <c r="I32" s="115">
        <v>5268</v>
      </c>
      <c r="J32" s="114">
        <v>3847</v>
      </c>
      <c r="K32" s="114">
        <v>1421</v>
      </c>
      <c r="L32" s="423">
        <v>2018</v>
      </c>
      <c r="M32" s="424">
        <v>1691</v>
      </c>
    </row>
    <row r="33" spans="1:13" s="110" customFormat="1" ht="11.1" customHeight="1" x14ac:dyDescent="0.2">
      <c r="A33" s="422" t="s">
        <v>389</v>
      </c>
      <c r="B33" s="115">
        <v>21584</v>
      </c>
      <c r="C33" s="114">
        <v>9143</v>
      </c>
      <c r="D33" s="114">
        <v>12441</v>
      </c>
      <c r="E33" s="114">
        <v>14721</v>
      </c>
      <c r="F33" s="114">
        <v>6860</v>
      </c>
      <c r="G33" s="114">
        <v>2398</v>
      </c>
      <c r="H33" s="114">
        <v>7309</v>
      </c>
      <c r="I33" s="115">
        <v>5238</v>
      </c>
      <c r="J33" s="114">
        <v>3856</v>
      </c>
      <c r="K33" s="114">
        <v>1382</v>
      </c>
      <c r="L33" s="423">
        <v>1263</v>
      </c>
      <c r="M33" s="424">
        <v>1419</v>
      </c>
    </row>
    <row r="34" spans="1:13" ht="15" customHeight="1" x14ac:dyDescent="0.2">
      <c r="A34" s="422" t="s">
        <v>395</v>
      </c>
      <c r="B34" s="115">
        <v>21658</v>
      </c>
      <c r="C34" s="114">
        <v>9178</v>
      </c>
      <c r="D34" s="114">
        <v>12480</v>
      </c>
      <c r="E34" s="114">
        <v>14676</v>
      </c>
      <c r="F34" s="114">
        <v>6981</v>
      </c>
      <c r="G34" s="114">
        <v>2271</v>
      </c>
      <c r="H34" s="114">
        <v>7417</v>
      </c>
      <c r="I34" s="115">
        <v>5162</v>
      </c>
      <c r="J34" s="114">
        <v>3813</v>
      </c>
      <c r="K34" s="114">
        <v>1349</v>
      </c>
      <c r="L34" s="423">
        <v>1740</v>
      </c>
      <c r="M34" s="424">
        <v>1761</v>
      </c>
    </row>
    <row r="35" spans="1:13" ht="11.1" customHeight="1" x14ac:dyDescent="0.2">
      <c r="A35" s="422" t="s">
        <v>387</v>
      </c>
      <c r="B35" s="115">
        <v>21624</v>
      </c>
      <c r="C35" s="114">
        <v>9190</v>
      </c>
      <c r="D35" s="114">
        <v>12434</v>
      </c>
      <c r="E35" s="114">
        <v>14581</v>
      </c>
      <c r="F35" s="114">
        <v>7043</v>
      </c>
      <c r="G35" s="114">
        <v>2120</v>
      </c>
      <c r="H35" s="114">
        <v>7507</v>
      </c>
      <c r="I35" s="115">
        <v>5172</v>
      </c>
      <c r="J35" s="114">
        <v>3825</v>
      </c>
      <c r="K35" s="114">
        <v>1347</v>
      </c>
      <c r="L35" s="423">
        <v>1282</v>
      </c>
      <c r="M35" s="424">
        <v>1363</v>
      </c>
    </row>
    <row r="36" spans="1:13" ht="11.1" customHeight="1" x14ac:dyDescent="0.2">
      <c r="A36" s="422" t="s">
        <v>388</v>
      </c>
      <c r="B36" s="115">
        <v>22294</v>
      </c>
      <c r="C36" s="114">
        <v>9600</v>
      </c>
      <c r="D36" s="114">
        <v>12694</v>
      </c>
      <c r="E36" s="114">
        <v>15173</v>
      </c>
      <c r="F36" s="114">
        <v>7121</v>
      </c>
      <c r="G36" s="114">
        <v>2446</v>
      </c>
      <c r="H36" s="114">
        <v>7635</v>
      </c>
      <c r="I36" s="115">
        <v>5093</v>
      </c>
      <c r="J36" s="114">
        <v>3718</v>
      </c>
      <c r="K36" s="114">
        <v>1375</v>
      </c>
      <c r="L36" s="423">
        <v>2051</v>
      </c>
      <c r="M36" s="424">
        <v>1497</v>
      </c>
    </row>
    <row r="37" spans="1:13" s="110" customFormat="1" ht="11.1" customHeight="1" x14ac:dyDescent="0.2">
      <c r="A37" s="422" t="s">
        <v>389</v>
      </c>
      <c r="B37" s="115">
        <v>22134</v>
      </c>
      <c r="C37" s="114">
        <v>9363</v>
      </c>
      <c r="D37" s="114">
        <v>12771</v>
      </c>
      <c r="E37" s="114">
        <v>14963</v>
      </c>
      <c r="F37" s="114">
        <v>7171</v>
      </c>
      <c r="G37" s="114">
        <v>2392</v>
      </c>
      <c r="H37" s="114">
        <v>7534</v>
      </c>
      <c r="I37" s="115">
        <v>5067</v>
      </c>
      <c r="J37" s="114">
        <v>3684</v>
      </c>
      <c r="K37" s="114">
        <v>1383</v>
      </c>
      <c r="L37" s="423">
        <v>1416</v>
      </c>
      <c r="M37" s="424">
        <v>1594</v>
      </c>
    </row>
    <row r="38" spans="1:13" ht="15" customHeight="1" x14ac:dyDescent="0.2">
      <c r="A38" s="425" t="s">
        <v>396</v>
      </c>
      <c r="B38" s="115">
        <v>22256</v>
      </c>
      <c r="C38" s="114">
        <v>9472</v>
      </c>
      <c r="D38" s="114">
        <v>12784</v>
      </c>
      <c r="E38" s="114">
        <v>14963</v>
      </c>
      <c r="F38" s="114">
        <v>7293</v>
      </c>
      <c r="G38" s="114">
        <v>2298</v>
      </c>
      <c r="H38" s="114">
        <v>7679</v>
      </c>
      <c r="I38" s="115">
        <v>5054</v>
      </c>
      <c r="J38" s="114">
        <v>3677</v>
      </c>
      <c r="K38" s="114">
        <v>1377</v>
      </c>
      <c r="L38" s="423">
        <v>1916</v>
      </c>
      <c r="M38" s="424">
        <v>1728</v>
      </c>
    </row>
    <row r="39" spans="1:13" ht="11.1" customHeight="1" x14ac:dyDescent="0.2">
      <c r="A39" s="422" t="s">
        <v>387</v>
      </c>
      <c r="B39" s="115">
        <v>22167</v>
      </c>
      <c r="C39" s="114">
        <v>9481</v>
      </c>
      <c r="D39" s="114">
        <v>12686</v>
      </c>
      <c r="E39" s="114">
        <v>14823</v>
      </c>
      <c r="F39" s="114">
        <v>7344</v>
      </c>
      <c r="G39" s="114">
        <v>2204</v>
      </c>
      <c r="H39" s="114">
        <v>7732</v>
      </c>
      <c r="I39" s="115">
        <v>5072</v>
      </c>
      <c r="J39" s="114">
        <v>3692</v>
      </c>
      <c r="K39" s="114">
        <v>1380</v>
      </c>
      <c r="L39" s="423">
        <v>1398</v>
      </c>
      <c r="M39" s="424">
        <v>1493</v>
      </c>
    </row>
    <row r="40" spans="1:13" ht="11.1" customHeight="1" x14ac:dyDescent="0.2">
      <c r="A40" s="425" t="s">
        <v>388</v>
      </c>
      <c r="B40" s="115">
        <v>22665</v>
      </c>
      <c r="C40" s="114">
        <v>9759</v>
      </c>
      <c r="D40" s="114">
        <v>12906</v>
      </c>
      <c r="E40" s="114">
        <v>15213</v>
      </c>
      <c r="F40" s="114">
        <v>7452</v>
      </c>
      <c r="G40" s="114">
        <v>2507</v>
      </c>
      <c r="H40" s="114">
        <v>7832</v>
      </c>
      <c r="I40" s="115">
        <v>5010</v>
      </c>
      <c r="J40" s="114">
        <v>3605</v>
      </c>
      <c r="K40" s="114">
        <v>1405</v>
      </c>
      <c r="L40" s="423">
        <v>2366</v>
      </c>
      <c r="M40" s="424">
        <v>1985</v>
      </c>
    </row>
    <row r="41" spans="1:13" s="110" customFormat="1" ht="11.1" customHeight="1" x14ac:dyDescent="0.2">
      <c r="A41" s="422" t="s">
        <v>389</v>
      </c>
      <c r="B41" s="115">
        <v>22682</v>
      </c>
      <c r="C41" s="114">
        <v>9712</v>
      </c>
      <c r="D41" s="114">
        <v>12970</v>
      </c>
      <c r="E41" s="114">
        <v>15134</v>
      </c>
      <c r="F41" s="114">
        <v>7548</v>
      </c>
      <c r="G41" s="114">
        <v>2470</v>
      </c>
      <c r="H41" s="114">
        <v>7849</v>
      </c>
      <c r="I41" s="115">
        <v>4954</v>
      </c>
      <c r="J41" s="114">
        <v>3562</v>
      </c>
      <c r="K41" s="114">
        <v>1392</v>
      </c>
      <c r="L41" s="423">
        <v>1539</v>
      </c>
      <c r="M41" s="424">
        <v>1547</v>
      </c>
    </row>
    <row r="42" spans="1:13" ht="15" customHeight="1" x14ac:dyDescent="0.2">
      <c r="A42" s="422" t="s">
        <v>397</v>
      </c>
      <c r="B42" s="115">
        <v>22497</v>
      </c>
      <c r="C42" s="114">
        <v>9618</v>
      </c>
      <c r="D42" s="114">
        <v>12879</v>
      </c>
      <c r="E42" s="114">
        <v>14933</v>
      </c>
      <c r="F42" s="114">
        <v>7564</v>
      </c>
      <c r="G42" s="114">
        <v>2328</v>
      </c>
      <c r="H42" s="114">
        <v>7867</v>
      </c>
      <c r="I42" s="115">
        <v>4845</v>
      </c>
      <c r="J42" s="114">
        <v>3470</v>
      </c>
      <c r="K42" s="114">
        <v>1375</v>
      </c>
      <c r="L42" s="423">
        <v>1562</v>
      </c>
      <c r="M42" s="424">
        <v>1733</v>
      </c>
    </row>
    <row r="43" spans="1:13" ht="11.1" customHeight="1" x14ac:dyDescent="0.2">
      <c r="A43" s="422" t="s">
        <v>387</v>
      </c>
      <c r="B43" s="115">
        <v>22488</v>
      </c>
      <c r="C43" s="114">
        <v>9679</v>
      </c>
      <c r="D43" s="114">
        <v>12809</v>
      </c>
      <c r="E43" s="114">
        <v>14916</v>
      </c>
      <c r="F43" s="114">
        <v>7572</v>
      </c>
      <c r="G43" s="114">
        <v>2232</v>
      </c>
      <c r="H43" s="114">
        <v>7958</v>
      </c>
      <c r="I43" s="115">
        <v>4889</v>
      </c>
      <c r="J43" s="114">
        <v>3511</v>
      </c>
      <c r="K43" s="114">
        <v>1378</v>
      </c>
      <c r="L43" s="423">
        <v>1679</v>
      </c>
      <c r="M43" s="424">
        <v>1682</v>
      </c>
    </row>
    <row r="44" spans="1:13" ht="11.1" customHeight="1" x14ac:dyDescent="0.2">
      <c r="A44" s="422" t="s">
        <v>388</v>
      </c>
      <c r="B44" s="115">
        <v>23242</v>
      </c>
      <c r="C44" s="114">
        <v>10170</v>
      </c>
      <c r="D44" s="114">
        <v>13072</v>
      </c>
      <c r="E44" s="114">
        <v>15516</v>
      </c>
      <c r="F44" s="114">
        <v>7726</v>
      </c>
      <c r="G44" s="114">
        <v>2571</v>
      </c>
      <c r="H44" s="114">
        <v>8103</v>
      </c>
      <c r="I44" s="115">
        <v>4948</v>
      </c>
      <c r="J44" s="114">
        <v>3436</v>
      </c>
      <c r="K44" s="114">
        <v>1512</v>
      </c>
      <c r="L44" s="423">
        <v>2325</v>
      </c>
      <c r="M44" s="424">
        <v>1872</v>
      </c>
    </row>
    <row r="45" spans="1:13" s="110" customFormat="1" ht="11.1" customHeight="1" x14ac:dyDescent="0.2">
      <c r="A45" s="422" t="s">
        <v>389</v>
      </c>
      <c r="B45" s="115">
        <v>23145</v>
      </c>
      <c r="C45" s="114">
        <v>10100</v>
      </c>
      <c r="D45" s="114">
        <v>13045</v>
      </c>
      <c r="E45" s="114">
        <v>15410</v>
      </c>
      <c r="F45" s="114">
        <v>7735</v>
      </c>
      <c r="G45" s="114">
        <v>2529</v>
      </c>
      <c r="H45" s="114">
        <v>8143</v>
      </c>
      <c r="I45" s="115">
        <v>4872</v>
      </c>
      <c r="J45" s="114">
        <v>3384</v>
      </c>
      <c r="K45" s="114">
        <v>1488</v>
      </c>
      <c r="L45" s="423">
        <v>1363</v>
      </c>
      <c r="M45" s="424">
        <v>1486</v>
      </c>
    </row>
    <row r="46" spans="1:13" ht="15" customHeight="1" x14ac:dyDescent="0.2">
      <c r="A46" s="422" t="s">
        <v>398</v>
      </c>
      <c r="B46" s="115">
        <v>23131</v>
      </c>
      <c r="C46" s="114">
        <v>10082</v>
      </c>
      <c r="D46" s="114">
        <v>13049</v>
      </c>
      <c r="E46" s="114">
        <v>15369</v>
      </c>
      <c r="F46" s="114">
        <v>7762</v>
      </c>
      <c r="G46" s="114">
        <v>2446</v>
      </c>
      <c r="H46" s="114">
        <v>8233</v>
      </c>
      <c r="I46" s="115">
        <v>4823</v>
      </c>
      <c r="J46" s="114">
        <v>3363</v>
      </c>
      <c r="K46" s="114">
        <v>1460</v>
      </c>
      <c r="L46" s="423">
        <v>1671</v>
      </c>
      <c r="M46" s="424">
        <v>1680</v>
      </c>
    </row>
    <row r="47" spans="1:13" ht="11.1" customHeight="1" x14ac:dyDescent="0.2">
      <c r="A47" s="422" t="s">
        <v>387</v>
      </c>
      <c r="B47" s="115">
        <v>23129</v>
      </c>
      <c r="C47" s="114">
        <v>10131</v>
      </c>
      <c r="D47" s="114">
        <v>12998</v>
      </c>
      <c r="E47" s="114">
        <v>15285</v>
      </c>
      <c r="F47" s="114">
        <v>7844</v>
      </c>
      <c r="G47" s="114">
        <v>2330</v>
      </c>
      <c r="H47" s="114">
        <v>8285</v>
      </c>
      <c r="I47" s="115">
        <v>4849</v>
      </c>
      <c r="J47" s="114">
        <v>3390</v>
      </c>
      <c r="K47" s="114">
        <v>1459</v>
      </c>
      <c r="L47" s="423">
        <v>1527</v>
      </c>
      <c r="M47" s="424">
        <v>1518</v>
      </c>
    </row>
    <row r="48" spans="1:13" ht="11.1" customHeight="1" x14ac:dyDescent="0.2">
      <c r="A48" s="422" t="s">
        <v>388</v>
      </c>
      <c r="B48" s="115">
        <v>23753</v>
      </c>
      <c r="C48" s="114">
        <v>10440</v>
      </c>
      <c r="D48" s="114">
        <v>13313</v>
      </c>
      <c r="E48" s="114">
        <v>15766</v>
      </c>
      <c r="F48" s="114">
        <v>7987</v>
      </c>
      <c r="G48" s="114">
        <v>2645</v>
      </c>
      <c r="H48" s="114">
        <v>8401</v>
      </c>
      <c r="I48" s="115">
        <v>4763</v>
      </c>
      <c r="J48" s="114">
        <v>3266</v>
      </c>
      <c r="K48" s="114">
        <v>1497</v>
      </c>
      <c r="L48" s="423">
        <v>2246</v>
      </c>
      <c r="M48" s="424">
        <v>1671</v>
      </c>
    </row>
    <row r="49" spans="1:17" s="110" customFormat="1" ht="11.1" customHeight="1" x14ac:dyDescent="0.2">
      <c r="A49" s="422" t="s">
        <v>389</v>
      </c>
      <c r="B49" s="115">
        <v>23659</v>
      </c>
      <c r="C49" s="114">
        <v>10355</v>
      </c>
      <c r="D49" s="114">
        <v>13304</v>
      </c>
      <c r="E49" s="114">
        <v>15603</v>
      </c>
      <c r="F49" s="114">
        <v>8056</v>
      </c>
      <c r="G49" s="114">
        <v>2580</v>
      </c>
      <c r="H49" s="114">
        <v>8389</v>
      </c>
      <c r="I49" s="115">
        <v>4734</v>
      </c>
      <c r="J49" s="114">
        <v>3245</v>
      </c>
      <c r="K49" s="114">
        <v>1489</v>
      </c>
      <c r="L49" s="423">
        <v>1421</v>
      </c>
      <c r="M49" s="424">
        <v>1547</v>
      </c>
    </row>
    <row r="50" spans="1:17" ht="15" customHeight="1" x14ac:dyDescent="0.2">
      <c r="A50" s="422" t="s">
        <v>399</v>
      </c>
      <c r="B50" s="143">
        <v>23493</v>
      </c>
      <c r="C50" s="144">
        <v>10337</v>
      </c>
      <c r="D50" s="144">
        <v>13156</v>
      </c>
      <c r="E50" s="144">
        <v>15427</v>
      </c>
      <c r="F50" s="144">
        <v>8066</v>
      </c>
      <c r="G50" s="144">
        <v>2462</v>
      </c>
      <c r="H50" s="144">
        <v>8413</v>
      </c>
      <c r="I50" s="143">
        <v>4515</v>
      </c>
      <c r="J50" s="144">
        <v>3117</v>
      </c>
      <c r="K50" s="144">
        <v>1398</v>
      </c>
      <c r="L50" s="426">
        <v>1729</v>
      </c>
      <c r="M50" s="427">
        <v>1877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1.5649993515196057</v>
      </c>
      <c r="C6" s="480">
        <f>'Tabelle 3.3'!J11</f>
        <v>-6.3860667634252541</v>
      </c>
      <c r="D6" s="481">
        <f t="shared" ref="D6:E9" si="0">IF(OR(AND(B6&gt;=-50,B6&lt;=50),ISNUMBER(B6)=FALSE),B6,"")</f>
        <v>1.5649993515196057</v>
      </c>
      <c r="E6" s="481">
        <f t="shared" si="0"/>
        <v>-6.3860667634252541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1.5649993515196057</v>
      </c>
      <c r="C14" s="480">
        <f>'Tabelle 3.3'!J11</f>
        <v>-6.3860667634252541</v>
      </c>
      <c r="D14" s="481">
        <f>IF(OR(AND(B14&gt;=-50,B14&lt;=50),ISNUMBER(B14)=FALSE),B14,"")</f>
        <v>1.5649993515196057</v>
      </c>
      <c r="E14" s="481">
        <f>IF(OR(AND(C14&gt;=-50,C14&lt;=50),ISNUMBER(C14)=FALSE),C14,"")</f>
        <v>-6.3860667634252541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7.0921985815602833</v>
      </c>
      <c r="D15" s="481">
        <f t="shared" ref="D15:E45" si="3">IF(OR(AND(B15&gt;=-50,B15&lt;=50),ISNUMBER(B15)=FALSE),B15,"")</f>
        <v>0</v>
      </c>
      <c r="E15" s="481">
        <f t="shared" si="3"/>
        <v>7.0921985815602833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-1.7201834862385321</v>
      </c>
      <c r="C16" s="480">
        <f>'Tabelle 3.3'!J13</f>
        <v>-7.4074074074074074</v>
      </c>
      <c r="D16" s="481">
        <f t="shared" si="3"/>
        <v>-1.7201834862385321</v>
      </c>
      <c r="E16" s="481">
        <f t="shared" si="3"/>
        <v>-7.4074074074074074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-0.78328981723237601</v>
      </c>
      <c r="C17" s="480">
        <f>'Tabelle 3.3'!J14</f>
        <v>-10.902255639097744</v>
      </c>
      <c r="D17" s="481">
        <f t="shared" si="3"/>
        <v>-0.78328981723237601</v>
      </c>
      <c r="E17" s="481">
        <f t="shared" si="3"/>
        <v>-10.902255639097744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-4.032258064516129</v>
      </c>
      <c r="C18" s="480">
        <f>'Tabelle 3.3'!J15</f>
        <v>-10.833333333333334</v>
      </c>
      <c r="D18" s="481">
        <f t="shared" si="3"/>
        <v>-4.032258064516129</v>
      </c>
      <c r="E18" s="481">
        <f t="shared" si="3"/>
        <v>-10.833333333333334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1.8624641833810889</v>
      </c>
      <c r="C19" s="480">
        <f>'Tabelle 3.3'!J16</f>
        <v>-8.1632653061224492</v>
      </c>
      <c r="D19" s="481">
        <f t="shared" si="3"/>
        <v>1.8624641833810889</v>
      </c>
      <c r="E19" s="481">
        <f t="shared" si="3"/>
        <v>-8.1632653061224492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5.3968253968253972</v>
      </c>
      <c r="C20" s="480">
        <f>'Tabelle 3.3'!J17</f>
        <v>-16.666666666666668</v>
      </c>
      <c r="D20" s="481">
        <f t="shared" si="3"/>
        <v>5.3968253968253972</v>
      </c>
      <c r="E20" s="481">
        <f t="shared" si="3"/>
        <v>-16.666666666666668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-0.58252427184466016</v>
      </c>
      <c r="C21" s="480">
        <f>'Tabelle 3.3'!J18</f>
        <v>-21.787709497206706</v>
      </c>
      <c r="D21" s="481">
        <f t="shared" si="3"/>
        <v>-0.58252427184466016</v>
      </c>
      <c r="E21" s="481">
        <f t="shared" si="3"/>
        <v>-21.787709497206706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3.3854998403066112</v>
      </c>
      <c r="C22" s="480">
        <f>'Tabelle 3.3'!J19</f>
        <v>-9.2708333333333339</v>
      </c>
      <c r="D22" s="481">
        <f t="shared" si="3"/>
        <v>3.3854998403066112</v>
      </c>
      <c r="E22" s="481">
        <f t="shared" si="3"/>
        <v>-9.2708333333333339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9.7196261682242984</v>
      </c>
      <c r="C23" s="480">
        <f>'Tabelle 3.3'!J20</f>
        <v>45.318352059925097</v>
      </c>
      <c r="D23" s="481">
        <f t="shared" si="3"/>
        <v>9.7196261682242984</v>
      </c>
      <c r="E23" s="481">
        <f t="shared" si="3"/>
        <v>45.318352059925097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-4.5103092783505154</v>
      </c>
      <c r="C24" s="480">
        <f>'Tabelle 3.3'!J21</f>
        <v>-11.743119266055047</v>
      </c>
      <c r="D24" s="481">
        <f t="shared" si="3"/>
        <v>-4.5103092783505154</v>
      </c>
      <c r="E24" s="481">
        <f t="shared" si="3"/>
        <v>-11.743119266055047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-12.430939226519337</v>
      </c>
      <c r="C26" s="480">
        <f>'Tabelle 3.3'!J23</f>
        <v>3.9215686274509802</v>
      </c>
      <c r="D26" s="481">
        <f t="shared" si="3"/>
        <v>-12.430939226519337</v>
      </c>
      <c r="E26" s="481">
        <f t="shared" si="3"/>
        <v>3.9215686274509802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3.2282859338970025</v>
      </c>
      <c r="C27" s="480">
        <f>'Tabelle 3.3'!J24</f>
        <v>-7.3746312684365778</v>
      </c>
      <c r="D27" s="481">
        <f t="shared" si="3"/>
        <v>3.2282859338970025</v>
      </c>
      <c r="E27" s="481">
        <f t="shared" si="3"/>
        <v>-7.3746312684365778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3.8509316770186337</v>
      </c>
      <c r="C28" s="480">
        <f>'Tabelle 3.3'!J25</f>
        <v>-2.9268292682926829</v>
      </c>
      <c r="D28" s="481">
        <f t="shared" si="3"/>
        <v>3.8509316770186337</v>
      </c>
      <c r="E28" s="481">
        <f t="shared" si="3"/>
        <v>-2.9268292682926829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3.8745387453874538</v>
      </c>
      <c r="C30" s="480">
        <f>'Tabelle 3.3'!J27</f>
        <v>5.1724137931034484</v>
      </c>
      <c r="D30" s="481">
        <f t="shared" si="3"/>
        <v>3.8745387453874538</v>
      </c>
      <c r="E30" s="481">
        <f t="shared" si="3"/>
        <v>5.1724137931034484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14.87758945386064</v>
      </c>
      <c r="C31" s="480">
        <f>'Tabelle 3.3'!J28</f>
        <v>-1.3422818791946309</v>
      </c>
      <c r="D31" s="481">
        <f t="shared" si="3"/>
        <v>14.87758945386064</v>
      </c>
      <c r="E31" s="481">
        <f t="shared" si="3"/>
        <v>-1.3422818791946309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-1.3614703880190606</v>
      </c>
      <c r="C32" s="480">
        <f>'Tabelle 3.3'!J29</f>
        <v>-9.6418732782369148</v>
      </c>
      <c r="D32" s="481">
        <f t="shared" si="3"/>
        <v>-1.3614703880190606</v>
      </c>
      <c r="E32" s="481">
        <f t="shared" si="3"/>
        <v>-9.6418732782369148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3.8622129436325681</v>
      </c>
      <c r="C33" s="480">
        <f>'Tabelle 3.3'!J30</f>
        <v>-1.2048192771084338</v>
      </c>
      <c r="D33" s="481">
        <f t="shared" si="3"/>
        <v>3.8622129436325681</v>
      </c>
      <c r="E33" s="481">
        <f t="shared" si="3"/>
        <v>-1.2048192771084338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-10.526315789473685</v>
      </c>
      <c r="C34" s="480">
        <f>'Tabelle 3.3'!J31</f>
        <v>-16.412661195779602</v>
      </c>
      <c r="D34" s="481">
        <f t="shared" si="3"/>
        <v>-10.526315789473685</v>
      </c>
      <c r="E34" s="481">
        <f t="shared" si="3"/>
        <v>-16.412661195779602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7.0921985815602833</v>
      </c>
      <c r="D37" s="481">
        <f t="shared" si="3"/>
        <v>0</v>
      </c>
      <c r="E37" s="481">
        <f t="shared" si="3"/>
        <v>7.0921985815602833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-0.86971350613915421</v>
      </c>
      <c r="C38" s="480">
        <f>'Tabelle 3.3'!J35</f>
        <v>-14.830508474576272</v>
      </c>
      <c r="D38" s="481">
        <f t="shared" si="3"/>
        <v>-0.86971350613915421</v>
      </c>
      <c r="E38" s="481">
        <f t="shared" si="3"/>
        <v>-14.830508474576272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2.4536596958174903</v>
      </c>
      <c r="C39" s="480">
        <f>'Tabelle 3.3'!J36</f>
        <v>-5.8907363420427554</v>
      </c>
      <c r="D39" s="481">
        <f t="shared" si="3"/>
        <v>2.4536596958174903</v>
      </c>
      <c r="E39" s="481">
        <f t="shared" si="3"/>
        <v>-5.8907363420427554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2.4536596958174903</v>
      </c>
      <c r="C45" s="480">
        <f>'Tabelle 3.3'!J36</f>
        <v>-5.8907363420427554</v>
      </c>
      <c r="D45" s="481">
        <f t="shared" si="3"/>
        <v>2.4536596958174903</v>
      </c>
      <c r="E45" s="481">
        <f t="shared" si="3"/>
        <v>-5.8907363420427554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20584</v>
      </c>
      <c r="C51" s="487">
        <v>4063</v>
      </c>
      <c r="D51" s="487">
        <v>1318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20660</v>
      </c>
      <c r="C52" s="487">
        <v>4073</v>
      </c>
      <c r="D52" s="487">
        <v>1361</v>
      </c>
      <c r="E52" s="488">
        <f t="shared" ref="E52:G70" si="11">IF($A$51=37802,IF(COUNTBLANK(B$51:B$70)&gt;0,#N/A,B52/B$51*100),IF(COUNTBLANK(B$51:B$75)&gt;0,#N/A,B52/B$51*100))</f>
        <v>100.36921881072678</v>
      </c>
      <c r="F52" s="488">
        <f t="shared" si="11"/>
        <v>100.24612355402411</v>
      </c>
      <c r="G52" s="488">
        <f t="shared" si="11"/>
        <v>103.26251896813355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21307</v>
      </c>
      <c r="C53" s="487">
        <v>4036</v>
      </c>
      <c r="D53" s="487">
        <v>1387</v>
      </c>
      <c r="E53" s="488">
        <f t="shared" si="11"/>
        <v>103.51243684415078</v>
      </c>
      <c r="F53" s="488">
        <f t="shared" si="11"/>
        <v>99.335466404134877</v>
      </c>
      <c r="G53" s="488">
        <f t="shared" si="11"/>
        <v>105.23520485584218</v>
      </c>
      <c r="H53" s="489">
        <f>IF(ISERROR(L53)=TRUE,IF(MONTH(A53)=MONTH(MAX(A$51:A$75)),A53,""),"")</f>
        <v>41883</v>
      </c>
      <c r="I53" s="488">
        <f t="shared" si="12"/>
        <v>103.51243684415078</v>
      </c>
      <c r="J53" s="488">
        <f t="shared" si="10"/>
        <v>99.335466404134877</v>
      </c>
      <c r="K53" s="488">
        <f t="shared" si="10"/>
        <v>105.23520485584218</v>
      </c>
      <c r="L53" s="488" t="e">
        <f t="shared" si="13"/>
        <v>#N/A</v>
      </c>
    </row>
    <row r="54" spans="1:14" ht="15" customHeight="1" x14ac:dyDescent="0.2">
      <c r="A54" s="490" t="s">
        <v>462</v>
      </c>
      <c r="B54" s="487">
        <v>21099</v>
      </c>
      <c r="C54" s="487">
        <v>4034</v>
      </c>
      <c r="D54" s="487">
        <v>1388</v>
      </c>
      <c r="E54" s="488">
        <f t="shared" si="11"/>
        <v>102.50194325689857</v>
      </c>
      <c r="F54" s="488">
        <f t="shared" si="11"/>
        <v>99.286241693330041</v>
      </c>
      <c r="G54" s="488">
        <f t="shared" si="11"/>
        <v>105.31107738998482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21215</v>
      </c>
      <c r="C55" s="487">
        <v>3859</v>
      </c>
      <c r="D55" s="487">
        <v>1358</v>
      </c>
      <c r="E55" s="488">
        <f t="shared" si="11"/>
        <v>103.06548775748155</v>
      </c>
      <c r="F55" s="488">
        <f t="shared" si="11"/>
        <v>94.979079497907946</v>
      </c>
      <c r="G55" s="488">
        <f t="shared" si="11"/>
        <v>103.03490136570561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21288</v>
      </c>
      <c r="C56" s="487">
        <v>3930</v>
      </c>
      <c r="D56" s="487">
        <v>1370</v>
      </c>
      <c r="E56" s="488">
        <f t="shared" si="11"/>
        <v>103.4201321414691</v>
      </c>
      <c r="F56" s="488">
        <f t="shared" si="11"/>
        <v>96.726556731479207</v>
      </c>
      <c r="G56" s="488">
        <f t="shared" si="11"/>
        <v>103.9453717754173</v>
      </c>
      <c r="H56" s="489" t="str">
        <f t="shared" si="14"/>
        <v/>
      </c>
      <c r="I56" s="488" t="str">
        <f t="shared" si="12"/>
        <v/>
      </c>
      <c r="J56" s="488" t="str">
        <f t="shared" si="10"/>
        <v/>
      </c>
      <c r="K56" s="488" t="str">
        <f t="shared" si="10"/>
        <v/>
      </c>
      <c r="L56" s="488" t="e">
        <f t="shared" si="13"/>
        <v>#N/A</v>
      </c>
    </row>
    <row r="57" spans="1:14" ht="15" customHeight="1" x14ac:dyDescent="0.2">
      <c r="A57" s="490">
        <v>42248</v>
      </c>
      <c r="B57" s="487">
        <v>21693</v>
      </c>
      <c r="C57" s="487">
        <v>3847</v>
      </c>
      <c r="D57" s="487">
        <v>1421</v>
      </c>
      <c r="E57" s="488">
        <f t="shared" si="11"/>
        <v>105.38767975126311</v>
      </c>
      <c r="F57" s="488">
        <f t="shared" si="11"/>
        <v>94.683731233079001</v>
      </c>
      <c r="G57" s="488">
        <f t="shared" si="11"/>
        <v>107.81487101669197</v>
      </c>
      <c r="H57" s="489">
        <f t="shared" si="14"/>
        <v>42248</v>
      </c>
      <c r="I57" s="488">
        <f t="shared" si="12"/>
        <v>105.38767975126311</v>
      </c>
      <c r="J57" s="488">
        <f t="shared" si="10"/>
        <v>94.683731233079001</v>
      </c>
      <c r="K57" s="488">
        <f t="shared" si="10"/>
        <v>107.81487101669197</v>
      </c>
      <c r="L57" s="488" t="e">
        <f t="shared" si="13"/>
        <v>#N/A</v>
      </c>
    </row>
    <row r="58" spans="1:14" ht="15" customHeight="1" x14ac:dyDescent="0.2">
      <c r="A58" s="490" t="s">
        <v>465</v>
      </c>
      <c r="B58" s="487">
        <v>21584</v>
      </c>
      <c r="C58" s="487">
        <v>3856</v>
      </c>
      <c r="D58" s="487">
        <v>1382</v>
      </c>
      <c r="E58" s="488">
        <f t="shared" si="11"/>
        <v>104.85814224640497</v>
      </c>
      <c r="F58" s="488">
        <f t="shared" si="11"/>
        <v>94.905242431700714</v>
      </c>
      <c r="G58" s="488">
        <f t="shared" si="11"/>
        <v>104.85584218512898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21658</v>
      </c>
      <c r="C59" s="487">
        <v>3813</v>
      </c>
      <c r="D59" s="487">
        <v>1349</v>
      </c>
      <c r="E59" s="488">
        <f t="shared" si="11"/>
        <v>105.21764477263895</v>
      </c>
      <c r="F59" s="488">
        <f t="shared" si="11"/>
        <v>93.846911149396988</v>
      </c>
      <c r="G59" s="488">
        <f t="shared" si="11"/>
        <v>102.35204855842186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21624</v>
      </c>
      <c r="C60" s="487">
        <v>3825</v>
      </c>
      <c r="D60" s="487">
        <v>1347</v>
      </c>
      <c r="E60" s="488">
        <f t="shared" si="11"/>
        <v>105.05246793626117</v>
      </c>
      <c r="F60" s="488">
        <f t="shared" si="11"/>
        <v>94.142259414225933</v>
      </c>
      <c r="G60" s="488">
        <f t="shared" si="11"/>
        <v>102.20030349013658</v>
      </c>
      <c r="H60" s="489" t="str">
        <f t="shared" si="14"/>
        <v/>
      </c>
      <c r="I60" s="488" t="str">
        <f t="shared" si="12"/>
        <v/>
      </c>
      <c r="J60" s="488" t="str">
        <f t="shared" si="10"/>
        <v/>
      </c>
      <c r="K60" s="488" t="str">
        <f t="shared" si="10"/>
        <v/>
      </c>
      <c r="L60" s="488" t="e">
        <f t="shared" si="13"/>
        <v>#N/A</v>
      </c>
    </row>
    <row r="61" spans="1:14" ht="15" customHeight="1" x14ac:dyDescent="0.2">
      <c r="A61" s="490">
        <v>42614</v>
      </c>
      <c r="B61" s="487">
        <v>22294</v>
      </c>
      <c r="C61" s="487">
        <v>3718</v>
      </c>
      <c r="D61" s="487">
        <v>1375</v>
      </c>
      <c r="E61" s="488">
        <f t="shared" si="11"/>
        <v>108.3074232413525</v>
      </c>
      <c r="F61" s="488">
        <f t="shared" si="11"/>
        <v>91.508737386167866</v>
      </c>
      <c r="G61" s="488">
        <f t="shared" si="11"/>
        <v>104.32473444613051</v>
      </c>
      <c r="H61" s="489">
        <f t="shared" si="14"/>
        <v>42614</v>
      </c>
      <c r="I61" s="488">
        <f t="shared" si="12"/>
        <v>108.3074232413525</v>
      </c>
      <c r="J61" s="488">
        <f t="shared" si="10"/>
        <v>91.508737386167866</v>
      </c>
      <c r="K61" s="488">
        <f t="shared" si="10"/>
        <v>104.32473444613051</v>
      </c>
      <c r="L61" s="488" t="e">
        <f t="shared" si="13"/>
        <v>#N/A</v>
      </c>
    </row>
    <row r="62" spans="1:14" ht="15" customHeight="1" x14ac:dyDescent="0.2">
      <c r="A62" s="490" t="s">
        <v>468</v>
      </c>
      <c r="B62" s="487">
        <v>22134</v>
      </c>
      <c r="C62" s="487">
        <v>3684</v>
      </c>
      <c r="D62" s="487">
        <v>1383</v>
      </c>
      <c r="E62" s="488">
        <f t="shared" si="11"/>
        <v>107.53012048192771</v>
      </c>
      <c r="F62" s="488">
        <f t="shared" si="11"/>
        <v>90.671917302485852</v>
      </c>
      <c r="G62" s="488">
        <f t="shared" si="11"/>
        <v>104.93171471927162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22256</v>
      </c>
      <c r="C63" s="487">
        <v>3677</v>
      </c>
      <c r="D63" s="487">
        <v>1377</v>
      </c>
      <c r="E63" s="488">
        <f t="shared" si="11"/>
        <v>108.12281383598912</v>
      </c>
      <c r="F63" s="488">
        <f t="shared" si="11"/>
        <v>90.499630814668961</v>
      </c>
      <c r="G63" s="488">
        <f t="shared" si="11"/>
        <v>104.47647951441579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22167</v>
      </c>
      <c r="C64" s="487">
        <v>3692</v>
      </c>
      <c r="D64" s="487">
        <v>1380</v>
      </c>
      <c r="E64" s="488">
        <f t="shared" si="11"/>
        <v>107.69043917605907</v>
      </c>
      <c r="F64" s="488">
        <f t="shared" si="11"/>
        <v>90.868816145705139</v>
      </c>
      <c r="G64" s="488">
        <f t="shared" si="11"/>
        <v>104.7040971168437</v>
      </c>
      <c r="H64" s="489" t="str">
        <f t="shared" si="14"/>
        <v/>
      </c>
      <c r="I64" s="488" t="str">
        <f t="shared" si="12"/>
        <v/>
      </c>
      <c r="J64" s="488" t="str">
        <f t="shared" si="10"/>
        <v/>
      </c>
      <c r="K64" s="488" t="str">
        <f t="shared" si="10"/>
        <v/>
      </c>
      <c r="L64" s="488" t="e">
        <f t="shared" si="13"/>
        <v>#N/A</v>
      </c>
    </row>
    <row r="65" spans="1:12" ht="15" customHeight="1" x14ac:dyDescent="0.2">
      <c r="A65" s="490">
        <v>42979</v>
      </c>
      <c r="B65" s="487">
        <v>22665</v>
      </c>
      <c r="C65" s="487">
        <v>3605</v>
      </c>
      <c r="D65" s="487">
        <v>1405</v>
      </c>
      <c r="E65" s="488">
        <f t="shared" si="11"/>
        <v>110.10979401476875</v>
      </c>
      <c r="F65" s="488">
        <f t="shared" si="11"/>
        <v>88.72754122569529</v>
      </c>
      <c r="G65" s="488">
        <f t="shared" si="11"/>
        <v>106.60091047040972</v>
      </c>
      <c r="H65" s="489">
        <f t="shared" si="14"/>
        <v>42979</v>
      </c>
      <c r="I65" s="488">
        <f t="shared" si="12"/>
        <v>110.10979401476875</v>
      </c>
      <c r="J65" s="488">
        <f t="shared" si="10"/>
        <v>88.72754122569529</v>
      </c>
      <c r="K65" s="488">
        <f t="shared" si="10"/>
        <v>106.60091047040972</v>
      </c>
      <c r="L65" s="488" t="e">
        <f t="shared" si="13"/>
        <v>#N/A</v>
      </c>
    </row>
    <row r="66" spans="1:12" ht="15" customHeight="1" x14ac:dyDescent="0.2">
      <c r="A66" s="490" t="s">
        <v>471</v>
      </c>
      <c r="B66" s="487">
        <v>22682</v>
      </c>
      <c r="C66" s="487">
        <v>3562</v>
      </c>
      <c r="D66" s="487">
        <v>1392</v>
      </c>
      <c r="E66" s="488">
        <f t="shared" si="11"/>
        <v>110.19238243295763</v>
      </c>
      <c r="F66" s="488">
        <f t="shared" si="11"/>
        <v>87.669209943391579</v>
      </c>
      <c r="G66" s="488">
        <f t="shared" si="11"/>
        <v>105.61456752655538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22497</v>
      </c>
      <c r="C67" s="487">
        <v>3470</v>
      </c>
      <c r="D67" s="487">
        <v>1375</v>
      </c>
      <c r="E67" s="488">
        <f t="shared" si="11"/>
        <v>109.29362611737272</v>
      </c>
      <c r="F67" s="488">
        <f t="shared" si="11"/>
        <v>85.404873246369675</v>
      </c>
      <c r="G67" s="488">
        <f t="shared" si="11"/>
        <v>104.32473444613051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22488</v>
      </c>
      <c r="C68" s="487">
        <v>3511</v>
      </c>
      <c r="D68" s="487">
        <v>1378</v>
      </c>
      <c r="E68" s="488">
        <f t="shared" si="11"/>
        <v>109.24990283715508</v>
      </c>
      <c r="F68" s="488">
        <f t="shared" si="11"/>
        <v>86.413979817868565</v>
      </c>
      <c r="G68" s="488">
        <f t="shared" si="11"/>
        <v>104.55235204855842</v>
      </c>
      <c r="H68" s="489" t="str">
        <f t="shared" si="14"/>
        <v/>
      </c>
      <c r="I68" s="488" t="str">
        <f t="shared" si="12"/>
        <v/>
      </c>
      <c r="J68" s="488" t="str">
        <f t="shared" si="12"/>
        <v/>
      </c>
      <c r="K68" s="488" t="str">
        <f t="shared" si="12"/>
        <v/>
      </c>
      <c r="L68" s="488" t="e">
        <f t="shared" si="13"/>
        <v>#N/A</v>
      </c>
    </row>
    <row r="69" spans="1:12" ht="15" customHeight="1" x14ac:dyDescent="0.2">
      <c r="A69" s="490">
        <v>43344</v>
      </c>
      <c r="B69" s="487">
        <v>23242</v>
      </c>
      <c r="C69" s="487">
        <v>3436</v>
      </c>
      <c r="D69" s="487">
        <v>1512</v>
      </c>
      <c r="E69" s="488">
        <f t="shared" si="11"/>
        <v>112.91294209094443</v>
      </c>
      <c r="F69" s="488">
        <f t="shared" si="11"/>
        <v>84.568053162687676</v>
      </c>
      <c r="G69" s="488">
        <f t="shared" si="11"/>
        <v>114.71927162367224</v>
      </c>
      <c r="H69" s="489">
        <f t="shared" si="14"/>
        <v>43344</v>
      </c>
      <c r="I69" s="488">
        <f t="shared" si="12"/>
        <v>112.91294209094443</v>
      </c>
      <c r="J69" s="488">
        <f t="shared" si="12"/>
        <v>84.568053162687676</v>
      </c>
      <c r="K69" s="488">
        <f t="shared" si="12"/>
        <v>114.71927162367224</v>
      </c>
      <c r="L69" s="488" t="e">
        <f t="shared" si="13"/>
        <v>#N/A</v>
      </c>
    </row>
    <row r="70" spans="1:12" ht="15" customHeight="1" x14ac:dyDescent="0.2">
      <c r="A70" s="490" t="s">
        <v>474</v>
      </c>
      <c r="B70" s="487">
        <v>23145</v>
      </c>
      <c r="C70" s="487">
        <v>3384</v>
      </c>
      <c r="D70" s="487">
        <v>1488</v>
      </c>
      <c r="E70" s="488">
        <f t="shared" si="11"/>
        <v>112.44170229304314</v>
      </c>
      <c r="F70" s="488">
        <f t="shared" si="11"/>
        <v>83.288210681762237</v>
      </c>
      <c r="G70" s="488">
        <f t="shared" si="11"/>
        <v>112.89833080424887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23131</v>
      </c>
      <c r="C71" s="487">
        <v>3363</v>
      </c>
      <c r="D71" s="487">
        <v>1460</v>
      </c>
      <c r="E71" s="491">
        <f t="shared" ref="E71:G75" si="15">IF($A$51=37802,IF(COUNTBLANK(B$51:B$70)&gt;0,#N/A,IF(ISBLANK(B71)=FALSE,B71/B$51*100,#N/A)),IF(COUNTBLANK(B$51:B$75)&gt;0,#N/A,B71/B$51*100))</f>
        <v>112.37368830159346</v>
      </c>
      <c r="F71" s="491">
        <f t="shared" si="15"/>
        <v>82.771351218311594</v>
      </c>
      <c r="G71" s="491">
        <f t="shared" si="15"/>
        <v>110.77389984825494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23129</v>
      </c>
      <c r="C72" s="487">
        <v>3390</v>
      </c>
      <c r="D72" s="487">
        <v>1459</v>
      </c>
      <c r="E72" s="491">
        <f t="shared" si="15"/>
        <v>112.36397201710066</v>
      </c>
      <c r="F72" s="491">
        <f t="shared" si="15"/>
        <v>83.435884814176717</v>
      </c>
      <c r="G72" s="491">
        <f t="shared" si="15"/>
        <v>110.6980273141123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23753</v>
      </c>
      <c r="C73" s="487">
        <v>3266</v>
      </c>
      <c r="D73" s="487">
        <v>1497</v>
      </c>
      <c r="E73" s="491">
        <f t="shared" si="15"/>
        <v>115.39545277885736</v>
      </c>
      <c r="F73" s="491">
        <f t="shared" si="15"/>
        <v>80.383952744277636</v>
      </c>
      <c r="G73" s="491">
        <f t="shared" si="15"/>
        <v>113.58118361153262</v>
      </c>
      <c r="H73" s="492">
        <f>IF(A$51=37802,IF(ISERROR(L73)=TRUE,IF(ISBLANK(A73)=FALSE,IF(MONTH(A73)=MONTH(MAX(A$51:A$75)),A73,""),""),""),IF(ISERROR(L73)=TRUE,IF(MONTH(A73)=MONTH(MAX(A$51:A$75)),A73,""),""))</f>
        <v>43709</v>
      </c>
      <c r="I73" s="488">
        <f t="shared" si="12"/>
        <v>115.39545277885736</v>
      </c>
      <c r="J73" s="488">
        <f t="shared" si="12"/>
        <v>80.383952744277636</v>
      </c>
      <c r="K73" s="488">
        <f t="shared" si="12"/>
        <v>113.58118361153262</v>
      </c>
      <c r="L73" s="488" t="e">
        <f t="shared" si="13"/>
        <v>#N/A</v>
      </c>
    </row>
    <row r="74" spans="1:12" ht="15" customHeight="1" x14ac:dyDescent="0.2">
      <c r="A74" s="490" t="s">
        <v>477</v>
      </c>
      <c r="B74" s="487">
        <v>23659</v>
      </c>
      <c r="C74" s="487">
        <v>3245</v>
      </c>
      <c r="D74" s="487">
        <v>1489</v>
      </c>
      <c r="E74" s="491">
        <f t="shared" si="15"/>
        <v>114.9387874076953</v>
      </c>
      <c r="F74" s="491">
        <f t="shared" si="15"/>
        <v>79.867093280826978</v>
      </c>
      <c r="G74" s="491">
        <f t="shared" si="15"/>
        <v>112.9742033383915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23493</v>
      </c>
      <c r="C75" s="493">
        <v>3117</v>
      </c>
      <c r="D75" s="493">
        <v>1398</v>
      </c>
      <c r="E75" s="491">
        <f t="shared" si="15"/>
        <v>114.13233579479207</v>
      </c>
      <c r="F75" s="491">
        <f t="shared" si="15"/>
        <v>76.716711789318239</v>
      </c>
      <c r="G75" s="491">
        <f t="shared" si="15"/>
        <v>106.06980273141122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115.39545277885736</v>
      </c>
      <c r="J77" s="488">
        <f>IF(J75&lt;&gt;"",J75,IF(J74&lt;&gt;"",J74,IF(J73&lt;&gt;"",J73,IF(J72&lt;&gt;"",J72,IF(J71&lt;&gt;"",J71,IF(J70&lt;&gt;"",J70,""))))))</f>
        <v>80.383952744277636</v>
      </c>
      <c r="K77" s="488">
        <f>IF(K75&lt;&gt;"",K75,IF(K74&lt;&gt;"",K74,IF(K73&lt;&gt;"",K73,IF(K72&lt;&gt;"",K72,IF(K71&lt;&gt;"",K71,IF(K70&lt;&gt;"",K70,""))))))</f>
        <v>113.58118361153262</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+15,4%</v>
      </c>
      <c r="J79" s="488" t="str">
        <f>"GeB - ausschließlich: "&amp;IF(J77&gt;100,"+","")&amp;TEXT(J77-100,"0,0")&amp;"%"</f>
        <v>GeB - ausschließlich: -19,6%</v>
      </c>
      <c r="K79" s="488" t="str">
        <f>"GeB - im Nebenjob: "&amp;IF(K77&gt;100,"+","")&amp;TEXT(K77-100,"0,0")&amp;"%"</f>
        <v>GeB - im Nebenjob: +13,6%</v>
      </c>
    </row>
    <row r="81" spans="9:9" ht="15" customHeight="1" x14ac:dyDescent="0.2">
      <c r="I81" s="488" t="str">
        <f>IF(ISERROR(HLOOKUP(1,I$78:K$79,2,FALSE)),"",HLOOKUP(1,I$78:K$79,2,FALSE))</f>
        <v>SvB: +15,4%</v>
      </c>
    </row>
    <row r="82" spans="9:9" ht="15" customHeight="1" x14ac:dyDescent="0.2">
      <c r="I82" s="488" t="str">
        <f>IF(ISERROR(HLOOKUP(2,I$78:K$79,2,FALSE)),"",HLOOKUP(2,I$78:K$79,2,FALSE))</f>
        <v>GeB - im Nebenjob: +13,6%</v>
      </c>
    </row>
    <row r="83" spans="9:9" ht="15" customHeight="1" x14ac:dyDescent="0.2">
      <c r="I83" s="488" t="str">
        <f>IF(ISERROR(HLOOKUP(3,I$78:K$79,2,FALSE)),"",HLOOKUP(3,I$78:K$79,2,FALSE))</f>
        <v>GeB - ausschließlich: -19,6%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23493</v>
      </c>
      <c r="E12" s="114">
        <v>23659</v>
      </c>
      <c r="F12" s="114">
        <v>23753</v>
      </c>
      <c r="G12" s="114">
        <v>23129</v>
      </c>
      <c r="H12" s="114">
        <v>23131</v>
      </c>
      <c r="I12" s="115">
        <v>362</v>
      </c>
      <c r="J12" s="116">
        <v>1.5649993515196057</v>
      </c>
      <c r="N12" s="117"/>
    </row>
    <row r="13" spans="1:15" s="110" customFormat="1" ht="13.5" customHeight="1" x14ac:dyDescent="0.2">
      <c r="A13" s="118" t="s">
        <v>105</v>
      </c>
      <c r="B13" s="119" t="s">
        <v>106</v>
      </c>
      <c r="C13" s="113">
        <v>44.000340526965481</v>
      </c>
      <c r="D13" s="114">
        <v>10337</v>
      </c>
      <c r="E13" s="114">
        <v>10355</v>
      </c>
      <c r="F13" s="114">
        <v>10440</v>
      </c>
      <c r="G13" s="114">
        <v>10131</v>
      </c>
      <c r="H13" s="114">
        <v>10082</v>
      </c>
      <c r="I13" s="115">
        <v>255</v>
      </c>
      <c r="J13" s="116">
        <v>2.529260067446935</v>
      </c>
    </row>
    <row r="14" spans="1:15" s="110" customFormat="1" ht="13.5" customHeight="1" x14ac:dyDescent="0.2">
      <c r="A14" s="120"/>
      <c r="B14" s="119" t="s">
        <v>107</v>
      </c>
      <c r="C14" s="113">
        <v>55.999659473034519</v>
      </c>
      <c r="D14" s="114">
        <v>13156</v>
      </c>
      <c r="E14" s="114">
        <v>13304</v>
      </c>
      <c r="F14" s="114">
        <v>13313</v>
      </c>
      <c r="G14" s="114">
        <v>12998</v>
      </c>
      <c r="H14" s="114">
        <v>13049</v>
      </c>
      <c r="I14" s="115">
        <v>107</v>
      </c>
      <c r="J14" s="116">
        <v>0.81998620583952797</v>
      </c>
    </row>
    <row r="15" spans="1:15" s="110" customFormat="1" ht="13.5" customHeight="1" x14ac:dyDescent="0.2">
      <c r="A15" s="118" t="s">
        <v>105</v>
      </c>
      <c r="B15" s="121" t="s">
        <v>108</v>
      </c>
      <c r="C15" s="113">
        <v>10.479717362618652</v>
      </c>
      <c r="D15" s="114">
        <v>2462</v>
      </c>
      <c r="E15" s="114">
        <v>2580</v>
      </c>
      <c r="F15" s="114">
        <v>2645</v>
      </c>
      <c r="G15" s="114">
        <v>2330</v>
      </c>
      <c r="H15" s="114">
        <v>2446</v>
      </c>
      <c r="I15" s="115">
        <v>16</v>
      </c>
      <c r="J15" s="116">
        <v>0.65412919051512675</v>
      </c>
    </row>
    <row r="16" spans="1:15" s="110" customFormat="1" ht="13.5" customHeight="1" x14ac:dyDescent="0.2">
      <c r="A16" s="118"/>
      <c r="B16" s="121" t="s">
        <v>109</v>
      </c>
      <c r="C16" s="113">
        <v>66.819903801132256</v>
      </c>
      <c r="D16" s="114">
        <v>15698</v>
      </c>
      <c r="E16" s="114">
        <v>15776</v>
      </c>
      <c r="F16" s="114">
        <v>15876</v>
      </c>
      <c r="G16" s="114">
        <v>15688</v>
      </c>
      <c r="H16" s="114">
        <v>15648</v>
      </c>
      <c r="I16" s="115">
        <v>50</v>
      </c>
      <c r="J16" s="116">
        <v>0.31952965235173825</v>
      </c>
    </row>
    <row r="17" spans="1:10" s="110" customFormat="1" ht="13.5" customHeight="1" x14ac:dyDescent="0.2">
      <c r="A17" s="118"/>
      <c r="B17" s="121" t="s">
        <v>110</v>
      </c>
      <c r="C17" s="113">
        <v>21.580896437236625</v>
      </c>
      <c r="D17" s="114">
        <v>5070</v>
      </c>
      <c r="E17" s="114">
        <v>5027</v>
      </c>
      <c r="F17" s="114">
        <v>4972</v>
      </c>
      <c r="G17" s="114">
        <v>4868</v>
      </c>
      <c r="H17" s="114">
        <v>4811</v>
      </c>
      <c r="I17" s="115">
        <v>259</v>
      </c>
      <c r="J17" s="116">
        <v>5.3834961546456039</v>
      </c>
    </row>
    <row r="18" spans="1:10" s="110" customFormat="1" ht="13.5" customHeight="1" x14ac:dyDescent="0.2">
      <c r="A18" s="120"/>
      <c r="B18" s="121" t="s">
        <v>111</v>
      </c>
      <c r="C18" s="113">
        <v>1.1194823990124718</v>
      </c>
      <c r="D18" s="114">
        <v>263</v>
      </c>
      <c r="E18" s="114">
        <v>276</v>
      </c>
      <c r="F18" s="114">
        <v>260</v>
      </c>
      <c r="G18" s="114">
        <v>243</v>
      </c>
      <c r="H18" s="114">
        <v>226</v>
      </c>
      <c r="I18" s="115">
        <v>37</v>
      </c>
      <c r="J18" s="116">
        <v>16.371681415929203</v>
      </c>
    </row>
    <row r="19" spans="1:10" s="110" customFormat="1" ht="13.5" customHeight="1" x14ac:dyDescent="0.2">
      <c r="A19" s="120"/>
      <c r="B19" s="121" t="s">
        <v>112</v>
      </c>
      <c r="C19" s="113">
        <v>0.28093474652024009</v>
      </c>
      <c r="D19" s="114">
        <v>66</v>
      </c>
      <c r="E19" s="114">
        <v>85</v>
      </c>
      <c r="F19" s="114">
        <v>84</v>
      </c>
      <c r="G19" s="114">
        <v>65</v>
      </c>
      <c r="H19" s="114">
        <v>50</v>
      </c>
      <c r="I19" s="115">
        <v>16</v>
      </c>
      <c r="J19" s="116">
        <v>32</v>
      </c>
    </row>
    <row r="20" spans="1:10" s="110" customFormat="1" ht="13.5" customHeight="1" x14ac:dyDescent="0.2">
      <c r="A20" s="118" t="s">
        <v>113</v>
      </c>
      <c r="B20" s="122" t="s">
        <v>114</v>
      </c>
      <c r="C20" s="113">
        <v>65.66636870557187</v>
      </c>
      <c r="D20" s="114">
        <v>15427</v>
      </c>
      <c r="E20" s="114">
        <v>15603</v>
      </c>
      <c r="F20" s="114">
        <v>15766</v>
      </c>
      <c r="G20" s="114">
        <v>15285</v>
      </c>
      <c r="H20" s="114">
        <v>15369</v>
      </c>
      <c r="I20" s="115">
        <v>58</v>
      </c>
      <c r="J20" s="116">
        <v>0.37738304378944632</v>
      </c>
    </row>
    <row r="21" spans="1:10" s="110" customFormat="1" ht="13.5" customHeight="1" x14ac:dyDescent="0.2">
      <c r="A21" s="120"/>
      <c r="B21" s="122" t="s">
        <v>115</v>
      </c>
      <c r="C21" s="113">
        <v>34.33363129442813</v>
      </c>
      <c r="D21" s="114">
        <v>8066</v>
      </c>
      <c r="E21" s="114">
        <v>8056</v>
      </c>
      <c r="F21" s="114">
        <v>7987</v>
      </c>
      <c r="G21" s="114">
        <v>7844</v>
      </c>
      <c r="H21" s="114">
        <v>7762</v>
      </c>
      <c r="I21" s="115">
        <v>304</v>
      </c>
      <c r="J21" s="116">
        <v>3.9165163617624326</v>
      </c>
    </row>
    <row r="22" spans="1:10" s="110" customFormat="1" ht="13.5" customHeight="1" x14ac:dyDescent="0.2">
      <c r="A22" s="118" t="s">
        <v>113</v>
      </c>
      <c r="B22" s="122" t="s">
        <v>116</v>
      </c>
      <c r="C22" s="113">
        <v>92.810624441322943</v>
      </c>
      <c r="D22" s="114">
        <v>21804</v>
      </c>
      <c r="E22" s="114">
        <v>21980</v>
      </c>
      <c r="F22" s="114">
        <v>22079</v>
      </c>
      <c r="G22" s="114">
        <v>21566</v>
      </c>
      <c r="H22" s="114">
        <v>21588</v>
      </c>
      <c r="I22" s="115">
        <v>216</v>
      </c>
      <c r="J22" s="116">
        <v>1.0005558643690939</v>
      </c>
    </row>
    <row r="23" spans="1:10" s="110" customFormat="1" ht="13.5" customHeight="1" x14ac:dyDescent="0.2">
      <c r="A23" s="123"/>
      <c r="B23" s="124" t="s">
        <v>117</v>
      </c>
      <c r="C23" s="125">
        <v>7.1553228621291449</v>
      </c>
      <c r="D23" s="114">
        <v>1681</v>
      </c>
      <c r="E23" s="114">
        <v>1672</v>
      </c>
      <c r="F23" s="114">
        <v>1668</v>
      </c>
      <c r="G23" s="114">
        <v>1557</v>
      </c>
      <c r="H23" s="114">
        <v>1536</v>
      </c>
      <c r="I23" s="115">
        <v>145</v>
      </c>
      <c r="J23" s="116">
        <v>9.4401041666666661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4515</v>
      </c>
      <c r="E26" s="114">
        <v>4734</v>
      </c>
      <c r="F26" s="114">
        <v>4763</v>
      </c>
      <c r="G26" s="114">
        <v>4849</v>
      </c>
      <c r="H26" s="140">
        <v>4823</v>
      </c>
      <c r="I26" s="115">
        <v>-308</v>
      </c>
      <c r="J26" s="116">
        <v>-6.3860667634252541</v>
      </c>
    </row>
    <row r="27" spans="1:10" s="110" customFormat="1" ht="13.5" customHeight="1" x14ac:dyDescent="0.2">
      <c r="A27" s="118" t="s">
        <v>105</v>
      </c>
      <c r="B27" s="119" t="s">
        <v>106</v>
      </c>
      <c r="C27" s="113">
        <v>36.013289036544847</v>
      </c>
      <c r="D27" s="115">
        <v>1626</v>
      </c>
      <c r="E27" s="114">
        <v>1705</v>
      </c>
      <c r="F27" s="114">
        <v>1732</v>
      </c>
      <c r="G27" s="114">
        <v>1741</v>
      </c>
      <c r="H27" s="140">
        <v>1721</v>
      </c>
      <c r="I27" s="115">
        <v>-95</v>
      </c>
      <c r="J27" s="116">
        <v>-5.5200464846019752</v>
      </c>
    </row>
    <row r="28" spans="1:10" s="110" customFormat="1" ht="13.5" customHeight="1" x14ac:dyDescent="0.2">
      <c r="A28" s="120"/>
      <c r="B28" s="119" t="s">
        <v>107</v>
      </c>
      <c r="C28" s="113">
        <v>63.986710963455153</v>
      </c>
      <c r="D28" s="115">
        <v>2889</v>
      </c>
      <c r="E28" s="114">
        <v>3029</v>
      </c>
      <c r="F28" s="114">
        <v>3031</v>
      </c>
      <c r="G28" s="114">
        <v>3108</v>
      </c>
      <c r="H28" s="140">
        <v>3102</v>
      </c>
      <c r="I28" s="115">
        <v>-213</v>
      </c>
      <c r="J28" s="116">
        <v>-6.8665377176015472</v>
      </c>
    </row>
    <row r="29" spans="1:10" s="110" customFormat="1" ht="13.5" customHeight="1" x14ac:dyDescent="0.2">
      <c r="A29" s="118" t="s">
        <v>105</v>
      </c>
      <c r="B29" s="121" t="s">
        <v>108</v>
      </c>
      <c r="C29" s="113">
        <v>12.159468438538205</v>
      </c>
      <c r="D29" s="115">
        <v>549</v>
      </c>
      <c r="E29" s="114">
        <v>569</v>
      </c>
      <c r="F29" s="114">
        <v>583</v>
      </c>
      <c r="G29" s="114">
        <v>630</v>
      </c>
      <c r="H29" s="140">
        <v>598</v>
      </c>
      <c r="I29" s="115">
        <v>-49</v>
      </c>
      <c r="J29" s="116">
        <v>-8.1939799331103682</v>
      </c>
    </row>
    <row r="30" spans="1:10" s="110" customFormat="1" ht="13.5" customHeight="1" x14ac:dyDescent="0.2">
      <c r="A30" s="118"/>
      <c r="B30" s="121" t="s">
        <v>109</v>
      </c>
      <c r="C30" s="113">
        <v>43.853820598006642</v>
      </c>
      <c r="D30" s="115">
        <v>1980</v>
      </c>
      <c r="E30" s="114">
        <v>2114</v>
      </c>
      <c r="F30" s="114">
        <v>2151</v>
      </c>
      <c r="G30" s="114">
        <v>2195</v>
      </c>
      <c r="H30" s="140">
        <v>2230</v>
      </c>
      <c r="I30" s="115">
        <v>-250</v>
      </c>
      <c r="J30" s="116">
        <v>-11.210762331838565</v>
      </c>
    </row>
    <row r="31" spans="1:10" s="110" customFormat="1" ht="13.5" customHeight="1" x14ac:dyDescent="0.2">
      <c r="A31" s="118"/>
      <c r="B31" s="121" t="s">
        <v>110</v>
      </c>
      <c r="C31" s="113">
        <v>24.540420819490588</v>
      </c>
      <c r="D31" s="115">
        <v>1108</v>
      </c>
      <c r="E31" s="114">
        <v>1142</v>
      </c>
      <c r="F31" s="114">
        <v>1139</v>
      </c>
      <c r="G31" s="114">
        <v>1133</v>
      </c>
      <c r="H31" s="140">
        <v>1119</v>
      </c>
      <c r="I31" s="115">
        <v>-11</v>
      </c>
      <c r="J31" s="116">
        <v>-0.98302055406613043</v>
      </c>
    </row>
    <row r="32" spans="1:10" s="110" customFormat="1" ht="13.5" customHeight="1" x14ac:dyDescent="0.2">
      <c r="A32" s="120"/>
      <c r="B32" s="121" t="s">
        <v>111</v>
      </c>
      <c r="C32" s="113">
        <v>19.446290143964564</v>
      </c>
      <c r="D32" s="115">
        <v>878</v>
      </c>
      <c r="E32" s="114">
        <v>909</v>
      </c>
      <c r="F32" s="114">
        <v>890</v>
      </c>
      <c r="G32" s="114">
        <v>891</v>
      </c>
      <c r="H32" s="140">
        <v>876</v>
      </c>
      <c r="I32" s="115">
        <v>2</v>
      </c>
      <c r="J32" s="116">
        <v>0.22831050228310501</v>
      </c>
    </row>
    <row r="33" spans="1:10" s="110" customFormat="1" ht="13.5" customHeight="1" x14ac:dyDescent="0.2">
      <c r="A33" s="120"/>
      <c r="B33" s="121" t="s">
        <v>112</v>
      </c>
      <c r="C33" s="113">
        <v>2.1262458471760799</v>
      </c>
      <c r="D33" s="115">
        <v>96</v>
      </c>
      <c r="E33" s="114">
        <v>103</v>
      </c>
      <c r="F33" s="114">
        <v>95</v>
      </c>
      <c r="G33" s="114">
        <v>90</v>
      </c>
      <c r="H33" s="140">
        <v>80</v>
      </c>
      <c r="I33" s="115">
        <v>16</v>
      </c>
      <c r="J33" s="116">
        <v>20</v>
      </c>
    </row>
    <row r="34" spans="1:10" s="110" customFormat="1" ht="13.5" customHeight="1" x14ac:dyDescent="0.2">
      <c r="A34" s="118" t="s">
        <v>113</v>
      </c>
      <c r="B34" s="122" t="s">
        <v>116</v>
      </c>
      <c r="C34" s="113">
        <v>93.732004429678852</v>
      </c>
      <c r="D34" s="115">
        <v>4232</v>
      </c>
      <c r="E34" s="114">
        <v>4417</v>
      </c>
      <c r="F34" s="114">
        <v>4447</v>
      </c>
      <c r="G34" s="114">
        <v>4524</v>
      </c>
      <c r="H34" s="140">
        <v>4498</v>
      </c>
      <c r="I34" s="115">
        <v>-266</v>
      </c>
      <c r="J34" s="116">
        <v>-5.9137394397510006</v>
      </c>
    </row>
    <row r="35" spans="1:10" s="110" customFormat="1" ht="13.5" customHeight="1" x14ac:dyDescent="0.2">
      <c r="A35" s="118"/>
      <c r="B35" s="119" t="s">
        <v>117</v>
      </c>
      <c r="C35" s="113">
        <v>6.157253599114064</v>
      </c>
      <c r="D35" s="115">
        <v>278</v>
      </c>
      <c r="E35" s="114">
        <v>311</v>
      </c>
      <c r="F35" s="114">
        <v>308</v>
      </c>
      <c r="G35" s="114">
        <v>315</v>
      </c>
      <c r="H35" s="140">
        <v>315</v>
      </c>
      <c r="I35" s="115">
        <v>-37</v>
      </c>
      <c r="J35" s="116">
        <v>-11.746031746031745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3117</v>
      </c>
      <c r="E37" s="114">
        <v>3245</v>
      </c>
      <c r="F37" s="114">
        <v>3266</v>
      </c>
      <c r="G37" s="114">
        <v>3390</v>
      </c>
      <c r="H37" s="140">
        <v>3363</v>
      </c>
      <c r="I37" s="115">
        <v>-246</v>
      </c>
      <c r="J37" s="116">
        <v>-7.3148974130240854</v>
      </c>
    </row>
    <row r="38" spans="1:10" s="110" customFormat="1" ht="13.5" customHeight="1" x14ac:dyDescent="0.2">
      <c r="A38" s="118" t="s">
        <v>105</v>
      </c>
      <c r="B38" s="119" t="s">
        <v>106</v>
      </c>
      <c r="C38" s="113">
        <v>33.525826114854027</v>
      </c>
      <c r="D38" s="115">
        <v>1045</v>
      </c>
      <c r="E38" s="114">
        <v>1096</v>
      </c>
      <c r="F38" s="114">
        <v>1118</v>
      </c>
      <c r="G38" s="114">
        <v>1145</v>
      </c>
      <c r="H38" s="140">
        <v>1136</v>
      </c>
      <c r="I38" s="115">
        <v>-91</v>
      </c>
      <c r="J38" s="116">
        <v>-8.01056338028169</v>
      </c>
    </row>
    <row r="39" spans="1:10" s="110" customFormat="1" ht="13.5" customHeight="1" x14ac:dyDescent="0.2">
      <c r="A39" s="120"/>
      <c r="B39" s="119" t="s">
        <v>107</v>
      </c>
      <c r="C39" s="113">
        <v>66.474173885145973</v>
      </c>
      <c r="D39" s="115">
        <v>2072</v>
      </c>
      <c r="E39" s="114">
        <v>2149</v>
      </c>
      <c r="F39" s="114">
        <v>2148</v>
      </c>
      <c r="G39" s="114">
        <v>2245</v>
      </c>
      <c r="H39" s="140">
        <v>2227</v>
      </c>
      <c r="I39" s="115">
        <v>-155</v>
      </c>
      <c r="J39" s="116">
        <v>-6.9600359227660533</v>
      </c>
    </row>
    <row r="40" spans="1:10" s="110" customFormat="1" ht="13.5" customHeight="1" x14ac:dyDescent="0.2">
      <c r="A40" s="118" t="s">
        <v>105</v>
      </c>
      <c r="B40" s="121" t="s">
        <v>108</v>
      </c>
      <c r="C40" s="113">
        <v>13.378248315688161</v>
      </c>
      <c r="D40" s="115">
        <v>417</v>
      </c>
      <c r="E40" s="114">
        <v>403</v>
      </c>
      <c r="F40" s="114">
        <v>411</v>
      </c>
      <c r="G40" s="114">
        <v>496</v>
      </c>
      <c r="H40" s="140">
        <v>458</v>
      </c>
      <c r="I40" s="115">
        <v>-41</v>
      </c>
      <c r="J40" s="116">
        <v>-8.9519650655021827</v>
      </c>
    </row>
    <row r="41" spans="1:10" s="110" customFormat="1" ht="13.5" customHeight="1" x14ac:dyDescent="0.2">
      <c r="A41" s="118"/>
      <c r="B41" s="121" t="s">
        <v>109</v>
      </c>
      <c r="C41" s="113">
        <v>32.980429900545396</v>
      </c>
      <c r="D41" s="115">
        <v>1028</v>
      </c>
      <c r="E41" s="114">
        <v>1122</v>
      </c>
      <c r="F41" s="114">
        <v>1157</v>
      </c>
      <c r="G41" s="114">
        <v>1191</v>
      </c>
      <c r="H41" s="140">
        <v>1225</v>
      </c>
      <c r="I41" s="115">
        <v>-197</v>
      </c>
      <c r="J41" s="116">
        <v>-16.081632653061224</v>
      </c>
    </row>
    <row r="42" spans="1:10" s="110" customFormat="1" ht="13.5" customHeight="1" x14ac:dyDescent="0.2">
      <c r="A42" s="118"/>
      <c r="B42" s="121" t="s">
        <v>110</v>
      </c>
      <c r="C42" s="113">
        <v>25.986525505293553</v>
      </c>
      <c r="D42" s="115">
        <v>810</v>
      </c>
      <c r="E42" s="114">
        <v>830</v>
      </c>
      <c r="F42" s="114">
        <v>826</v>
      </c>
      <c r="G42" s="114">
        <v>827</v>
      </c>
      <c r="H42" s="140">
        <v>820</v>
      </c>
      <c r="I42" s="115">
        <v>-10</v>
      </c>
      <c r="J42" s="116">
        <v>-1.2195121951219512</v>
      </c>
    </row>
    <row r="43" spans="1:10" s="110" customFormat="1" ht="13.5" customHeight="1" x14ac:dyDescent="0.2">
      <c r="A43" s="120"/>
      <c r="B43" s="121" t="s">
        <v>111</v>
      </c>
      <c r="C43" s="113">
        <v>27.65479627847289</v>
      </c>
      <c r="D43" s="115">
        <v>862</v>
      </c>
      <c r="E43" s="114">
        <v>890</v>
      </c>
      <c r="F43" s="114">
        <v>872</v>
      </c>
      <c r="G43" s="114">
        <v>876</v>
      </c>
      <c r="H43" s="140">
        <v>860</v>
      </c>
      <c r="I43" s="115">
        <v>2</v>
      </c>
      <c r="J43" s="116">
        <v>0.23255813953488372</v>
      </c>
    </row>
    <row r="44" spans="1:10" s="110" customFormat="1" ht="13.5" customHeight="1" x14ac:dyDescent="0.2">
      <c r="A44" s="120"/>
      <c r="B44" s="121" t="s">
        <v>112</v>
      </c>
      <c r="C44" s="113">
        <v>2.9836381135707413</v>
      </c>
      <c r="D44" s="115">
        <v>93</v>
      </c>
      <c r="E44" s="114">
        <v>99</v>
      </c>
      <c r="F44" s="114">
        <v>90</v>
      </c>
      <c r="G44" s="114">
        <v>87</v>
      </c>
      <c r="H44" s="140" t="s">
        <v>513</v>
      </c>
      <c r="I44" s="115" t="s">
        <v>513</v>
      </c>
      <c r="J44" s="116" t="s">
        <v>513</v>
      </c>
    </row>
    <row r="45" spans="1:10" s="110" customFormat="1" ht="13.5" customHeight="1" x14ac:dyDescent="0.2">
      <c r="A45" s="118" t="s">
        <v>113</v>
      </c>
      <c r="B45" s="122" t="s">
        <v>116</v>
      </c>
      <c r="C45" s="113">
        <v>93.038177735001611</v>
      </c>
      <c r="D45" s="115">
        <v>2900</v>
      </c>
      <c r="E45" s="114">
        <v>3010</v>
      </c>
      <c r="F45" s="114">
        <v>3032</v>
      </c>
      <c r="G45" s="114">
        <v>3142</v>
      </c>
      <c r="H45" s="140">
        <v>3113</v>
      </c>
      <c r="I45" s="115">
        <v>-213</v>
      </c>
      <c r="J45" s="116">
        <v>-6.842274333440411</v>
      </c>
    </row>
    <row r="46" spans="1:10" s="110" customFormat="1" ht="13.5" customHeight="1" x14ac:dyDescent="0.2">
      <c r="A46" s="118"/>
      <c r="B46" s="119" t="s">
        <v>117</v>
      </c>
      <c r="C46" s="113">
        <v>6.801411613731152</v>
      </c>
      <c r="D46" s="115">
        <v>212</v>
      </c>
      <c r="E46" s="114">
        <v>229</v>
      </c>
      <c r="F46" s="114">
        <v>226</v>
      </c>
      <c r="G46" s="114">
        <v>238</v>
      </c>
      <c r="H46" s="140">
        <v>240</v>
      </c>
      <c r="I46" s="115">
        <v>-28</v>
      </c>
      <c r="J46" s="116">
        <v>-11.666666666666666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1398</v>
      </c>
      <c r="E48" s="114">
        <v>1489</v>
      </c>
      <c r="F48" s="114">
        <v>1497</v>
      </c>
      <c r="G48" s="114">
        <v>1459</v>
      </c>
      <c r="H48" s="140">
        <v>1460</v>
      </c>
      <c r="I48" s="115">
        <v>-62</v>
      </c>
      <c r="J48" s="116">
        <v>-4.2465753424657535</v>
      </c>
    </row>
    <row r="49" spans="1:12" s="110" customFormat="1" ht="13.5" customHeight="1" x14ac:dyDescent="0.2">
      <c r="A49" s="118" t="s">
        <v>105</v>
      </c>
      <c r="B49" s="119" t="s">
        <v>106</v>
      </c>
      <c r="C49" s="113">
        <v>41.559370529327609</v>
      </c>
      <c r="D49" s="115">
        <v>581</v>
      </c>
      <c r="E49" s="114">
        <v>609</v>
      </c>
      <c r="F49" s="114">
        <v>614</v>
      </c>
      <c r="G49" s="114">
        <v>596</v>
      </c>
      <c r="H49" s="140">
        <v>585</v>
      </c>
      <c r="I49" s="115">
        <v>-4</v>
      </c>
      <c r="J49" s="116">
        <v>-0.68376068376068377</v>
      </c>
    </row>
    <row r="50" spans="1:12" s="110" customFormat="1" ht="13.5" customHeight="1" x14ac:dyDescent="0.2">
      <c r="A50" s="120"/>
      <c r="B50" s="119" t="s">
        <v>107</v>
      </c>
      <c r="C50" s="113">
        <v>58.440629470672391</v>
      </c>
      <c r="D50" s="115">
        <v>817</v>
      </c>
      <c r="E50" s="114">
        <v>880</v>
      </c>
      <c r="F50" s="114">
        <v>883</v>
      </c>
      <c r="G50" s="114">
        <v>863</v>
      </c>
      <c r="H50" s="140">
        <v>875</v>
      </c>
      <c r="I50" s="115">
        <v>-58</v>
      </c>
      <c r="J50" s="116">
        <v>-6.628571428571429</v>
      </c>
    </row>
    <row r="51" spans="1:12" s="110" customFormat="1" ht="13.5" customHeight="1" x14ac:dyDescent="0.2">
      <c r="A51" s="118" t="s">
        <v>105</v>
      </c>
      <c r="B51" s="121" t="s">
        <v>108</v>
      </c>
      <c r="C51" s="113">
        <v>9.4420600858369106</v>
      </c>
      <c r="D51" s="115">
        <v>132</v>
      </c>
      <c r="E51" s="114">
        <v>166</v>
      </c>
      <c r="F51" s="114">
        <v>172</v>
      </c>
      <c r="G51" s="114">
        <v>134</v>
      </c>
      <c r="H51" s="140">
        <v>140</v>
      </c>
      <c r="I51" s="115">
        <v>-8</v>
      </c>
      <c r="J51" s="116">
        <v>-5.7142857142857144</v>
      </c>
    </row>
    <row r="52" spans="1:12" s="110" customFormat="1" ht="13.5" customHeight="1" x14ac:dyDescent="0.2">
      <c r="A52" s="118"/>
      <c r="B52" s="121" t="s">
        <v>109</v>
      </c>
      <c r="C52" s="113">
        <v>68.097281831187416</v>
      </c>
      <c r="D52" s="115">
        <v>952</v>
      </c>
      <c r="E52" s="114">
        <v>992</v>
      </c>
      <c r="F52" s="114">
        <v>994</v>
      </c>
      <c r="G52" s="114">
        <v>1004</v>
      </c>
      <c r="H52" s="140">
        <v>1005</v>
      </c>
      <c r="I52" s="115">
        <v>-53</v>
      </c>
      <c r="J52" s="116">
        <v>-5.2736318407960203</v>
      </c>
    </row>
    <row r="53" spans="1:12" s="110" customFormat="1" ht="13.5" customHeight="1" x14ac:dyDescent="0.2">
      <c r="A53" s="118"/>
      <c r="B53" s="121" t="s">
        <v>110</v>
      </c>
      <c r="C53" s="113">
        <v>21.316165951359086</v>
      </c>
      <c r="D53" s="115">
        <v>298</v>
      </c>
      <c r="E53" s="114">
        <v>312</v>
      </c>
      <c r="F53" s="114">
        <v>313</v>
      </c>
      <c r="G53" s="114">
        <v>306</v>
      </c>
      <c r="H53" s="140">
        <v>299</v>
      </c>
      <c r="I53" s="115">
        <v>-1</v>
      </c>
      <c r="J53" s="116">
        <v>-0.33444816053511706</v>
      </c>
    </row>
    <row r="54" spans="1:12" s="110" customFormat="1" ht="13.5" customHeight="1" x14ac:dyDescent="0.2">
      <c r="A54" s="120"/>
      <c r="B54" s="121" t="s">
        <v>111</v>
      </c>
      <c r="C54" s="113">
        <v>1.1444921316165952</v>
      </c>
      <c r="D54" s="115">
        <v>16</v>
      </c>
      <c r="E54" s="114">
        <v>19</v>
      </c>
      <c r="F54" s="114">
        <v>18</v>
      </c>
      <c r="G54" s="114">
        <v>15</v>
      </c>
      <c r="H54" s="140">
        <v>16</v>
      </c>
      <c r="I54" s="115">
        <v>0</v>
      </c>
      <c r="J54" s="116">
        <v>0</v>
      </c>
    </row>
    <row r="55" spans="1:12" s="110" customFormat="1" ht="13.5" customHeight="1" x14ac:dyDescent="0.2">
      <c r="A55" s="120"/>
      <c r="B55" s="121" t="s">
        <v>112</v>
      </c>
      <c r="C55" s="113">
        <v>0.21459227467811159</v>
      </c>
      <c r="D55" s="115">
        <v>3</v>
      </c>
      <c r="E55" s="114">
        <v>4</v>
      </c>
      <c r="F55" s="114">
        <v>5</v>
      </c>
      <c r="G55" s="114">
        <v>3</v>
      </c>
      <c r="H55" s="140" t="s">
        <v>513</v>
      </c>
      <c r="I55" s="115" t="s">
        <v>513</v>
      </c>
      <c r="J55" s="116" t="s">
        <v>513</v>
      </c>
    </row>
    <row r="56" spans="1:12" s="110" customFormat="1" ht="13.5" customHeight="1" x14ac:dyDescent="0.2">
      <c r="A56" s="118" t="s">
        <v>113</v>
      </c>
      <c r="B56" s="122" t="s">
        <v>116</v>
      </c>
      <c r="C56" s="113">
        <v>95.278969957081543</v>
      </c>
      <c r="D56" s="115">
        <v>1332</v>
      </c>
      <c r="E56" s="114">
        <v>1407</v>
      </c>
      <c r="F56" s="114">
        <v>1415</v>
      </c>
      <c r="G56" s="114">
        <v>1382</v>
      </c>
      <c r="H56" s="140">
        <v>1385</v>
      </c>
      <c r="I56" s="115">
        <v>-53</v>
      </c>
      <c r="J56" s="116">
        <v>-3.8267148014440435</v>
      </c>
    </row>
    <row r="57" spans="1:12" s="110" customFormat="1" ht="13.5" customHeight="1" x14ac:dyDescent="0.2">
      <c r="A57" s="142"/>
      <c r="B57" s="124" t="s">
        <v>117</v>
      </c>
      <c r="C57" s="125">
        <v>4.7210300429184553</v>
      </c>
      <c r="D57" s="143">
        <v>66</v>
      </c>
      <c r="E57" s="144">
        <v>82</v>
      </c>
      <c r="F57" s="144">
        <v>82</v>
      </c>
      <c r="G57" s="144">
        <v>77</v>
      </c>
      <c r="H57" s="145">
        <v>75</v>
      </c>
      <c r="I57" s="143">
        <v>-9</v>
      </c>
      <c r="J57" s="146">
        <v>-12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23493</v>
      </c>
      <c r="E12" s="236">
        <v>23659</v>
      </c>
      <c r="F12" s="114">
        <v>23753</v>
      </c>
      <c r="G12" s="114">
        <v>23129</v>
      </c>
      <c r="H12" s="140">
        <v>23131</v>
      </c>
      <c r="I12" s="115">
        <v>362</v>
      </c>
      <c r="J12" s="116">
        <v>1.5649993515196057</v>
      </c>
    </row>
    <row r="13" spans="1:15" s="110" customFormat="1" ht="12" customHeight="1" x14ac:dyDescent="0.2">
      <c r="A13" s="118" t="s">
        <v>105</v>
      </c>
      <c r="B13" s="119" t="s">
        <v>106</v>
      </c>
      <c r="C13" s="113">
        <v>44.000340526965481</v>
      </c>
      <c r="D13" s="115">
        <v>10337</v>
      </c>
      <c r="E13" s="114">
        <v>10355</v>
      </c>
      <c r="F13" s="114">
        <v>10440</v>
      </c>
      <c r="G13" s="114">
        <v>10131</v>
      </c>
      <c r="H13" s="140">
        <v>10082</v>
      </c>
      <c r="I13" s="115">
        <v>255</v>
      </c>
      <c r="J13" s="116">
        <v>2.529260067446935</v>
      </c>
    </row>
    <row r="14" spans="1:15" s="110" customFormat="1" ht="12" customHeight="1" x14ac:dyDescent="0.2">
      <c r="A14" s="118"/>
      <c r="B14" s="119" t="s">
        <v>107</v>
      </c>
      <c r="C14" s="113">
        <v>55.999659473034519</v>
      </c>
      <c r="D14" s="115">
        <v>13156</v>
      </c>
      <c r="E14" s="114">
        <v>13304</v>
      </c>
      <c r="F14" s="114">
        <v>13313</v>
      </c>
      <c r="G14" s="114">
        <v>12998</v>
      </c>
      <c r="H14" s="140">
        <v>13049</v>
      </c>
      <c r="I14" s="115">
        <v>107</v>
      </c>
      <c r="J14" s="116">
        <v>0.81998620583952797</v>
      </c>
    </row>
    <row r="15" spans="1:15" s="110" customFormat="1" ht="12" customHeight="1" x14ac:dyDescent="0.2">
      <c r="A15" s="118" t="s">
        <v>105</v>
      </c>
      <c r="B15" s="121" t="s">
        <v>108</v>
      </c>
      <c r="C15" s="113">
        <v>10.479717362618652</v>
      </c>
      <c r="D15" s="115">
        <v>2462</v>
      </c>
      <c r="E15" s="114">
        <v>2580</v>
      </c>
      <c r="F15" s="114">
        <v>2645</v>
      </c>
      <c r="G15" s="114">
        <v>2330</v>
      </c>
      <c r="H15" s="140">
        <v>2446</v>
      </c>
      <c r="I15" s="115">
        <v>16</v>
      </c>
      <c r="J15" s="116">
        <v>0.65412919051512675</v>
      </c>
    </row>
    <row r="16" spans="1:15" s="110" customFormat="1" ht="12" customHeight="1" x14ac:dyDescent="0.2">
      <c r="A16" s="118"/>
      <c r="B16" s="121" t="s">
        <v>109</v>
      </c>
      <c r="C16" s="113">
        <v>66.819903801132256</v>
      </c>
      <c r="D16" s="115">
        <v>15698</v>
      </c>
      <c r="E16" s="114">
        <v>15776</v>
      </c>
      <c r="F16" s="114">
        <v>15876</v>
      </c>
      <c r="G16" s="114">
        <v>15688</v>
      </c>
      <c r="H16" s="140">
        <v>15648</v>
      </c>
      <c r="I16" s="115">
        <v>50</v>
      </c>
      <c r="J16" s="116">
        <v>0.31952965235173825</v>
      </c>
    </row>
    <row r="17" spans="1:10" s="110" customFormat="1" ht="12" customHeight="1" x14ac:dyDescent="0.2">
      <c r="A17" s="118"/>
      <c r="B17" s="121" t="s">
        <v>110</v>
      </c>
      <c r="C17" s="113">
        <v>21.580896437236625</v>
      </c>
      <c r="D17" s="115">
        <v>5070</v>
      </c>
      <c r="E17" s="114">
        <v>5027</v>
      </c>
      <c r="F17" s="114">
        <v>4972</v>
      </c>
      <c r="G17" s="114">
        <v>4868</v>
      </c>
      <c r="H17" s="140">
        <v>4811</v>
      </c>
      <c r="I17" s="115">
        <v>259</v>
      </c>
      <c r="J17" s="116">
        <v>5.3834961546456039</v>
      </c>
    </row>
    <row r="18" spans="1:10" s="110" customFormat="1" ht="12" customHeight="1" x14ac:dyDescent="0.2">
      <c r="A18" s="120"/>
      <c r="B18" s="121" t="s">
        <v>111</v>
      </c>
      <c r="C18" s="113">
        <v>1.1194823990124718</v>
      </c>
      <c r="D18" s="115">
        <v>263</v>
      </c>
      <c r="E18" s="114">
        <v>276</v>
      </c>
      <c r="F18" s="114">
        <v>260</v>
      </c>
      <c r="G18" s="114">
        <v>243</v>
      </c>
      <c r="H18" s="140">
        <v>226</v>
      </c>
      <c r="I18" s="115">
        <v>37</v>
      </c>
      <c r="J18" s="116">
        <v>16.371681415929203</v>
      </c>
    </row>
    <row r="19" spans="1:10" s="110" customFormat="1" ht="12" customHeight="1" x14ac:dyDescent="0.2">
      <c r="A19" s="120"/>
      <c r="B19" s="121" t="s">
        <v>112</v>
      </c>
      <c r="C19" s="113">
        <v>0.28093474652024009</v>
      </c>
      <c r="D19" s="115">
        <v>66</v>
      </c>
      <c r="E19" s="114">
        <v>85</v>
      </c>
      <c r="F19" s="114">
        <v>84</v>
      </c>
      <c r="G19" s="114">
        <v>65</v>
      </c>
      <c r="H19" s="140">
        <v>50</v>
      </c>
      <c r="I19" s="115">
        <v>16</v>
      </c>
      <c r="J19" s="116">
        <v>32</v>
      </c>
    </row>
    <row r="20" spans="1:10" s="110" customFormat="1" ht="12" customHeight="1" x14ac:dyDescent="0.2">
      <c r="A20" s="118" t="s">
        <v>113</v>
      </c>
      <c r="B20" s="119" t="s">
        <v>181</v>
      </c>
      <c r="C20" s="113">
        <v>65.66636870557187</v>
      </c>
      <c r="D20" s="115">
        <v>15427</v>
      </c>
      <c r="E20" s="114">
        <v>15603</v>
      </c>
      <c r="F20" s="114">
        <v>15766</v>
      </c>
      <c r="G20" s="114">
        <v>15285</v>
      </c>
      <c r="H20" s="140">
        <v>15369</v>
      </c>
      <c r="I20" s="115">
        <v>58</v>
      </c>
      <c r="J20" s="116">
        <v>0.37738304378944632</v>
      </c>
    </row>
    <row r="21" spans="1:10" s="110" customFormat="1" ht="12" customHeight="1" x14ac:dyDescent="0.2">
      <c r="A21" s="118"/>
      <c r="B21" s="119" t="s">
        <v>182</v>
      </c>
      <c r="C21" s="113">
        <v>34.33363129442813</v>
      </c>
      <c r="D21" s="115">
        <v>8066</v>
      </c>
      <c r="E21" s="114">
        <v>8056</v>
      </c>
      <c r="F21" s="114">
        <v>7987</v>
      </c>
      <c r="G21" s="114">
        <v>7844</v>
      </c>
      <c r="H21" s="140">
        <v>7762</v>
      </c>
      <c r="I21" s="115">
        <v>304</v>
      </c>
      <c r="J21" s="116">
        <v>3.9165163617624326</v>
      </c>
    </row>
    <row r="22" spans="1:10" s="110" customFormat="1" ht="12" customHeight="1" x14ac:dyDescent="0.2">
      <c r="A22" s="118" t="s">
        <v>113</v>
      </c>
      <c r="B22" s="119" t="s">
        <v>116</v>
      </c>
      <c r="C22" s="113">
        <v>92.810624441322943</v>
      </c>
      <c r="D22" s="115">
        <v>21804</v>
      </c>
      <c r="E22" s="114">
        <v>21980</v>
      </c>
      <c r="F22" s="114">
        <v>22079</v>
      </c>
      <c r="G22" s="114">
        <v>21566</v>
      </c>
      <c r="H22" s="140">
        <v>21588</v>
      </c>
      <c r="I22" s="115">
        <v>216</v>
      </c>
      <c r="J22" s="116">
        <v>1.0005558643690939</v>
      </c>
    </row>
    <row r="23" spans="1:10" s="110" customFormat="1" ht="12" customHeight="1" x14ac:dyDescent="0.2">
      <c r="A23" s="118"/>
      <c r="B23" s="119" t="s">
        <v>117</v>
      </c>
      <c r="C23" s="113">
        <v>7.1553228621291449</v>
      </c>
      <c r="D23" s="115">
        <v>1681</v>
      </c>
      <c r="E23" s="114">
        <v>1672</v>
      </c>
      <c r="F23" s="114">
        <v>1668</v>
      </c>
      <c r="G23" s="114">
        <v>1557</v>
      </c>
      <c r="H23" s="140">
        <v>1536</v>
      </c>
      <c r="I23" s="115">
        <v>145</v>
      </c>
      <c r="J23" s="116">
        <v>9.4401041666666661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38039</v>
      </c>
      <c r="E64" s="236">
        <v>38000</v>
      </c>
      <c r="F64" s="236">
        <v>38131</v>
      </c>
      <c r="G64" s="236">
        <v>37385</v>
      </c>
      <c r="H64" s="140">
        <v>37364</v>
      </c>
      <c r="I64" s="115">
        <v>675</v>
      </c>
      <c r="J64" s="116">
        <v>1.8065517610534203</v>
      </c>
    </row>
    <row r="65" spans="1:12" s="110" customFormat="1" ht="12" customHeight="1" x14ac:dyDescent="0.2">
      <c r="A65" s="118" t="s">
        <v>105</v>
      </c>
      <c r="B65" s="119" t="s">
        <v>106</v>
      </c>
      <c r="C65" s="113">
        <v>55.737532532400955</v>
      </c>
      <c r="D65" s="235">
        <v>21202</v>
      </c>
      <c r="E65" s="236">
        <v>21076</v>
      </c>
      <c r="F65" s="236">
        <v>21207</v>
      </c>
      <c r="G65" s="236">
        <v>20847</v>
      </c>
      <c r="H65" s="140">
        <v>20828</v>
      </c>
      <c r="I65" s="115">
        <v>374</v>
      </c>
      <c r="J65" s="116">
        <v>1.7956596888803533</v>
      </c>
    </row>
    <row r="66" spans="1:12" s="110" customFormat="1" ht="12" customHeight="1" x14ac:dyDescent="0.2">
      <c r="A66" s="118"/>
      <c r="B66" s="119" t="s">
        <v>107</v>
      </c>
      <c r="C66" s="113">
        <v>44.262467467599045</v>
      </c>
      <c r="D66" s="235">
        <v>16837</v>
      </c>
      <c r="E66" s="236">
        <v>16924</v>
      </c>
      <c r="F66" s="236">
        <v>16924</v>
      </c>
      <c r="G66" s="236">
        <v>16538</v>
      </c>
      <c r="H66" s="140">
        <v>16536</v>
      </c>
      <c r="I66" s="115">
        <v>301</v>
      </c>
      <c r="J66" s="116">
        <v>1.820270924044509</v>
      </c>
    </row>
    <row r="67" spans="1:12" s="110" customFormat="1" ht="12" customHeight="1" x14ac:dyDescent="0.2">
      <c r="A67" s="118" t="s">
        <v>105</v>
      </c>
      <c r="B67" s="121" t="s">
        <v>108</v>
      </c>
      <c r="C67" s="113">
        <v>9.6795394200688758</v>
      </c>
      <c r="D67" s="235">
        <v>3682</v>
      </c>
      <c r="E67" s="236">
        <v>3827</v>
      </c>
      <c r="F67" s="236">
        <v>3960</v>
      </c>
      <c r="G67" s="236">
        <v>3552</v>
      </c>
      <c r="H67" s="140">
        <v>3713</v>
      </c>
      <c r="I67" s="115">
        <v>-31</v>
      </c>
      <c r="J67" s="116">
        <v>-0.83490438998114735</v>
      </c>
    </row>
    <row r="68" spans="1:12" s="110" customFormat="1" ht="12" customHeight="1" x14ac:dyDescent="0.2">
      <c r="A68" s="118"/>
      <c r="B68" s="121" t="s">
        <v>109</v>
      </c>
      <c r="C68" s="113">
        <v>68.130077026209946</v>
      </c>
      <c r="D68" s="235">
        <v>25916</v>
      </c>
      <c r="E68" s="236">
        <v>25839</v>
      </c>
      <c r="F68" s="236">
        <v>25945</v>
      </c>
      <c r="G68" s="236">
        <v>25769</v>
      </c>
      <c r="H68" s="140">
        <v>25708</v>
      </c>
      <c r="I68" s="115">
        <v>208</v>
      </c>
      <c r="J68" s="116">
        <v>0.80908666562937603</v>
      </c>
    </row>
    <row r="69" spans="1:12" s="110" customFormat="1" ht="12" customHeight="1" x14ac:dyDescent="0.2">
      <c r="A69" s="118"/>
      <c r="B69" s="121" t="s">
        <v>110</v>
      </c>
      <c r="C69" s="113">
        <v>21.357028313047135</v>
      </c>
      <c r="D69" s="235">
        <v>8124</v>
      </c>
      <c r="E69" s="236">
        <v>8019</v>
      </c>
      <c r="F69" s="236">
        <v>7912</v>
      </c>
      <c r="G69" s="236">
        <v>7771</v>
      </c>
      <c r="H69" s="140">
        <v>7665</v>
      </c>
      <c r="I69" s="115">
        <v>459</v>
      </c>
      <c r="J69" s="116">
        <v>5.9882583170254406</v>
      </c>
    </row>
    <row r="70" spans="1:12" s="110" customFormat="1" ht="12" customHeight="1" x14ac:dyDescent="0.2">
      <c r="A70" s="120"/>
      <c r="B70" s="121" t="s">
        <v>111</v>
      </c>
      <c r="C70" s="113">
        <v>0.83335524067404509</v>
      </c>
      <c r="D70" s="235">
        <v>317</v>
      </c>
      <c r="E70" s="236">
        <v>315</v>
      </c>
      <c r="F70" s="236">
        <v>314</v>
      </c>
      <c r="G70" s="236">
        <v>293</v>
      </c>
      <c r="H70" s="140">
        <v>278</v>
      </c>
      <c r="I70" s="115">
        <v>39</v>
      </c>
      <c r="J70" s="116">
        <v>14.028776978417266</v>
      </c>
    </row>
    <row r="71" spans="1:12" s="110" customFormat="1" ht="12" customHeight="1" x14ac:dyDescent="0.2">
      <c r="A71" s="120"/>
      <c r="B71" s="121" t="s">
        <v>112</v>
      </c>
      <c r="C71" s="113">
        <v>0.24185704145745157</v>
      </c>
      <c r="D71" s="235">
        <v>92</v>
      </c>
      <c r="E71" s="236">
        <v>96</v>
      </c>
      <c r="F71" s="236">
        <v>109</v>
      </c>
      <c r="G71" s="236">
        <v>84</v>
      </c>
      <c r="H71" s="140">
        <v>71</v>
      </c>
      <c r="I71" s="115">
        <v>21</v>
      </c>
      <c r="J71" s="116">
        <v>29.577464788732396</v>
      </c>
    </row>
    <row r="72" spans="1:12" s="110" customFormat="1" ht="12" customHeight="1" x14ac:dyDescent="0.2">
      <c r="A72" s="118" t="s">
        <v>113</v>
      </c>
      <c r="B72" s="119" t="s">
        <v>181</v>
      </c>
      <c r="C72" s="113">
        <v>73.390467677909513</v>
      </c>
      <c r="D72" s="235">
        <v>27917</v>
      </c>
      <c r="E72" s="236">
        <v>27897</v>
      </c>
      <c r="F72" s="236">
        <v>28107</v>
      </c>
      <c r="G72" s="236">
        <v>27539</v>
      </c>
      <c r="H72" s="140">
        <v>27633</v>
      </c>
      <c r="I72" s="115">
        <v>284</v>
      </c>
      <c r="J72" s="116">
        <v>1.0277566677523251</v>
      </c>
    </row>
    <row r="73" spans="1:12" s="110" customFormat="1" ht="12" customHeight="1" x14ac:dyDescent="0.2">
      <c r="A73" s="118"/>
      <c r="B73" s="119" t="s">
        <v>182</v>
      </c>
      <c r="C73" s="113">
        <v>26.609532322090487</v>
      </c>
      <c r="D73" s="115">
        <v>10122</v>
      </c>
      <c r="E73" s="114">
        <v>10103</v>
      </c>
      <c r="F73" s="114">
        <v>10024</v>
      </c>
      <c r="G73" s="114">
        <v>9846</v>
      </c>
      <c r="H73" s="140">
        <v>9731</v>
      </c>
      <c r="I73" s="115">
        <v>391</v>
      </c>
      <c r="J73" s="116">
        <v>4.0180865275922306</v>
      </c>
    </row>
    <row r="74" spans="1:12" s="110" customFormat="1" ht="12" customHeight="1" x14ac:dyDescent="0.2">
      <c r="A74" s="118" t="s">
        <v>113</v>
      </c>
      <c r="B74" s="119" t="s">
        <v>116</v>
      </c>
      <c r="C74" s="113">
        <v>93.848418728147422</v>
      </c>
      <c r="D74" s="115">
        <v>35699</v>
      </c>
      <c r="E74" s="114">
        <v>35768</v>
      </c>
      <c r="F74" s="114">
        <v>35952</v>
      </c>
      <c r="G74" s="114">
        <v>35278</v>
      </c>
      <c r="H74" s="140">
        <v>35306</v>
      </c>
      <c r="I74" s="115">
        <v>393</v>
      </c>
      <c r="J74" s="116">
        <v>1.1131252478332294</v>
      </c>
    </row>
    <row r="75" spans="1:12" s="110" customFormat="1" ht="12" customHeight="1" x14ac:dyDescent="0.2">
      <c r="A75" s="142"/>
      <c r="B75" s="124" t="s">
        <v>117</v>
      </c>
      <c r="C75" s="125">
        <v>6.1226635821130948</v>
      </c>
      <c r="D75" s="143">
        <v>2329</v>
      </c>
      <c r="E75" s="144">
        <v>2221</v>
      </c>
      <c r="F75" s="144">
        <v>2171</v>
      </c>
      <c r="G75" s="144">
        <v>2100</v>
      </c>
      <c r="H75" s="145">
        <v>2052</v>
      </c>
      <c r="I75" s="143">
        <v>277</v>
      </c>
      <c r="J75" s="146">
        <v>13.499025341130604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23493</v>
      </c>
      <c r="G11" s="114">
        <v>23659</v>
      </c>
      <c r="H11" s="114">
        <v>23753</v>
      </c>
      <c r="I11" s="114">
        <v>23129</v>
      </c>
      <c r="J11" s="140">
        <v>23131</v>
      </c>
      <c r="K11" s="114">
        <v>362</v>
      </c>
      <c r="L11" s="116">
        <v>1.5649993515196057</v>
      </c>
    </row>
    <row r="12" spans="1:17" s="110" customFormat="1" ht="24.95" customHeight="1" x14ac:dyDescent="0.2">
      <c r="A12" s="604" t="s">
        <v>185</v>
      </c>
      <c r="B12" s="605"/>
      <c r="C12" s="605"/>
      <c r="D12" s="606"/>
      <c r="E12" s="113">
        <v>44.000340526965481</v>
      </c>
      <c r="F12" s="115">
        <v>10337</v>
      </c>
      <c r="G12" s="114">
        <v>10355</v>
      </c>
      <c r="H12" s="114">
        <v>10440</v>
      </c>
      <c r="I12" s="114">
        <v>10131</v>
      </c>
      <c r="J12" s="140">
        <v>10082</v>
      </c>
      <c r="K12" s="114">
        <v>255</v>
      </c>
      <c r="L12" s="116">
        <v>2.529260067446935</v>
      </c>
    </row>
    <row r="13" spans="1:17" s="110" customFormat="1" ht="15" customHeight="1" x14ac:dyDescent="0.2">
      <c r="A13" s="120"/>
      <c r="B13" s="612" t="s">
        <v>107</v>
      </c>
      <c r="C13" s="612"/>
      <c r="E13" s="113">
        <v>55.999659473034519</v>
      </c>
      <c r="F13" s="115">
        <v>13156</v>
      </c>
      <c r="G13" s="114">
        <v>13304</v>
      </c>
      <c r="H13" s="114">
        <v>13313</v>
      </c>
      <c r="I13" s="114">
        <v>12998</v>
      </c>
      <c r="J13" s="140">
        <v>13049</v>
      </c>
      <c r="K13" s="114">
        <v>107</v>
      </c>
      <c r="L13" s="116">
        <v>0.81998620583952797</v>
      </c>
    </row>
    <row r="14" spans="1:17" s="110" customFormat="1" ht="24.95" customHeight="1" x14ac:dyDescent="0.2">
      <c r="A14" s="604" t="s">
        <v>186</v>
      </c>
      <c r="B14" s="605"/>
      <c r="C14" s="605"/>
      <c r="D14" s="606"/>
      <c r="E14" s="113">
        <v>10.479717362618652</v>
      </c>
      <c r="F14" s="115">
        <v>2462</v>
      </c>
      <c r="G14" s="114">
        <v>2580</v>
      </c>
      <c r="H14" s="114">
        <v>2645</v>
      </c>
      <c r="I14" s="114">
        <v>2330</v>
      </c>
      <c r="J14" s="140">
        <v>2446</v>
      </c>
      <c r="K14" s="114">
        <v>16</v>
      </c>
      <c r="L14" s="116">
        <v>0.65412919051512675</v>
      </c>
    </row>
    <row r="15" spans="1:17" s="110" customFormat="1" ht="15" customHeight="1" x14ac:dyDescent="0.2">
      <c r="A15" s="120"/>
      <c r="B15" s="119"/>
      <c r="C15" s="258" t="s">
        <v>106</v>
      </c>
      <c r="E15" s="113">
        <v>51.868399675060928</v>
      </c>
      <c r="F15" s="115">
        <v>1277</v>
      </c>
      <c r="G15" s="114">
        <v>1318</v>
      </c>
      <c r="H15" s="114">
        <v>1364</v>
      </c>
      <c r="I15" s="114">
        <v>1196</v>
      </c>
      <c r="J15" s="140">
        <v>1239</v>
      </c>
      <c r="K15" s="114">
        <v>38</v>
      </c>
      <c r="L15" s="116">
        <v>3.0669895076674738</v>
      </c>
    </row>
    <row r="16" spans="1:17" s="110" customFormat="1" ht="15" customHeight="1" x14ac:dyDescent="0.2">
      <c r="A16" s="120"/>
      <c r="B16" s="119"/>
      <c r="C16" s="258" t="s">
        <v>107</v>
      </c>
      <c r="E16" s="113">
        <v>48.131600324939072</v>
      </c>
      <c r="F16" s="115">
        <v>1185</v>
      </c>
      <c r="G16" s="114">
        <v>1262</v>
      </c>
      <c r="H16" s="114">
        <v>1281</v>
      </c>
      <c r="I16" s="114">
        <v>1134</v>
      </c>
      <c r="J16" s="140">
        <v>1207</v>
      </c>
      <c r="K16" s="114">
        <v>-22</v>
      </c>
      <c r="L16" s="116">
        <v>-1.8227009113504558</v>
      </c>
    </row>
    <row r="17" spans="1:12" s="110" customFormat="1" ht="15" customHeight="1" x14ac:dyDescent="0.2">
      <c r="A17" s="120"/>
      <c r="B17" s="121" t="s">
        <v>109</v>
      </c>
      <c r="C17" s="258"/>
      <c r="E17" s="113">
        <v>66.819903801132256</v>
      </c>
      <c r="F17" s="115">
        <v>15698</v>
      </c>
      <c r="G17" s="114">
        <v>15776</v>
      </c>
      <c r="H17" s="114">
        <v>15876</v>
      </c>
      <c r="I17" s="114">
        <v>15688</v>
      </c>
      <c r="J17" s="140">
        <v>15648</v>
      </c>
      <c r="K17" s="114">
        <v>50</v>
      </c>
      <c r="L17" s="116">
        <v>0.31952965235173825</v>
      </c>
    </row>
    <row r="18" spans="1:12" s="110" customFormat="1" ht="15" customHeight="1" x14ac:dyDescent="0.2">
      <c r="A18" s="120"/>
      <c r="B18" s="119"/>
      <c r="C18" s="258" t="s">
        <v>106</v>
      </c>
      <c r="E18" s="113">
        <v>43.699834373805579</v>
      </c>
      <c r="F18" s="115">
        <v>6860</v>
      </c>
      <c r="G18" s="114">
        <v>6863</v>
      </c>
      <c r="H18" s="114">
        <v>6917</v>
      </c>
      <c r="I18" s="114">
        <v>6845</v>
      </c>
      <c r="J18" s="140">
        <v>6792</v>
      </c>
      <c r="K18" s="114">
        <v>68</v>
      </c>
      <c r="L18" s="116">
        <v>1.0011778563015312</v>
      </c>
    </row>
    <row r="19" spans="1:12" s="110" customFormat="1" ht="15" customHeight="1" x14ac:dyDescent="0.2">
      <c r="A19" s="120"/>
      <c r="B19" s="119"/>
      <c r="C19" s="258" t="s">
        <v>107</v>
      </c>
      <c r="E19" s="113">
        <v>56.300165626194421</v>
      </c>
      <c r="F19" s="115">
        <v>8838</v>
      </c>
      <c r="G19" s="114">
        <v>8913</v>
      </c>
      <c r="H19" s="114">
        <v>8959</v>
      </c>
      <c r="I19" s="114">
        <v>8843</v>
      </c>
      <c r="J19" s="140">
        <v>8856</v>
      </c>
      <c r="K19" s="114">
        <v>-18</v>
      </c>
      <c r="L19" s="116">
        <v>-0.2032520325203252</v>
      </c>
    </row>
    <row r="20" spans="1:12" s="110" customFormat="1" ht="15" customHeight="1" x14ac:dyDescent="0.2">
      <c r="A20" s="120"/>
      <c r="B20" s="121" t="s">
        <v>110</v>
      </c>
      <c r="C20" s="258"/>
      <c r="E20" s="113">
        <v>21.580896437236625</v>
      </c>
      <c r="F20" s="115">
        <v>5070</v>
      </c>
      <c r="G20" s="114">
        <v>5027</v>
      </c>
      <c r="H20" s="114">
        <v>4972</v>
      </c>
      <c r="I20" s="114">
        <v>4868</v>
      </c>
      <c r="J20" s="140">
        <v>4811</v>
      </c>
      <c r="K20" s="114">
        <v>259</v>
      </c>
      <c r="L20" s="116">
        <v>5.3834961546456039</v>
      </c>
    </row>
    <row r="21" spans="1:12" s="110" customFormat="1" ht="15" customHeight="1" x14ac:dyDescent="0.2">
      <c r="A21" s="120"/>
      <c r="B21" s="119"/>
      <c r="C21" s="258" t="s">
        <v>106</v>
      </c>
      <c r="E21" s="113">
        <v>40.098619329388562</v>
      </c>
      <c r="F21" s="115">
        <v>2033</v>
      </c>
      <c r="G21" s="114">
        <v>2004</v>
      </c>
      <c r="H21" s="114">
        <v>2000</v>
      </c>
      <c r="I21" s="114">
        <v>1931</v>
      </c>
      <c r="J21" s="140">
        <v>1901</v>
      </c>
      <c r="K21" s="114">
        <v>132</v>
      </c>
      <c r="L21" s="116">
        <v>6.943713834823777</v>
      </c>
    </row>
    <row r="22" spans="1:12" s="110" customFormat="1" ht="15" customHeight="1" x14ac:dyDescent="0.2">
      <c r="A22" s="120"/>
      <c r="B22" s="119"/>
      <c r="C22" s="258" t="s">
        <v>107</v>
      </c>
      <c r="E22" s="113">
        <v>59.901380670611438</v>
      </c>
      <c r="F22" s="115">
        <v>3037</v>
      </c>
      <c r="G22" s="114">
        <v>3023</v>
      </c>
      <c r="H22" s="114">
        <v>2972</v>
      </c>
      <c r="I22" s="114">
        <v>2937</v>
      </c>
      <c r="J22" s="140">
        <v>2910</v>
      </c>
      <c r="K22" s="114">
        <v>127</v>
      </c>
      <c r="L22" s="116">
        <v>4.3642611683848793</v>
      </c>
    </row>
    <row r="23" spans="1:12" s="110" customFormat="1" ht="15" customHeight="1" x14ac:dyDescent="0.2">
      <c r="A23" s="120"/>
      <c r="B23" s="121" t="s">
        <v>111</v>
      </c>
      <c r="C23" s="258"/>
      <c r="E23" s="113">
        <v>1.1194823990124718</v>
      </c>
      <c r="F23" s="115">
        <v>263</v>
      </c>
      <c r="G23" s="114">
        <v>276</v>
      </c>
      <c r="H23" s="114">
        <v>260</v>
      </c>
      <c r="I23" s="114">
        <v>243</v>
      </c>
      <c r="J23" s="140">
        <v>226</v>
      </c>
      <c r="K23" s="114">
        <v>37</v>
      </c>
      <c r="L23" s="116">
        <v>16.371681415929203</v>
      </c>
    </row>
    <row r="24" spans="1:12" s="110" customFormat="1" ht="15" customHeight="1" x14ac:dyDescent="0.2">
      <c r="A24" s="120"/>
      <c r="B24" s="119"/>
      <c r="C24" s="258" t="s">
        <v>106</v>
      </c>
      <c r="E24" s="113">
        <v>63.49809885931559</v>
      </c>
      <c r="F24" s="115">
        <v>167</v>
      </c>
      <c r="G24" s="114">
        <v>170</v>
      </c>
      <c r="H24" s="114">
        <v>159</v>
      </c>
      <c r="I24" s="114">
        <v>159</v>
      </c>
      <c r="J24" s="140">
        <v>150</v>
      </c>
      <c r="K24" s="114">
        <v>17</v>
      </c>
      <c r="L24" s="116">
        <v>11.333333333333334</v>
      </c>
    </row>
    <row r="25" spans="1:12" s="110" customFormat="1" ht="15" customHeight="1" x14ac:dyDescent="0.2">
      <c r="A25" s="120"/>
      <c r="B25" s="119"/>
      <c r="C25" s="258" t="s">
        <v>107</v>
      </c>
      <c r="E25" s="113">
        <v>36.50190114068441</v>
      </c>
      <c r="F25" s="115">
        <v>96</v>
      </c>
      <c r="G25" s="114">
        <v>106</v>
      </c>
      <c r="H25" s="114">
        <v>101</v>
      </c>
      <c r="I25" s="114">
        <v>84</v>
      </c>
      <c r="J25" s="140">
        <v>76</v>
      </c>
      <c r="K25" s="114">
        <v>20</v>
      </c>
      <c r="L25" s="116">
        <v>26.315789473684209</v>
      </c>
    </row>
    <row r="26" spans="1:12" s="110" customFormat="1" ht="15" customHeight="1" x14ac:dyDescent="0.2">
      <c r="A26" s="120"/>
      <c r="C26" s="121" t="s">
        <v>187</v>
      </c>
      <c r="D26" s="110" t="s">
        <v>188</v>
      </c>
      <c r="E26" s="113">
        <v>0.28093474652024009</v>
      </c>
      <c r="F26" s="115">
        <v>66</v>
      </c>
      <c r="G26" s="114">
        <v>85</v>
      </c>
      <c r="H26" s="114">
        <v>84</v>
      </c>
      <c r="I26" s="114">
        <v>65</v>
      </c>
      <c r="J26" s="140">
        <v>50</v>
      </c>
      <c r="K26" s="114">
        <v>16</v>
      </c>
      <c r="L26" s="116">
        <v>32</v>
      </c>
    </row>
    <row r="27" spans="1:12" s="110" customFormat="1" ht="15" customHeight="1" x14ac:dyDescent="0.2">
      <c r="A27" s="120"/>
      <c r="B27" s="119"/>
      <c r="D27" s="259" t="s">
        <v>106</v>
      </c>
      <c r="E27" s="113">
        <v>34.848484848484851</v>
      </c>
      <c r="F27" s="115">
        <v>23</v>
      </c>
      <c r="G27" s="114">
        <v>34</v>
      </c>
      <c r="H27" s="114">
        <v>32</v>
      </c>
      <c r="I27" s="114">
        <v>30</v>
      </c>
      <c r="J27" s="140">
        <v>18</v>
      </c>
      <c r="K27" s="114">
        <v>5</v>
      </c>
      <c r="L27" s="116">
        <v>27.777777777777779</v>
      </c>
    </row>
    <row r="28" spans="1:12" s="110" customFormat="1" ht="15" customHeight="1" x14ac:dyDescent="0.2">
      <c r="A28" s="120"/>
      <c r="B28" s="119"/>
      <c r="D28" s="259" t="s">
        <v>107</v>
      </c>
      <c r="E28" s="113">
        <v>65.151515151515156</v>
      </c>
      <c r="F28" s="115">
        <v>43</v>
      </c>
      <c r="G28" s="114">
        <v>51</v>
      </c>
      <c r="H28" s="114">
        <v>52</v>
      </c>
      <c r="I28" s="114">
        <v>35</v>
      </c>
      <c r="J28" s="140">
        <v>32</v>
      </c>
      <c r="K28" s="114">
        <v>11</v>
      </c>
      <c r="L28" s="116">
        <v>34.375</v>
      </c>
    </row>
    <row r="29" spans="1:12" s="110" customFormat="1" ht="24.95" customHeight="1" x14ac:dyDescent="0.2">
      <c r="A29" s="604" t="s">
        <v>189</v>
      </c>
      <c r="B29" s="605"/>
      <c r="C29" s="605"/>
      <c r="D29" s="606"/>
      <c r="E29" s="113">
        <v>92.810624441322943</v>
      </c>
      <c r="F29" s="115">
        <v>21804</v>
      </c>
      <c r="G29" s="114">
        <v>21980</v>
      </c>
      <c r="H29" s="114">
        <v>22079</v>
      </c>
      <c r="I29" s="114">
        <v>21566</v>
      </c>
      <c r="J29" s="140">
        <v>21588</v>
      </c>
      <c r="K29" s="114">
        <v>216</v>
      </c>
      <c r="L29" s="116">
        <v>1.0005558643690939</v>
      </c>
    </row>
    <row r="30" spans="1:12" s="110" customFormat="1" ht="15" customHeight="1" x14ac:dyDescent="0.2">
      <c r="A30" s="120"/>
      <c r="B30" s="119"/>
      <c r="C30" s="258" t="s">
        <v>106</v>
      </c>
      <c r="E30" s="113">
        <v>42.12529811043845</v>
      </c>
      <c r="F30" s="115">
        <v>9185</v>
      </c>
      <c r="G30" s="114">
        <v>9212</v>
      </c>
      <c r="H30" s="114">
        <v>9289</v>
      </c>
      <c r="I30" s="114">
        <v>9044</v>
      </c>
      <c r="J30" s="140">
        <v>9012</v>
      </c>
      <c r="K30" s="114">
        <v>173</v>
      </c>
      <c r="L30" s="116">
        <v>1.9196626719928984</v>
      </c>
    </row>
    <row r="31" spans="1:12" s="110" customFormat="1" ht="15" customHeight="1" x14ac:dyDescent="0.2">
      <c r="A31" s="120"/>
      <c r="B31" s="119"/>
      <c r="C31" s="258" t="s">
        <v>107</v>
      </c>
      <c r="E31" s="113">
        <v>57.87470188956155</v>
      </c>
      <c r="F31" s="115">
        <v>12619</v>
      </c>
      <c r="G31" s="114">
        <v>12768</v>
      </c>
      <c r="H31" s="114">
        <v>12790</v>
      </c>
      <c r="I31" s="114">
        <v>12522</v>
      </c>
      <c r="J31" s="140">
        <v>12576</v>
      </c>
      <c r="K31" s="114">
        <v>43</v>
      </c>
      <c r="L31" s="116">
        <v>0.3419211195928753</v>
      </c>
    </row>
    <row r="32" spans="1:12" s="110" customFormat="1" ht="15" customHeight="1" x14ac:dyDescent="0.2">
      <c r="A32" s="120"/>
      <c r="B32" s="119" t="s">
        <v>117</v>
      </c>
      <c r="C32" s="258"/>
      <c r="E32" s="113">
        <v>7.1553228621291449</v>
      </c>
      <c r="F32" s="115">
        <v>1681</v>
      </c>
      <c r="G32" s="114">
        <v>1672</v>
      </c>
      <c r="H32" s="114">
        <v>1668</v>
      </c>
      <c r="I32" s="114">
        <v>1557</v>
      </c>
      <c r="J32" s="140">
        <v>1536</v>
      </c>
      <c r="K32" s="114">
        <v>145</v>
      </c>
      <c r="L32" s="116">
        <v>9.4401041666666661</v>
      </c>
    </row>
    <row r="33" spans="1:12" s="110" customFormat="1" ht="15" customHeight="1" x14ac:dyDescent="0.2">
      <c r="A33" s="120"/>
      <c r="B33" s="119"/>
      <c r="C33" s="258" t="s">
        <v>106</v>
      </c>
      <c r="E33" s="113">
        <v>68.173706127305181</v>
      </c>
      <c r="F33" s="115">
        <v>1146</v>
      </c>
      <c r="G33" s="114">
        <v>1138</v>
      </c>
      <c r="H33" s="114">
        <v>1147</v>
      </c>
      <c r="I33" s="114">
        <v>1083</v>
      </c>
      <c r="J33" s="140">
        <v>1065</v>
      </c>
      <c r="K33" s="114">
        <v>81</v>
      </c>
      <c r="L33" s="116">
        <v>7.605633802816901</v>
      </c>
    </row>
    <row r="34" spans="1:12" s="110" customFormat="1" ht="15" customHeight="1" x14ac:dyDescent="0.2">
      <c r="A34" s="120"/>
      <c r="B34" s="119"/>
      <c r="C34" s="258" t="s">
        <v>107</v>
      </c>
      <c r="E34" s="113">
        <v>31.826293872694823</v>
      </c>
      <c r="F34" s="115">
        <v>535</v>
      </c>
      <c r="G34" s="114">
        <v>534</v>
      </c>
      <c r="H34" s="114">
        <v>521</v>
      </c>
      <c r="I34" s="114">
        <v>474</v>
      </c>
      <c r="J34" s="140">
        <v>471</v>
      </c>
      <c r="K34" s="114">
        <v>64</v>
      </c>
      <c r="L34" s="116">
        <v>13.588110403397028</v>
      </c>
    </row>
    <row r="35" spans="1:12" s="110" customFormat="1" ht="24.95" customHeight="1" x14ac:dyDescent="0.2">
      <c r="A35" s="604" t="s">
        <v>190</v>
      </c>
      <c r="B35" s="605"/>
      <c r="C35" s="605"/>
      <c r="D35" s="606"/>
      <c r="E35" s="113">
        <v>65.66636870557187</v>
      </c>
      <c r="F35" s="115">
        <v>15427</v>
      </c>
      <c r="G35" s="114">
        <v>15603</v>
      </c>
      <c r="H35" s="114">
        <v>15766</v>
      </c>
      <c r="I35" s="114">
        <v>15285</v>
      </c>
      <c r="J35" s="140">
        <v>15369</v>
      </c>
      <c r="K35" s="114">
        <v>58</v>
      </c>
      <c r="L35" s="116">
        <v>0.37738304378944632</v>
      </c>
    </row>
    <row r="36" spans="1:12" s="110" customFormat="1" ht="15" customHeight="1" x14ac:dyDescent="0.2">
      <c r="A36" s="120"/>
      <c r="B36" s="119"/>
      <c r="C36" s="258" t="s">
        <v>106</v>
      </c>
      <c r="E36" s="113">
        <v>59.843132170869254</v>
      </c>
      <c r="F36" s="115">
        <v>9232</v>
      </c>
      <c r="G36" s="114">
        <v>9291</v>
      </c>
      <c r="H36" s="114">
        <v>9404</v>
      </c>
      <c r="I36" s="114">
        <v>9102</v>
      </c>
      <c r="J36" s="140">
        <v>9104</v>
      </c>
      <c r="K36" s="114">
        <v>128</v>
      </c>
      <c r="L36" s="116">
        <v>1.40597539543058</v>
      </c>
    </row>
    <row r="37" spans="1:12" s="110" customFormat="1" ht="15" customHeight="1" x14ac:dyDescent="0.2">
      <c r="A37" s="120"/>
      <c r="B37" s="119"/>
      <c r="C37" s="258" t="s">
        <v>107</v>
      </c>
      <c r="E37" s="113">
        <v>40.156867829130746</v>
      </c>
      <c r="F37" s="115">
        <v>6195</v>
      </c>
      <c r="G37" s="114">
        <v>6312</v>
      </c>
      <c r="H37" s="114">
        <v>6362</v>
      </c>
      <c r="I37" s="114">
        <v>6183</v>
      </c>
      <c r="J37" s="140">
        <v>6265</v>
      </c>
      <c r="K37" s="114">
        <v>-70</v>
      </c>
      <c r="L37" s="116">
        <v>-1.1173184357541899</v>
      </c>
    </row>
    <row r="38" spans="1:12" s="110" customFormat="1" ht="15" customHeight="1" x14ac:dyDescent="0.2">
      <c r="A38" s="120"/>
      <c r="B38" s="119" t="s">
        <v>182</v>
      </c>
      <c r="C38" s="258"/>
      <c r="E38" s="113">
        <v>34.33363129442813</v>
      </c>
      <c r="F38" s="115">
        <v>8066</v>
      </c>
      <c r="G38" s="114">
        <v>8056</v>
      </c>
      <c r="H38" s="114">
        <v>7987</v>
      </c>
      <c r="I38" s="114">
        <v>7844</v>
      </c>
      <c r="J38" s="140">
        <v>7762</v>
      </c>
      <c r="K38" s="114">
        <v>304</v>
      </c>
      <c r="L38" s="116">
        <v>3.9165163617624326</v>
      </c>
    </row>
    <row r="39" spans="1:12" s="110" customFormat="1" ht="15" customHeight="1" x14ac:dyDescent="0.2">
      <c r="A39" s="120"/>
      <c r="B39" s="119"/>
      <c r="C39" s="258" t="s">
        <v>106</v>
      </c>
      <c r="E39" s="113">
        <v>13.699479295809571</v>
      </c>
      <c r="F39" s="115">
        <v>1105</v>
      </c>
      <c r="G39" s="114">
        <v>1064</v>
      </c>
      <c r="H39" s="114">
        <v>1036</v>
      </c>
      <c r="I39" s="114">
        <v>1029</v>
      </c>
      <c r="J39" s="140">
        <v>978</v>
      </c>
      <c r="K39" s="114">
        <v>127</v>
      </c>
      <c r="L39" s="116">
        <v>12.985685071574641</v>
      </c>
    </row>
    <row r="40" spans="1:12" s="110" customFormat="1" ht="15" customHeight="1" x14ac:dyDescent="0.2">
      <c r="A40" s="120"/>
      <c r="B40" s="119"/>
      <c r="C40" s="258" t="s">
        <v>107</v>
      </c>
      <c r="E40" s="113">
        <v>86.300520704190433</v>
      </c>
      <c r="F40" s="115">
        <v>6961</v>
      </c>
      <c r="G40" s="114">
        <v>6992</v>
      </c>
      <c r="H40" s="114">
        <v>6951</v>
      </c>
      <c r="I40" s="114">
        <v>6815</v>
      </c>
      <c r="J40" s="140">
        <v>6784</v>
      </c>
      <c r="K40" s="114">
        <v>177</v>
      </c>
      <c r="L40" s="116">
        <v>2.6090801886792452</v>
      </c>
    </row>
    <row r="41" spans="1:12" s="110" customFormat="1" ht="24.75" customHeight="1" x14ac:dyDescent="0.2">
      <c r="A41" s="604" t="s">
        <v>517</v>
      </c>
      <c r="B41" s="605"/>
      <c r="C41" s="605"/>
      <c r="D41" s="606"/>
      <c r="E41" s="113">
        <v>4.9078448899672242</v>
      </c>
      <c r="F41" s="115">
        <v>1153</v>
      </c>
      <c r="G41" s="114">
        <v>1258</v>
      </c>
      <c r="H41" s="114">
        <v>1288</v>
      </c>
      <c r="I41" s="114">
        <v>1019</v>
      </c>
      <c r="J41" s="140">
        <v>1132</v>
      </c>
      <c r="K41" s="114">
        <v>21</v>
      </c>
      <c r="L41" s="116">
        <v>1.8551236749116609</v>
      </c>
    </row>
    <row r="42" spans="1:12" s="110" customFormat="1" ht="15" customHeight="1" x14ac:dyDescent="0.2">
      <c r="A42" s="120"/>
      <c r="B42" s="119"/>
      <c r="C42" s="258" t="s">
        <v>106</v>
      </c>
      <c r="E42" s="113">
        <v>53.425845620121422</v>
      </c>
      <c r="F42" s="115">
        <v>616</v>
      </c>
      <c r="G42" s="114">
        <v>689</v>
      </c>
      <c r="H42" s="114">
        <v>693</v>
      </c>
      <c r="I42" s="114">
        <v>543</v>
      </c>
      <c r="J42" s="140">
        <v>594</v>
      </c>
      <c r="K42" s="114">
        <v>22</v>
      </c>
      <c r="L42" s="116">
        <v>3.7037037037037037</v>
      </c>
    </row>
    <row r="43" spans="1:12" s="110" customFormat="1" ht="15" customHeight="1" x14ac:dyDescent="0.2">
      <c r="A43" s="123"/>
      <c r="B43" s="124"/>
      <c r="C43" s="260" t="s">
        <v>107</v>
      </c>
      <c r="D43" s="261"/>
      <c r="E43" s="125">
        <v>46.574154379878578</v>
      </c>
      <c r="F43" s="143">
        <v>537</v>
      </c>
      <c r="G43" s="144">
        <v>569</v>
      </c>
      <c r="H43" s="144">
        <v>595</v>
      </c>
      <c r="I43" s="144">
        <v>476</v>
      </c>
      <c r="J43" s="145">
        <v>538</v>
      </c>
      <c r="K43" s="144">
        <v>-1</v>
      </c>
      <c r="L43" s="146">
        <v>-0.18587360594795538</v>
      </c>
    </row>
    <row r="44" spans="1:12" s="110" customFormat="1" ht="45.75" customHeight="1" x14ac:dyDescent="0.2">
      <c r="A44" s="604" t="s">
        <v>191</v>
      </c>
      <c r="B44" s="605"/>
      <c r="C44" s="605"/>
      <c r="D44" s="606"/>
      <c r="E44" s="113">
        <v>2.9157621419146129</v>
      </c>
      <c r="F44" s="115">
        <v>685</v>
      </c>
      <c r="G44" s="114">
        <v>698</v>
      </c>
      <c r="H44" s="114">
        <v>703</v>
      </c>
      <c r="I44" s="114">
        <v>669</v>
      </c>
      <c r="J44" s="140">
        <v>681</v>
      </c>
      <c r="K44" s="114">
        <v>4</v>
      </c>
      <c r="L44" s="116">
        <v>0.58737151248164465</v>
      </c>
    </row>
    <row r="45" spans="1:12" s="110" customFormat="1" ht="15" customHeight="1" x14ac:dyDescent="0.2">
      <c r="A45" s="120"/>
      <c r="B45" s="119"/>
      <c r="C45" s="258" t="s">
        <v>106</v>
      </c>
      <c r="E45" s="113">
        <v>63.357664233576642</v>
      </c>
      <c r="F45" s="115">
        <v>434</v>
      </c>
      <c r="G45" s="114">
        <v>442</v>
      </c>
      <c r="H45" s="114">
        <v>447</v>
      </c>
      <c r="I45" s="114">
        <v>414</v>
      </c>
      <c r="J45" s="140">
        <v>421</v>
      </c>
      <c r="K45" s="114">
        <v>13</v>
      </c>
      <c r="L45" s="116">
        <v>3.0878859857482186</v>
      </c>
    </row>
    <row r="46" spans="1:12" s="110" customFormat="1" ht="15" customHeight="1" x14ac:dyDescent="0.2">
      <c r="A46" s="123"/>
      <c r="B46" s="124"/>
      <c r="C46" s="260" t="s">
        <v>107</v>
      </c>
      <c r="D46" s="261"/>
      <c r="E46" s="125">
        <v>36.642335766423358</v>
      </c>
      <c r="F46" s="143">
        <v>251</v>
      </c>
      <c r="G46" s="144">
        <v>256</v>
      </c>
      <c r="H46" s="144">
        <v>256</v>
      </c>
      <c r="I46" s="144">
        <v>255</v>
      </c>
      <c r="J46" s="145">
        <v>260</v>
      </c>
      <c r="K46" s="144">
        <v>-9</v>
      </c>
      <c r="L46" s="146">
        <v>-3.4615384615384617</v>
      </c>
    </row>
    <row r="47" spans="1:12" s="110" customFormat="1" ht="39" customHeight="1" x14ac:dyDescent="0.2">
      <c r="A47" s="604" t="s">
        <v>518</v>
      </c>
      <c r="B47" s="607"/>
      <c r="C47" s="607"/>
      <c r="D47" s="608"/>
      <c r="E47" s="113">
        <v>0.28519133358872856</v>
      </c>
      <c r="F47" s="115">
        <v>67</v>
      </c>
      <c r="G47" s="114">
        <v>70</v>
      </c>
      <c r="H47" s="114">
        <v>62</v>
      </c>
      <c r="I47" s="114">
        <v>54</v>
      </c>
      <c r="J47" s="140">
        <v>61</v>
      </c>
      <c r="K47" s="114">
        <v>6</v>
      </c>
      <c r="L47" s="116">
        <v>9.8360655737704921</v>
      </c>
    </row>
    <row r="48" spans="1:12" s="110" customFormat="1" ht="15" customHeight="1" x14ac:dyDescent="0.2">
      <c r="A48" s="120"/>
      <c r="B48" s="119"/>
      <c r="C48" s="258" t="s">
        <v>106</v>
      </c>
      <c r="E48" s="113">
        <v>32.835820895522389</v>
      </c>
      <c r="F48" s="115">
        <v>22</v>
      </c>
      <c r="G48" s="114">
        <v>24</v>
      </c>
      <c r="H48" s="114">
        <v>25</v>
      </c>
      <c r="I48" s="114">
        <v>29</v>
      </c>
      <c r="J48" s="140">
        <v>34</v>
      </c>
      <c r="K48" s="114">
        <v>-12</v>
      </c>
      <c r="L48" s="116">
        <v>-35.294117647058826</v>
      </c>
    </row>
    <row r="49" spans="1:12" s="110" customFormat="1" ht="15" customHeight="1" x14ac:dyDescent="0.2">
      <c r="A49" s="123"/>
      <c r="B49" s="124"/>
      <c r="C49" s="260" t="s">
        <v>107</v>
      </c>
      <c r="D49" s="261"/>
      <c r="E49" s="125">
        <v>67.164179104477611</v>
      </c>
      <c r="F49" s="143">
        <v>45</v>
      </c>
      <c r="G49" s="144">
        <v>46</v>
      </c>
      <c r="H49" s="144">
        <v>37</v>
      </c>
      <c r="I49" s="144">
        <v>25</v>
      </c>
      <c r="J49" s="145">
        <v>27</v>
      </c>
      <c r="K49" s="144">
        <v>18</v>
      </c>
      <c r="L49" s="146">
        <v>66.666666666666671</v>
      </c>
    </row>
    <row r="50" spans="1:12" s="110" customFormat="1" ht="24.95" customHeight="1" x14ac:dyDescent="0.2">
      <c r="A50" s="609" t="s">
        <v>192</v>
      </c>
      <c r="B50" s="610"/>
      <c r="C50" s="610"/>
      <c r="D50" s="611"/>
      <c r="E50" s="262">
        <v>12.084450687438812</v>
      </c>
      <c r="F50" s="263">
        <v>2839</v>
      </c>
      <c r="G50" s="264">
        <v>2959</v>
      </c>
      <c r="H50" s="264">
        <v>2966</v>
      </c>
      <c r="I50" s="264">
        <v>2671</v>
      </c>
      <c r="J50" s="265">
        <v>2733</v>
      </c>
      <c r="K50" s="263">
        <v>106</v>
      </c>
      <c r="L50" s="266">
        <v>3.8785217709476765</v>
      </c>
    </row>
    <row r="51" spans="1:12" s="110" customFormat="1" ht="15" customHeight="1" x14ac:dyDescent="0.2">
      <c r="A51" s="120"/>
      <c r="B51" s="119"/>
      <c r="C51" s="258" t="s">
        <v>106</v>
      </c>
      <c r="E51" s="113">
        <v>51.849242691088413</v>
      </c>
      <c r="F51" s="115">
        <v>1472</v>
      </c>
      <c r="G51" s="114">
        <v>1519</v>
      </c>
      <c r="H51" s="114">
        <v>1543</v>
      </c>
      <c r="I51" s="114">
        <v>1386</v>
      </c>
      <c r="J51" s="140">
        <v>1396</v>
      </c>
      <c r="K51" s="114">
        <v>76</v>
      </c>
      <c r="L51" s="116">
        <v>5.4441260744985671</v>
      </c>
    </row>
    <row r="52" spans="1:12" s="110" customFormat="1" ht="15" customHeight="1" x14ac:dyDescent="0.2">
      <c r="A52" s="120"/>
      <c r="B52" s="119"/>
      <c r="C52" s="258" t="s">
        <v>107</v>
      </c>
      <c r="E52" s="113">
        <v>48.150757308911587</v>
      </c>
      <c r="F52" s="115">
        <v>1367</v>
      </c>
      <c r="G52" s="114">
        <v>1440</v>
      </c>
      <c r="H52" s="114">
        <v>1423</v>
      </c>
      <c r="I52" s="114">
        <v>1285</v>
      </c>
      <c r="J52" s="140">
        <v>1337</v>
      </c>
      <c r="K52" s="114">
        <v>30</v>
      </c>
      <c r="L52" s="116">
        <v>2.2438294689603588</v>
      </c>
    </row>
    <row r="53" spans="1:12" s="110" customFormat="1" ht="15" customHeight="1" x14ac:dyDescent="0.2">
      <c r="A53" s="120"/>
      <c r="B53" s="119"/>
      <c r="C53" s="258" t="s">
        <v>187</v>
      </c>
      <c r="D53" s="110" t="s">
        <v>193</v>
      </c>
      <c r="E53" s="113">
        <v>28.812962310672773</v>
      </c>
      <c r="F53" s="115">
        <v>818</v>
      </c>
      <c r="G53" s="114">
        <v>947</v>
      </c>
      <c r="H53" s="114">
        <v>965</v>
      </c>
      <c r="I53" s="114">
        <v>744</v>
      </c>
      <c r="J53" s="140">
        <v>822</v>
      </c>
      <c r="K53" s="114">
        <v>-4</v>
      </c>
      <c r="L53" s="116">
        <v>-0.48661800486618007</v>
      </c>
    </row>
    <row r="54" spans="1:12" s="110" customFormat="1" ht="15" customHeight="1" x14ac:dyDescent="0.2">
      <c r="A54" s="120"/>
      <c r="B54" s="119"/>
      <c r="D54" s="267" t="s">
        <v>194</v>
      </c>
      <c r="E54" s="113">
        <v>56.356968215158922</v>
      </c>
      <c r="F54" s="115">
        <v>461</v>
      </c>
      <c r="G54" s="114">
        <v>518</v>
      </c>
      <c r="H54" s="114">
        <v>528</v>
      </c>
      <c r="I54" s="114">
        <v>413</v>
      </c>
      <c r="J54" s="140">
        <v>449</v>
      </c>
      <c r="K54" s="114">
        <v>12</v>
      </c>
      <c r="L54" s="116">
        <v>2.6726057906458798</v>
      </c>
    </row>
    <row r="55" spans="1:12" s="110" customFormat="1" ht="15" customHeight="1" x14ac:dyDescent="0.2">
      <c r="A55" s="120"/>
      <c r="B55" s="119"/>
      <c r="D55" s="267" t="s">
        <v>195</v>
      </c>
      <c r="E55" s="113">
        <v>43.643031784841078</v>
      </c>
      <c r="F55" s="115">
        <v>357</v>
      </c>
      <c r="G55" s="114">
        <v>429</v>
      </c>
      <c r="H55" s="114">
        <v>437</v>
      </c>
      <c r="I55" s="114">
        <v>331</v>
      </c>
      <c r="J55" s="140">
        <v>373</v>
      </c>
      <c r="K55" s="114">
        <v>-16</v>
      </c>
      <c r="L55" s="116">
        <v>-4.2895442359249332</v>
      </c>
    </row>
    <row r="56" spans="1:12" s="110" customFormat="1" ht="15" customHeight="1" x14ac:dyDescent="0.2">
      <c r="A56" s="120"/>
      <c r="B56" s="119" t="s">
        <v>196</v>
      </c>
      <c r="C56" s="258"/>
      <c r="E56" s="113">
        <v>69.671817137019531</v>
      </c>
      <c r="F56" s="115">
        <v>16368</v>
      </c>
      <c r="G56" s="114">
        <v>16375</v>
      </c>
      <c r="H56" s="114">
        <v>16449</v>
      </c>
      <c r="I56" s="114">
        <v>16179</v>
      </c>
      <c r="J56" s="140">
        <v>16142</v>
      </c>
      <c r="K56" s="114">
        <v>226</v>
      </c>
      <c r="L56" s="116">
        <v>1.4000743402304547</v>
      </c>
    </row>
    <row r="57" spans="1:12" s="110" customFormat="1" ht="15" customHeight="1" x14ac:dyDescent="0.2">
      <c r="A57" s="120"/>
      <c r="B57" s="119"/>
      <c r="C57" s="258" t="s">
        <v>106</v>
      </c>
      <c r="E57" s="113">
        <v>41.184017595307921</v>
      </c>
      <c r="F57" s="115">
        <v>6741</v>
      </c>
      <c r="G57" s="114">
        <v>6688</v>
      </c>
      <c r="H57" s="114">
        <v>6732</v>
      </c>
      <c r="I57" s="114">
        <v>6605</v>
      </c>
      <c r="J57" s="140">
        <v>6559</v>
      </c>
      <c r="K57" s="114">
        <v>182</v>
      </c>
      <c r="L57" s="116">
        <v>2.7748132337246529</v>
      </c>
    </row>
    <row r="58" spans="1:12" s="110" customFormat="1" ht="15" customHeight="1" x14ac:dyDescent="0.2">
      <c r="A58" s="120"/>
      <c r="B58" s="119"/>
      <c r="C58" s="258" t="s">
        <v>107</v>
      </c>
      <c r="E58" s="113">
        <v>58.815982404692079</v>
      </c>
      <c r="F58" s="115">
        <v>9627</v>
      </c>
      <c r="G58" s="114">
        <v>9687</v>
      </c>
      <c r="H58" s="114">
        <v>9717</v>
      </c>
      <c r="I58" s="114">
        <v>9574</v>
      </c>
      <c r="J58" s="140">
        <v>9583</v>
      </c>
      <c r="K58" s="114">
        <v>44</v>
      </c>
      <c r="L58" s="116">
        <v>0.45914640509235105</v>
      </c>
    </row>
    <row r="59" spans="1:12" s="110" customFormat="1" ht="15" customHeight="1" x14ac:dyDescent="0.2">
      <c r="A59" s="120"/>
      <c r="B59" s="119"/>
      <c r="C59" s="258" t="s">
        <v>105</v>
      </c>
      <c r="D59" s="110" t="s">
        <v>197</v>
      </c>
      <c r="E59" s="113">
        <v>94.69086021505376</v>
      </c>
      <c r="F59" s="115">
        <v>15499</v>
      </c>
      <c r="G59" s="114">
        <v>15504</v>
      </c>
      <c r="H59" s="114">
        <v>15581</v>
      </c>
      <c r="I59" s="114">
        <v>15322</v>
      </c>
      <c r="J59" s="140">
        <v>15287</v>
      </c>
      <c r="K59" s="114">
        <v>212</v>
      </c>
      <c r="L59" s="116">
        <v>1.3867992411853209</v>
      </c>
    </row>
    <row r="60" spans="1:12" s="110" customFormat="1" ht="15" customHeight="1" x14ac:dyDescent="0.2">
      <c r="A60" s="120"/>
      <c r="B60" s="119"/>
      <c r="C60" s="258"/>
      <c r="D60" s="267" t="s">
        <v>198</v>
      </c>
      <c r="E60" s="113">
        <v>39.996128782502097</v>
      </c>
      <c r="F60" s="115">
        <v>6199</v>
      </c>
      <c r="G60" s="114">
        <v>6148</v>
      </c>
      <c r="H60" s="114">
        <v>6193</v>
      </c>
      <c r="I60" s="114">
        <v>6066</v>
      </c>
      <c r="J60" s="140">
        <v>6017</v>
      </c>
      <c r="K60" s="114">
        <v>182</v>
      </c>
      <c r="L60" s="116">
        <v>3.0247631710154561</v>
      </c>
    </row>
    <row r="61" spans="1:12" s="110" customFormat="1" ht="15" customHeight="1" x14ac:dyDescent="0.2">
      <c r="A61" s="120"/>
      <c r="B61" s="119"/>
      <c r="C61" s="258"/>
      <c r="D61" s="267" t="s">
        <v>199</v>
      </c>
      <c r="E61" s="113">
        <v>60.003871217497903</v>
      </c>
      <c r="F61" s="115">
        <v>9300</v>
      </c>
      <c r="G61" s="114">
        <v>9356</v>
      </c>
      <c r="H61" s="114">
        <v>9388</v>
      </c>
      <c r="I61" s="114">
        <v>9256</v>
      </c>
      <c r="J61" s="140">
        <v>9270</v>
      </c>
      <c r="K61" s="114">
        <v>30</v>
      </c>
      <c r="L61" s="116">
        <v>0.32362459546925565</v>
      </c>
    </row>
    <row r="62" spans="1:12" s="110" customFormat="1" ht="15" customHeight="1" x14ac:dyDescent="0.2">
      <c r="A62" s="120"/>
      <c r="B62" s="119"/>
      <c r="C62" s="258"/>
      <c r="D62" s="258" t="s">
        <v>200</v>
      </c>
      <c r="E62" s="113">
        <v>5.309139784946237</v>
      </c>
      <c r="F62" s="115">
        <v>869</v>
      </c>
      <c r="G62" s="114">
        <v>871</v>
      </c>
      <c r="H62" s="114">
        <v>868</v>
      </c>
      <c r="I62" s="114">
        <v>857</v>
      </c>
      <c r="J62" s="140">
        <v>855</v>
      </c>
      <c r="K62" s="114">
        <v>14</v>
      </c>
      <c r="L62" s="116">
        <v>1.6374269005847952</v>
      </c>
    </row>
    <row r="63" spans="1:12" s="110" customFormat="1" ht="15" customHeight="1" x14ac:dyDescent="0.2">
      <c r="A63" s="120"/>
      <c r="B63" s="119"/>
      <c r="C63" s="258"/>
      <c r="D63" s="267" t="s">
        <v>198</v>
      </c>
      <c r="E63" s="113">
        <v>62.370540851553507</v>
      </c>
      <c r="F63" s="115">
        <v>542</v>
      </c>
      <c r="G63" s="114">
        <v>540</v>
      </c>
      <c r="H63" s="114">
        <v>539</v>
      </c>
      <c r="I63" s="114">
        <v>539</v>
      </c>
      <c r="J63" s="140">
        <v>542</v>
      </c>
      <c r="K63" s="114">
        <v>0</v>
      </c>
      <c r="L63" s="116">
        <v>0</v>
      </c>
    </row>
    <row r="64" spans="1:12" s="110" customFormat="1" ht="15" customHeight="1" x14ac:dyDescent="0.2">
      <c r="A64" s="120"/>
      <c r="B64" s="119"/>
      <c r="C64" s="258"/>
      <c r="D64" s="267" t="s">
        <v>199</v>
      </c>
      <c r="E64" s="113">
        <v>37.629459148446493</v>
      </c>
      <c r="F64" s="115">
        <v>327</v>
      </c>
      <c r="G64" s="114">
        <v>331</v>
      </c>
      <c r="H64" s="114">
        <v>329</v>
      </c>
      <c r="I64" s="114">
        <v>318</v>
      </c>
      <c r="J64" s="140">
        <v>313</v>
      </c>
      <c r="K64" s="114">
        <v>14</v>
      </c>
      <c r="L64" s="116">
        <v>4.4728434504792336</v>
      </c>
    </row>
    <row r="65" spans="1:12" s="110" customFormat="1" ht="15" customHeight="1" x14ac:dyDescent="0.2">
      <c r="A65" s="120"/>
      <c r="B65" s="119" t="s">
        <v>201</v>
      </c>
      <c r="C65" s="258"/>
      <c r="E65" s="113">
        <v>10.06257182990678</v>
      </c>
      <c r="F65" s="115">
        <v>2364</v>
      </c>
      <c r="G65" s="114">
        <v>2346</v>
      </c>
      <c r="H65" s="114">
        <v>2320</v>
      </c>
      <c r="I65" s="114">
        <v>2285</v>
      </c>
      <c r="J65" s="140">
        <v>2254</v>
      </c>
      <c r="K65" s="114">
        <v>110</v>
      </c>
      <c r="L65" s="116">
        <v>4.8802129547471162</v>
      </c>
    </row>
    <row r="66" spans="1:12" s="110" customFormat="1" ht="15" customHeight="1" x14ac:dyDescent="0.2">
      <c r="A66" s="120"/>
      <c r="B66" s="119"/>
      <c r="C66" s="258" t="s">
        <v>106</v>
      </c>
      <c r="E66" s="113">
        <v>46.23519458544839</v>
      </c>
      <c r="F66" s="115">
        <v>1093</v>
      </c>
      <c r="G66" s="114">
        <v>1088</v>
      </c>
      <c r="H66" s="114">
        <v>1083</v>
      </c>
      <c r="I66" s="114">
        <v>1073</v>
      </c>
      <c r="J66" s="140">
        <v>1064</v>
      </c>
      <c r="K66" s="114">
        <v>29</v>
      </c>
      <c r="L66" s="116">
        <v>2.725563909774436</v>
      </c>
    </row>
    <row r="67" spans="1:12" s="110" customFormat="1" ht="15" customHeight="1" x14ac:dyDescent="0.2">
      <c r="A67" s="120"/>
      <c r="B67" s="119"/>
      <c r="C67" s="258" t="s">
        <v>107</v>
      </c>
      <c r="E67" s="113">
        <v>53.76480541455161</v>
      </c>
      <c r="F67" s="115">
        <v>1271</v>
      </c>
      <c r="G67" s="114">
        <v>1258</v>
      </c>
      <c r="H67" s="114">
        <v>1237</v>
      </c>
      <c r="I67" s="114">
        <v>1212</v>
      </c>
      <c r="J67" s="140">
        <v>1190</v>
      </c>
      <c r="K67" s="114">
        <v>81</v>
      </c>
      <c r="L67" s="116">
        <v>6.8067226890756301</v>
      </c>
    </row>
    <row r="68" spans="1:12" s="110" customFormat="1" ht="15" customHeight="1" x14ac:dyDescent="0.2">
      <c r="A68" s="120"/>
      <c r="B68" s="119"/>
      <c r="C68" s="258" t="s">
        <v>105</v>
      </c>
      <c r="D68" s="110" t="s">
        <v>202</v>
      </c>
      <c r="E68" s="113">
        <v>17.681895093062607</v>
      </c>
      <c r="F68" s="115">
        <v>418</v>
      </c>
      <c r="G68" s="114">
        <v>399</v>
      </c>
      <c r="H68" s="114">
        <v>388</v>
      </c>
      <c r="I68" s="114">
        <v>363</v>
      </c>
      <c r="J68" s="140">
        <v>364</v>
      </c>
      <c r="K68" s="114">
        <v>54</v>
      </c>
      <c r="L68" s="116">
        <v>14.835164835164836</v>
      </c>
    </row>
    <row r="69" spans="1:12" s="110" customFormat="1" ht="15" customHeight="1" x14ac:dyDescent="0.2">
      <c r="A69" s="120"/>
      <c r="B69" s="119"/>
      <c r="C69" s="258"/>
      <c r="D69" s="267" t="s">
        <v>198</v>
      </c>
      <c r="E69" s="113">
        <v>44.019138755980862</v>
      </c>
      <c r="F69" s="115">
        <v>184</v>
      </c>
      <c r="G69" s="114">
        <v>169</v>
      </c>
      <c r="H69" s="114">
        <v>162</v>
      </c>
      <c r="I69" s="114">
        <v>154</v>
      </c>
      <c r="J69" s="140">
        <v>152</v>
      </c>
      <c r="K69" s="114">
        <v>32</v>
      </c>
      <c r="L69" s="116">
        <v>21.05263157894737</v>
      </c>
    </row>
    <row r="70" spans="1:12" s="110" customFormat="1" ht="15" customHeight="1" x14ac:dyDescent="0.2">
      <c r="A70" s="120"/>
      <c r="B70" s="119"/>
      <c r="C70" s="258"/>
      <c r="D70" s="267" t="s">
        <v>199</v>
      </c>
      <c r="E70" s="113">
        <v>55.980861244019138</v>
      </c>
      <c r="F70" s="115">
        <v>234</v>
      </c>
      <c r="G70" s="114">
        <v>230</v>
      </c>
      <c r="H70" s="114">
        <v>226</v>
      </c>
      <c r="I70" s="114">
        <v>209</v>
      </c>
      <c r="J70" s="140">
        <v>212</v>
      </c>
      <c r="K70" s="114">
        <v>22</v>
      </c>
      <c r="L70" s="116">
        <v>10.377358490566039</v>
      </c>
    </row>
    <row r="71" spans="1:12" s="110" customFormat="1" ht="15" customHeight="1" x14ac:dyDescent="0.2">
      <c r="A71" s="120"/>
      <c r="B71" s="119"/>
      <c r="C71" s="258"/>
      <c r="D71" s="110" t="s">
        <v>203</v>
      </c>
      <c r="E71" s="113">
        <v>75.507614213197968</v>
      </c>
      <c r="F71" s="115">
        <v>1785</v>
      </c>
      <c r="G71" s="114">
        <v>1787</v>
      </c>
      <c r="H71" s="114">
        <v>1775</v>
      </c>
      <c r="I71" s="114">
        <v>1766</v>
      </c>
      <c r="J71" s="140">
        <v>1739</v>
      </c>
      <c r="K71" s="114">
        <v>46</v>
      </c>
      <c r="L71" s="116">
        <v>2.6451983898792411</v>
      </c>
    </row>
    <row r="72" spans="1:12" s="110" customFormat="1" ht="15" customHeight="1" x14ac:dyDescent="0.2">
      <c r="A72" s="120"/>
      <c r="B72" s="119"/>
      <c r="C72" s="258"/>
      <c r="D72" s="267" t="s">
        <v>198</v>
      </c>
      <c r="E72" s="113">
        <v>45.994397759103641</v>
      </c>
      <c r="F72" s="115">
        <v>821</v>
      </c>
      <c r="G72" s="114">
        <v>832</v>
      </c>
      <c r="H72" s="114">
        <v>834</v>
      </c>
      <c r="I72" s="114">
        <v>834</v>
      </c>
      <c r="J72" s="140">
        <v>829</v>
      </c>
      <c r="K72" s="114">
        <v>-8</v>
      </c>
      <c r="L72" s="116">
        <v>-0.9650180940892642</v>
      </c>
    </row>
    <row r="73" spans="1:12" s="110" customFormat="1" ht="15" customHeight="1" x14ac:dyDescent="0.2">
      <c r="A73" s="120"/>
      <c r="B73" s="119"/>
      <c r="C73" s="258"/>
      <c r="D73" s="267" t="s">
        <v>199</v>
      </c>
      <c r="E73" s="113">
        <v>54.005602240896359</v>
      </c>
      <c r="F73" s="115">
        <v>964</v>
      </c>
      <c r="G73" s="114">
        <v>955</v>
      </c>
      <c r="H73" s="114">
        <v>941</v>
      </c>
      <c r="I73" s="114">
        <v>932</v>
      </c>
      <c r="J73" s="140">
        <v>910</v>
      </c>
      <c r="K73" s="114">
        <v>54</v>
      </c>
      <c r="L73" s="116">
        <v>5.9340659340659343</v>
      </c>
    </row>
    <row r="74" spans="1:12" s="110" customFormat="1" ht="15" customHeight="1" x14ac:dyDescent="0.2">
      <c r="A74" s="120"/>
      <c r="B74" s="119"/>
      <c r="C74" s="258"/>
      <c r="D74" s="110" t="s">
        <v>204</v>
      </c>
      <c r="E74" s="113">
        <v>6.8104906937394247</v>
      </c>
      <c r="F74" s="115">
        <v>161</v>
      </c>
      <c r="G74" s="114">
        <v>160</v>
      </c>
      <c r="H74" s="114">
        <v>157</v>
      </c>
      <c r="I74" s="114">
        <v>156</v>
      </c>
      <c r="J74" s="140">
        <v>151</v>
      </c>
      <c r="K74" s="114">
        <v>10</v>
      </c>
      <c r="L74" s="116">
        <v>6.6225165562913908</v>
      </c>
    </row>
    <row r="75" spans="1:12" s="110" customFormat="1" ht="15" customHeight="1" x14ac:dyDescent="0.2">
      <c r="A75" s="120"/>
      <c r="B75" s="119"/>
      <c r="C75" s="258"/>
      <c r="D75" s="267" t="s">
        <v>198</v>
      </c>
      <c r="E75" s="113">
        <v>54.658385093167702</v>
      </c>
      <c r="F75" s="115">
        <v>88</v>
      </c>
      <c r="G75" s="114">
        <v>87</v>
      </c>
      <c r="H75" s="114">
        <v>87</v>
      </c>
      <c r="I75" s="114">
        <v>85</v>
      </c>
      <c r="J75" s="140">
        <v>83</v>
      </c>
      <c r="K75" s="114">
        <v>5</v>
      </c>
      <c r="L75" s="116">
        <v>6.024096385542169</v>
      </c>
    </row>
    <row r="76" spans="1:12" s="110" customFormat="1" ht="15" customHeight="1" x14ac:dyDescent="0.2">
      <c r="A76" s="120"/>
      <c r="B76" s="119"/>
      <c r="C76" s="258"/>
      <c r="D76" s="267" t="s">
        <v>199</v>
      </c>
      <c r="E76" s="113">
        <v>45.341614906832298</v>
      </c>
      <c r="F76" s="115">
        <v>73</v>
      </c>
      <c r="G76" s="114">
        <v>73</v>
      </c>
      <c r="H76" s="114">
        <v>70</v>
      </c>
      <c r="I76" s="114">
        <v>71</v>
      </c>
      <c r="J76" s="140">
        <v>68</v>
      </c>
      <c r="K76" s="114">
        <v>5</v>
      </c>
      <c r="L76" s="116">
        <v>7.3529411764705879</v>
      </c>
    </row>
    <row r="77" spans="1:12" s="110" customFormat="1" ht="15" customHeight="1" x14ac:dyDescent="0.2">
      <c r="A77" s="534"/>
      <c r="B77" s="119" t="s">
        <v>205</v>
      </c>
      <c r="C77" s="268"/>
      <c r="D77" s="182"/>
      <c r="E77" s="113">
        <v>8.1811603456348703</v>
      </c>
      <c r="F77" s="115">
        <v>1922</v>
      </c>
      <c r="G77" s="114">
        <v>1979</v>
      </c>
      <c r="H77" s="114">
        <v>2018</v>
      </c>
      <c r="I77" s="114">
        <v>1994</v>
      </c>
      <c r="J77" s="140">
        <v>2002</v>
      </c>
      <c r="K77" s="114">
        <v>-80</v>
      </c>
      <c r="L77" s="116">
        <v>-3.9960039960039961</v>
      </c>
    </row>
    <row r="78" spans="1:12" s="110" customFormat="1" ht="15" customHeight="1" x14ac:dyDescent="0.2">
      <c r="A78" s="120"/>
      <c r="B78" s="119"/>
      <c r="C78" s="268" t="s">
        <v>106</v>
      </c>
      <c r="D78" s="182"/>
      <c r="E78" s="113">
        <v>53.6420395421436</v>
      </c>
      <c r="F78" s="115">
        <v>1031</v>
      </c>
      <c r="G78" s="114">
        <v>1060</v>
      </c>
      <c r="H78" s="114">
        <v>1082</v>
      </c>
      <c r="I78" s="114">
        <v>1067</v>
      </c>
      <c r="J78" s="140">
        <v>1063</v>
      </c>
      <c r="K78" s="114">
        <v>-32</v>
      </c>
      <c r="L78" s="116">
        <v>-3.0103480714957667</v>
      </c>
    </row>
    <row r="79" spans="1:12" s="110" customFormat="1" ht="15" customHeight="1" x14ac:dyDescent="0.2">
      <c r="A79" s="123"/>
      <c r="B79" s="124"/>
      <c r="C79" s="260" t="s">
        <v>107</v>
      </c>
      <c r="D79" s="261"/>
      <c r="E79" s="125">
        <v>46.3579604578564</v>
      </c>
      <c r="F79" s="143">
        <v>891</v>
      </c>
      <c r="G79" s="144">
        <v>919</v>
      </c>
      <c r="H79" s="144">
        <v>936</v>
      </c>
      <c r="I79" s="144">
        <v>927</v>
      </c>
      <c r="J79" s="145">
        <v>939</v>
      </c>
      <c r="K79" s="144">
        <v>-48</v>
      </c>
      <c r="L79" s="146">
        <v>-5.1118210862619806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23493</v>
      </c>
      <c r="E11" s="114">
        <v>23659</v>
      </c>
      <c r="F11" s="114">
        <v>23753</v>
      </c>
      <c r="G11" s="114">
        <v>23129</v>
      </c>
      <c r="H11" s="140">
        <v>23131</v>
      </c>
      <c r="I11" s="115">
        <v>362</v>
      </c>
      <c r="J11" s="116">
        <v>1.5649993515196057</v>
      </c>
    </row>
    <row r="12" spans="1:15" s="110" customFormat="1" ht="24.95" customHeight="1" x14ac:dyDescent="0.2">
      <c r="A12" s="193" t="s">
        <v>132</v>
      </c>
      <c r="B12" s="194" t="s">
        <v>133</v>
      </c>
      <c r="C12" s="113">
        <v>1.8516153747924913</v>
      </c>
      <c r="D12" s="115">
        <v>435</v>
      </c>
      <c r="E12" s="114">
        <v>435</v>
      </c>
      <c r="F12" s="114">
        <v>458</v>
      </c>
      <c r="G12" s="114">
        <v>423</v>
      </c>
      <c r="H12" s="140">
        <v>435</v>
      </c>
      <c r="I12" s="115">
        <v>0</v>
      </c>
      <c r="J12" s="116">
        <v>0</v>
      </c>
    </row>
    <row r="13" spans="1:15" s="110" customFormat="1" ht="24.95" customHeight="1" x14ac:dyDescent="0.2">
      <c r="A13" s="193" t="s">
        <v>134</v>
      </c>
      <c r="B13" s="199" t="s">
        <v>214</v>
      </c>
      <c r="C13" s="113">
        <v>3.6478951176946324</v>
      </c>
      <c r="D13" s="115">
        <v>857</v>
      </c>
      <c r="E13" s="114">
        <v>883</v>
      </c>
      <c r="F13" s="114">
        <v>887</v>
      </c>
      <c r="G13" s="114">
        <v>873</v>
      </c>
      <c r="H13" s="140">
        <v>872</v>
      </c>
      <c r="I13" s="115">
        <v>-15</v>
      </c>
      <c r="J13" s="116">
        <v>-1.7201834862385321</v>
      </c>
    </row>
    <row r="14" spans="1:15" s="287" customFormat="1" ht="24" customHeight="1" x14ac:dyDescent="0.2">
      <c r="A14" s="193" t="s">
        <v>215</v>
      </c>
      <c r="B14" s="199" t="s">
        <v>137</v>
      </c>
      <c r="C14" s="113">
        <v>14.557527774230621</v>
      </c>
      <c r="D14" s="115">
        <v>3420</v>
      </c>
      <c r="E14" s="114">
        <v>3451</v>
      </c>
      <c r="F14" s="114">
        <v>3512</v>
      </c>
      <c r="G14" s="114">
        <v>3388</v>
      </c>
      <c r="H14" s="140">
        <v>3447</v>
      </c>
      <c r="I14" s="115">
        <v>-27</v>
      </c>
      <c r="J14" s="116">
        <v>-0.78328981723237601</v>
      </c>
      <c r="K14" s="110"/>
      <c r="L14" s="110"/>
      <c r="M14" s="110"/>
      <c r="N14" s="110"/>
      <c r="O14" s="110"/>
    </row>
    <row r="15" spans="1:15" s="110" customFormat="1" ht="24.75" customHeight="1" x14ac:dyDescent="0.2">
      <c r="A15" s="193" t="s">
        <v>216</v>
      </c>
      <c r="B15" s="199" t="s">
        <v>217</v>
      </c>
      <c r="C15" s="113">
        <v>7.0914740561018172</v>
      </c>
      <c r="D15" s="115">
        <v>1666</v>
      </c>
      <c r="E15" s="114">
        <v>1670</v>
      </c>
      <c r="F15" s="114">
        <v>1709</v>
      </c>
      <c r="G15" s="114">
        <v>1705</v>
      </c>
      <c r="H15" s="140">
        <v>1736</v>
      </c>
      <c r="I15" s="115">
        <v>-70</v>
      </c>
      <c r="J15" s="116">
        <v>-4.032258064516129</v>
      </c>
    </row>
    <row r="16" spans="1:15" s="287" customFormat="1" ht="24.95" customHeight="1" x14ac:dyDescent="0.2">
      <c r="A16" s="193" t="s">
        <v>218</v>
      </c>
      <c r="B16" s="199" t="s">
        <v>141</v>
      </c>
      <c r="C16" s="113">
        <v>6.0528668113906274</v>
      </c>
      <c r="D16" s="115">
        <v>1422</v>
      </c>
      <c r="E16" s="114">
        <v>1449</v>
      </c>
      <c r="F16" s="114">
        <v>1461</v>
      </c>
      <c r="G16" s="114">
        <v>1356</v>
      </c>
      <c r="H16" s="140">
        <v>1396</v>
      </c>
      <c r="I16" s="115">
        <v>26</v>
      </c>
      <c r="J16" s="116">
        <v>1.8624641833810889</v>
      </c>
      <c r="K16" s="110"/>
      <c r="L16" s="110"/>
      <c r="M16" s="110"/>
      <c r="N16" s="110"/>
      <c r="O16" s="110"/>
    </row>
    <row r="17" spans="1:15" s="110" customFormat="1" ht="24.95" customHeight="1" x14ac:dyDescent="0.2">
      <c r="A17" s="193" t="s">
        <v>219</v>
      </c>
      <c r="B17" s="199" t="s">
        <v>220</v>
      </c>
      <c r="C17" s="113">
        <v>1.4131869067381773</v>
      </c>
      <c r="D17" s="115">
        <v>332</v>
      </c>
      <c r="E17" s="114">
        <v>332</v>
      </c>
      <c r="F17" s="114">
        <v>342</v>
      </c>
      <c r="G17" s="114">
        <v>327</v>
      </c>
      <c r="H17" s="140">
        <v>315</v>
      </c>
      <c r="I17" s="115">
        <v>17</v>
      </c>
      <c r="J17" s="116">
        <v>5.3968253968253972</v>
      </c>
    </row>
    <row r="18" spans="1:15" s="287" customFormat="1" ht="24.95" customHeight="1" x14ac:dyDescent="0.2">
      <c r="A18" s="201" t="s">
        <v>144</v>
      </c>
      <c r="B18" s="202" t="s">
        <v>145</v>
      </c>
      <c r="C18" s="113">
        <v>6.5381177371983146</v>
      </c>
      <c r="D18" s="115">
        <v>1536</v>
      </c>
      <c r="E18" s="114">
        <v>1541</v>
      </c>
      <c r="F18" s="114">
        <v>1578</v>
      </c>
      <c r="G18" s="114">
        <v>1546</v>
      </c>
      <c r="H18" s="140">
        <v>1545</v>
      </c>
      <c r="I18" s="115">
        <v>-9</v>
      </c>
      <c r="J18" s="116">
        <v>-0.58252427184466016</v>
      </c>
      <c r="K18" s="110"/>
      <c r="L18" s="110"/>
      <c r="M18" s="110"/>
      <c r="N18" s="110"/>
      <c r="O18" s="110"/>
    </row>
    <row r="19" spans="1:15" s="110" customFormat="1" ht="24.95" customHeight="1" x14ac:dyDescent="0.2">
      <c r="A19" s="193" t="s">
        <v>146</v>
      </c>
      <c r="B19" s="199" t="s">
        <v>147</v>
      </c>
      <c r="C19" s="113">
        <v>13.778572340697229</v>
      </c>
      <c r="D19" s="115">
        <v>3237</v>
      </c>
      <c r="E19" s="114">
        <v>3249</v>
      </c>
      <c r="F19" s="114">
        <v>3248</v>
      </c>
      <c r="G19" s="114">
        <v>3130</v>
      </c>
      <c r="H19" s="140">
        <v>3131</v>
      </c>
      <c r="I19" s="115">
        <v>106</v>
      </c>
      <c r="J19" s="116">
        <v>3.3854998403066112</v>
      </c>
    </row>
    <row r="20" spans="1:15" s="287" customFormat="1" ht="24.95" customHeight="1" x14ac:dyDescent="0.2">
      <c r="A20" s="193" t="s">
        <v>148</v>
      </c>
      <c r="B20" s="199" t="s">
        <v>149</v>
      </c>
      <c r="C20" s="113">
        <v>4.9972332184054826</v>
      </c>
      <c r="D20" s="115">
        <v>1174</v>
      </c>
      <c r="E20" s="114">
        <v>1094</v>
      </c>
      <c r="F20" s="114">
        <v>1104</v>
      </c>
      <c r="G20" s="114">
        <v>1071</v>
      </c>
      <c r="H20" s="140">
        <v>1070</v>
      </c>
      <c r="I20" s="115">
        <v>104</v>
      </c>
      <c r="J20" s="116">
        <v>9.7196261682242984</v>
      </c>
      <c r="K20" s="110"/>
      <c r="L20" s="110"/>
      <c r="M20" s="110"/>
      <c r="N20" s="110"/>
      <c r="O20" s="110"/>
    </row>
    <row r="21" spans="1:15" s="110" customFormat="1" ht="24.95" customHeight="1" x14ac:dyDescent="0.2">
      <c r="A21" s="201" t="s">
        <v>150</v>
      </c>
      <c r="B21" s="202" t="s">
        <v>151</v>
      </c>
      <c r="C21" s="113">
        <v>3.1541310177499682</v>
      </c>
      <c r="D21" s="115">
        <v>741</v>
      </c>
      <c r="E21" s="114">
        <v>763</v>
      </c>
      <c r="F21" s="114">
        <v>766</v>
      </c>
      <c r="G21" s="114">
        <v>777</v>
      </c>
      <c r="H21" s="140">
        <v>776</v>
      </c>
      <c r="I21" s="115">
        <v>-35</v>
      </c>
      <c r="J21" s="116">
        <v>-4.5103092783505154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1.34933810071085</v>
      </c>
      <c r="D23" s="115">
        <v>317</v>
      </c>
      <c r="E23" s="114">
        <v>317</v>
      </c>
      <c r="F23" s="114">
        <v>315</v>
      </c>
      <c r="G23" s="114">
        <v>361</v>
      </c>
      <c r="H23" s="140">
        <v>362</v>
      </c>
      <c r="I23" s="115">
        <v>-45</v>
      </c>
      <c r="J23" s="116">
        <v>-12.430939226519337</v>
      </c>
    </row>
    <row r="24" spans="1:15" s="110" customFormat="1" ht="24.95" customHeight="1" x14ac:dyDescent="0.2">
      <c r="A24" s="193" t="s">
        <v>156</v>
      </c>
      <c r="B24" s="199" t="s">
        <v>221</v>
      </c>
      <c r="C24" s="113">
        <v>5.7165964329800367</v>
      </c>
      <c r="D24" s="115">
        <v>1343</v>
      </c>
      <c r="E24" s="114">
        <v>1325</v>
      </c>
      <c r="F24" s="114">
        <v>1329</v>
      </c>
      <c r="G24" s="114">
        <v>1307</v>
      </c>
      <c r="H24" s="140">
        <v>1301</v>
      </c>
      <c r="I24" s="115">
        <v>42</v>
      </c>
      <c r="J24" s="116">
        <v>3.2282859338970025</v>
      </c>
    </row>
    <row r="25" spans="1:15" s="110" customFormat="1" ht="24.95" customHeight="1" x14ac:dyDescent="0.2">
      <c r="A25" s="193" t="s">
        <v>222</v>
      </c>
      <c r="B25" s="204" t="s">
        <v>159</v>
      </c>
      <c r="C25" s="113">
        <v>3.5585067892563744</v>
      </c>
      <c r="D25" s="115">
        <v>836</v>
      </c>
      <c r="E25" s="114">
        <v>869</v>
      </c>
      <c r="F25" s="114">
        <v>873</v>
      </c>
      <c r="G25" s="114">
        <v>842</v>
      </c>
      <c r="H25" s="140">
        <v>805</v>
      </c>
      <c r="I25" s="115">
        <v>31</v>
      </c>
      <c r="J25" s="116">
        <v>3.8509316770186337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9.5858340782360703</v>
      </c>
      <c r="D27" s="115">
        <v>2252</v>
      </c>
      <c r="E27" s="114">
        <v>2254</v>
      </c>
      <c r="F27" s="114">
        <v>2259</v>
      </c>
      <c r="G27" s="114">
        <v>2196</v>
      </c>
      <c r="H27" s="140">
        <v>2168</v>
      </c>
      <c r="I27" s="115">
        <v>84</v>
      </c>
      <c r="J27" s="116">
        <v>3.8745387453874538</v>
      </c>
    </row>
    <row r="28" spans="1:15" s="110" customFormat="1" ht="24.95" customHeight="1" x14ac:dyDescent="0.2">
      <c r="A28" s="193" t="s">
        <v>163</v>
      </c>
      <c r="B28" s="199" t="s">
        <v>164</v>
      </c>
      <c r="C28" s="113">
        <v>2.5965181117779763</v>
      </c>
      <c r="D28" s="115">
        <v>610</v>
      </c>
      <c r="E28" s="114">
        <v>558</v>
      </c>
      <c r="F28" s="114">
        <v>547</v>
      </c>
      <c r="G28" s="114">
        <v>538</v>
      </c>
      <c r="H28" s="140">
        <v>531</v>
      </c>
      <c r="I28" s="115">
        <v>79</v>
      </c>
      <c r="J28" s="116">
        <v>14.87758945386064</v>
      </c>
    </row>
    <row r="29" spans="1:15" s="110" customFormat="1" ht="24.95" customHeight="1" x14ac:dyDescent="0.2">
      <c r="A29" s="193">
        <v>86</v>
      </c>
      <c r="B29" s="199" t="s">
        <v>165</v>
      </c>
      <c r="C29" s="113">
        <v>12.335589324479633</v>
      </c>
      <c r="D29" s="115">
        <v>2898</v>
      </c>
      <c r="E29" s="114">
        <v>3008</v>
      </c>
      <c r="F29" s="114">
        <v>2999</v>
      </c>
      <c r="G29" s="114">
        <v>2925</v>
      </c>
      <c r="H29" s="140">
        <v>2938</v>
      </c>
      <c r="I29" s="115">
        <v>-40</v>
      </c>
      <c r="J29" s="116">
        <v>-1.3614703880190606</v>
      </c>
    </row>
    <row r="30" spans="1:15" s="110" customFormat="1" ht="24.95" customHeight="1" x14ac:dyDescent="0.2">
      <c r="A30" s="193">
        <v>87.88</v>
      </c>
      <c r="B30" s="204" t="s">
        <v>166</v>
      </c>
      <c r="C30" s="113">
        <v>12.70591239943813</v>
      </c>
      <c r="D30" s="115">
        <v>2985</v>
      </c>
      <c r="E30" s="114">
        <v>2972</v>
      </c>
      <c r="F30" s="114">
        <v>2971</v>
      </c>
      <c r="G30" s="114">
        <v>2878</v>
      </c>
      <c r="H30" s="140">
        <v>2874</v>
      </c>
      <c r="I30" s="115">
        <v>111</v>
      </c>
      <c r="J30" s="116">
        <v>3.8622129436325681</v>
      </c>
    </row>
    <row r="31" spans="1:15" s="110" customFormat="1" ht="24.95" customHeight="1" x14ac:dyDescent="0.2">
      <c r="A31" s="193" t="s">
        <v>167</v>
      </c>
      <c r="B31" s="199" t="s">
        <v>168</v>
      </c>
      <c r="C31" s="113">
        <v>2.5326693057506491</v>
      </c>
      <c r="D31" s="115">
        <v>595</v>
      </c>
      <c r="E31" s="114">
        <v>682</v>
      </c>
      <c r="F31" s="114">
        <v>669</v>
      </c>
      <c r="G31" s="114">
        <v>655</v>
      </c>
      <c r="H31" s="140">
        <v>665</v>
      </c>
      <c r="I31" s="115">
        <v>-70</v>
      </c>
      <c r="J31" s="116">
        <v>-10.526315789473685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1.8516153747924913</v>
      </c>
      <c r="D34" s="115">
        <v>435</v>
      </c>
      <c r="E34" s="114">
        <v>435</v>
      </c>
      <c r="F34" s="114">
        <v>458</v>
      </c>
      <c r="G34" s="114">
        <v>423</v>
      </c>
      <c r="H34" s="140">
        <v>435</v>
      </c>
      <c r="I34" s="115">
        <v>0</v>
      </c>
      <c r="J34" s="116">
        <v>0</v>
      </c>
    </row>
    <row r="35" spans="1:10" s="110" customFormat="1" ht="24.95" customHeight="1" x14ac:dyDescent="0.2">
      <c r="A35" s="292" t="s">
        <v>171</v>
      </c>
      <c r="B35" s="293" t="s">
        <v>172</v>
      </c>
      <c r="C35" s="113">
        <v>24.743540629123569</v>
      </c>
      <c r="D35" s="115">
        <v>5813</v>
      </c>
      <c r="E35" s="114">
        <v>5875</v>
      </c>
      <c r="F35" s="114">
        <v>5977</v>
      </c>
      <c r="G35" s="114">
        <v>5807</v>
      </c>
      <c r="H35" s="140">
        <v>5864</v>
      </c>
      <c r="I35" s="115">
        <v>-51</v>
      </c>
      <c r="J35" s="116">
        <v>-0.86971350613915421</v>
      </c>
    </row>
    <row r="36" spans="1:10" s="110" customFormat="1" ht="24.95" customHeight="1" x14ac:dyDescent="0.2">
      <c r="A36" s="294" t="s">
        <v>173</v>
      </c>
      <c r="B36" s="295" t="s">
        <v>174</v>
      </c>
      <c r="C36" s="125">
        <v>73.40484399608394</v>
      </c>
      <c r="D36" s="143">
        <v>17245</v>
      </c>
      <c r="E36" s="144">
        <v>17349</v>
      </c>
      <c r="F36" s="144">
        <v>17318</v>
      </c>
      <c r="G36" s="144">
        <v>16899</v>
      </c>
      <c r="H36" s="145">
        <v>16832</v>
      </c>
      <c r="I36" s="143">
        <v>413</v>
      </c>
      <c r="J36" s="146">
        <v>2.4536596958174903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2020-09-25T06:48:38Z</dcterms:created>
  <dcterms:modified xsi:type="dcterms:W3CDTF">2020-09-28T08:06:15Z</dcterms:modified>
</cp:coreProperties>
</file>