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I44" i="24"/>
  <c r="F44" i="24"/>
  <c r="C44" i="24"/>
  <c r="M44" i="24" s="1"/>
  <c r="B44" i="24"/>
  <c r="D44" i="24" s="1"/>
  <c r="M43" i="24"/>
  <c r="G43" i="24"/>
  <c r="E43" i="24"/>
  <c r="C43" i="24"/>
  <c r="I43" i="24" s="1"/>
  <c r="B43" i="24"/>
  <c r="J43" i="24" s="1"/>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K57" i="15"/>
  <c r="L57" i="15" s="1"/>
  <c r="C38" i="24"/>
  <c r="I38" i="24" s="1"/>
  <c r="C37" i="24"/>
  <c r="C35" i="24"/>
  <c r="C34" i="24"/>
  <c r="C33" i="24"/>
  <c r="C32" i="24"/>
  <c r="C31" i="24"/>
  <c r="C30" i="24"/>
  <c r="G30" i="24" s="1"/>
  <c r="C29" i="24"/>
  <c r="C28" i="24"/>
  <c r="C27" i="24"/>
  <c r="C26" i="24"/>
  <c r="C25" i="24"/>
  <c r="C24" i="24"/>
  <c r="C23" i="24"/>
  <c r="C22" i="24"/>
  <c r="G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35" i="24" l="1"/>
  <c r="D35" i="24"/>
  <c r="J35" i="24"/>
  <c r="H35" i="24"/>
  <c r="K35" i="24"/>
  <c r="G33" i="24"/>
  <c r="M33" i="24"/>
  <c r="E33" i="24"/>
  <c r="L33" i="24"/>
  <c r="I33" i="24"/>
  <c r="F19" i="24"/>
  <c r="D19" i="24"/>
  <c r="J19" i="24"/>
  <c r="H19" i="24"/>
  <c r="K19" i="24"/>
  <c r="G17" i="24"/>
  <c r="M17" i="24"/>
  <c r="E17" i="24"/>
  <c r="L17" i="24"/>
  <c r="I17" i="24"/>
  <c r="K8" i="24"/>
  <c r="J8" i="24"/>
  <c r="H8" i="24"/>
  <c r="F8" i="24"/>
  <c r="D8" i="24"/>
  <c r="F27" i="24"/>
  <c r="D27" i="24"/>
  <c r="J27" i="24"/>
  <c r="H27" i="24"/>
  <c r="K27" i="24"/>
  <c r="G25" i="24"/>
  <c r="M25" i="24"/>
  <c r="E25" i="24"/>
  <c r="L25" i="24"/>
  <c r="I25" i="24"/>
  <c r="F7" i="24"/>
  <c r="D7" i="24"/>
  <c r="J7" i="24"/>
  <c r="H7" i="24"/>
  <c r="I37" i="24"/>
  <c r="G37" i="24"/>
  <c r="L37" i="24"/>
  <c r="M37" i="24"/>
  <c r="E37" i="24"/>
  <c r="F21" i="24"/>
  <c r="D21" i="24"/>
  <c r="J21" i="24"/>
  <c r="K21" i="24"/>
  <c r="H21" i="24"/>
  <c r="K24" i="24"/>
  <c r="J24" i="24"/>
  <c r="H24" i="24"/>
  <c r="F24" i="24"/>
  <c r="D24" i="24"/>
  <c r="D38" i="24"/>
  <c r="K38" i="24"/>
  <c r="J38" i="24"/>
  <c r="H38" i="24"/>
  <c r="F38" i="24"/>
  <c r="G23" i="24"/>
  <c r="M23" i="24"/>
  <c r="E23" i="24"/>
  <c r="L23" i="24"/>
  <c r="I23" i="24"/>
  <c r="K7" i="24"/>
  <c r="F15" i="24"/>
  <c r="D15" i="24"/>
  <c r="J15" i="24"/>
  <c r="K15" i="24"/>
  <c r="H15" i="24"/>
  <c r="K18" i="24"/>
  <c r="J18" i="24"/>
  <c r="H18" i="24"/>
  <c r="F18" i="24"/>
  <c r="D18" i="24"/>
  <c r="F31" i="24"/>
  <c r="D31" i="24"/>
  <c r="J31" i="24"/>
  <c r="K31" i="24"/>
  <c r="H31" i="24"/>
  <c r="K34" i="24"/>
  <c r="J34" i="24"/>
  <c r="H34" i="24"/>
  <c r="F34" i="24"/>
  <c r="D34" i="24"/>
  <c r="I20" i="24"/>
  <c r="M20" i="24"/>
  <c r="E20" i="24"/>
  <c r="L20" i="24"/>
  <c r="G20" i="24"/>
  <c r="G27" i="24"/>
  <c r="M27" i="24"/>
  <c r="E27" i="24"/>
  <c r="L27" i="24"/>
  <c r="I27" i="24"/>
  <c r="I30" i="24"/>
  <c r="M30" i="24"/>
  <c r="E30" i="24"/>
  <c r="L30" i="24"/>
  <c r="I34" i="24"/>
  <c r="M34" i="24"/>
  <c r="E34" i="24"/>
  <c r="L34" i="24"/>
  <c r="G34" i="24"/>
  <c r="F17" i="24"/>
  <c r="D17" i="24"/>
  <c r="J17" i="24"/>
  <c r="K17" i="24"/>
  <c r="H17" i="24"/>
  <c r="K22" i="24"/>
  <c r="J22" i="24"/>
  <c r="H22" i="24"/>
  <c r="F22" i="24"/>
  <c r="D22" i="24"/>
  <c r="K28" i="24"/>
  <c r="J28" i="24"/>
  <c r="H28" i="24"/>
  <c r="F28" i="24"/>
  <c r="D28" i="24"/>
  <c r="B39" i="24"/>
  <c r="B45" i="24"/>
  <c r="I24" i="24"/>
  <c r="M24" i="24"/>
  <c r="E24" i="24"/>
  <c r="G24" i="24"/>
  <c r="L24" i="24"/>
  <c r="K58" i="24"/>
  <c r="J58" i="24"/>
  <c r="I58" i="24"/>
  <c r="K74" i="24"/>
  <c r="J74" i="24"/>
  <c r="I74" i="24"/>
  <c r="I77" i="24" s="1"/>
  <c r="I16" i="24"/>
  <c r="M16" i="24"/>
  <c r="E16" i="24"/>
  <c r="G16" i="24"/>
  <c r="L16" i="24"/>
  <c r="F25" i="24"/>
  <c r="D25" i="24"/>
  <c r="J25" i="24"/>
  <c r="K25" i="24"/>
  <c r="H25" i="24"/>
  <c r="C14" i="24"/>
  <c r="C6" i="24"/>
  <c r="I18" i="24"/>
  <c r="M18" i="24"/>
  <c r="E18" i="24"/>
  <c r="L18" i="24"/>
  <c r="G18" i="24"/>
  <c r="G31" i="24"/>
  <c r="M31" i="24"/>
  <c r="E31" i="24"/>
  <c r="L31" i="24"/>
  <c r="I31" i="24"/>
  <c r="K16" i="24"/>
  <c r="J16" i="24"/>
  <c r="H16" i="24"/>
  <c r="F16" i="24"/>
  <c r="D16" i="24"/>
  <c r="F29" i="24"/>
  <c r="D29" i="24"/>
  <c r="J29" i="24"/>
  <c r="K29" i="24"/>
  <c r="H29" i="24"/>
  <c r="K32" i="24"/>
  <c r="J32" i="24"/>
  <c r="H32" i="24"/>
  <c r="F32" i="24"/>
  <c r="D32" i="24"/>
  <c r="G21" i="24"/>
  <c r="M21" i="24"/>
  <c r="E21" i="24"/>
  <c r="L21" i="24"/>
  <c r="I21" i="24"/>
  <c r="I28" i="24"/>
  <c r="M28" i="24"/>
  <c r="E28" i="24"/>
  <c r="L28" i="24"/>
  <c r="G28" i="24"/>
  <c r="G35" i="24"/>
  <c r="M35" i="24"/>
  <c r="E35" i="24"/>
  <c r="L35" i="24"/>
  <c r="I35" i="24"/>
  <c r="C45" i="24"/>
  <c r="C39" i="24"/>
  <c r="F33" i="24"/>
  <c r="D33" i="24"/>
  <c r="J33" i="24"/>
  <c r="K33" i="24"/>
  <c r="H33" i="24"/>
  <c r="F9" i="24"/>
  <c r="D9" i="24"/>
  <c r="J9" i="24"/>
  <c r="K9" i="24"/>
  <c r="H9" i="24"/>
  <c r="F23" i="24"/>
  <c r="D23" i="24"/>
  <c r="J23" i="24"/>
  <c r="K23" i="24"/>
  <c r="H23" i="24"/>
  <c r="K26" i="24"/>
  <c r="J26" i="24"/>
  <c r="H26" i="24"/>
  <c r="F26" i="24"/>
  <c r="D26" i="24"/>
  <c r="G7" i="24"/>
  <c r="M7" i="24"/>
  <c r="E7" i="24"/>
  <c r="L7" i="24"/>
  <c r="I7" i="24"/>
  <c r="I8" i="24"/>
  <c r="M8" i="24"/>
  <c r="E8" i="24"/>
  <c r="L8" i="24"/>
  <c r="G8" i="24"/>
  <c r="G9" i="24"/>
  <c r="M9" i="24"/>
  <c r="E9" i="24"/>
  <c r="L9" i="24"/>
  <c r="I9" i="24"/>
  <c r="G15" i="24"/>
  <c r="M15" i="24"/>
  <c r="E15" i="24"/>
  <c r="L15" i="24"/>
  <c r="I15" i="24"/>
  <c r="I32" i="24"/>
  <c r="M32" i="24"/>
  <c r="E32" i="24"/>
  <c r="G32" i="24"/>
  <c r="L32" i="24"/>
  <c r="G29" i="24"/>
  <c r="M29" i="24"/>
  <c r="E29" i="24"/>
  <c r="L29" i="24"/>
  <c r="I29" i="24"/>
  <c r="B14" i="24"/>
  <c r="B6" i="24"/>
  <c r="K20" i="24"/>
  <c r="J20" i="24"/>
  <c r="H20" i="24"/>
  <c r="F20" i="24"/>
  <c r="D20" i="24"/>
  <c r="K30" i="24"/>
  <c r="J30" i="24"/>
  <c r="H30" i="24"/>
  <c r="F30" i="24"/>
  <c r="D30" i="24"/>
  <c r="H37" i="24"/>
  <c r="F37" i="24"/>
  <c r="D37" i="24"/>
  <c r="K37" i="24"/>
  <c r="J37" i="24"/>
  <c r="G19" i="24"/>
  <c r="M19" i="24"/>
  <c r="E19" i="24"/>
  <c r="L19" i="24"/>
  <c r="I19" i="24"/>
  <c r="I22" i="24"/>
  <c r="M22" i="24"/>
  <c r="E22" i="24"/>
  <c r="L22" i="24"/>
  <c r="I26" i="24"/>
  <c r="M26" i="24"/>
  <c r="E26" i="24"/>
  <c r="L26" i="24"/>
  <c r="G26" i="24"/>
  <c r="K66" i="24"/>
  <c r="J66" i="24"/>
  <c r="I66" i="24"/>
  <c r="K53" i="24"/>
  <c r="J53" i="24"/>
  <c r="K61" i="24"/>
  <c r="J61" i="24"/>
  <c r="K69" i="24"/>
  <c r="J69" i="24"/>
  <c r="K55" i="24"/>
  <c r="J55" i="24"/>
  <c r="K63" i="24"/>
  <c r="J63" i="24"/>
  <c r="K71" i="24"/>
  <c r="J71" i="24"/>
  <c r="H41" i="24"/>
  <c r="F41" i="24"/>
  <c r="D41" i="24"/>
  <c r="K41" i="24"/>
  <c r="K52" i="24"/>
  <c r="J52" i="24"/>
  <c r="K60" i="24"/>
  <c r="J60" i="24"/>
  <c r="K68" i="24"/>
  <c r="J68" i="24"/>
  <c r="M38" i="24"/>
  <c r="E38" i="24"/>
  <c r="L38" i="24"/>
  <c r="G38" i="24"/>
  <c r="K57" i="24"/>
  <c r="J57" i="24"/>
  <c r="K65" i="24"/>
  <c r="J65" i="24"/>
  <c r="K73" i="24"/>
  <c r="J73" i="24"/>
  <c r="K54" i="24"/>
  <c r="J54" i="24"/>
  <c r="K62" i="24"/>
  <c r="J62" i="24"/>
  <c r="K70" i="24"/>
  <c r="J70" i="24"/>
  <c r="H43" i="24"/>
  <c r="F43" i="24"/>
  <c r="D43" i="24"/>
  <c r="K43" i="24"/>
  <c r="K51" i="24"/>
  <c r="J51" i="24"/>
  <c r="K59" i="24"/>
  <c r="J59" i="24"/>
  <c r="K67" i="24"/>
  <c r="J67" i="24"/>
  <c r="K75" i="24"/>
  <c r="K77" i="24" s="1"/>
  <c r="J75" i="24"/>
  <c r="K56" i="24"/>
  <c r="J56" i="24"/>
  <c r="K64" i="24"/>
  <c r="J64" i="24"/>
  <c r="K72" i="24"/>
  <c r="J72" i="24"/>
  <c r="G40" i="24"/>
  <c r="G42" i="24"/>
  <c r="G44" i="24"/>
  <c r="H40" i="24"/>
  <c r="L41" i="24"/>
  <c r="H42" i="24"/>
  <c r="L43" i="24"/>
  <c r="H44" i="24"/>
  <c r="J40" i="24"/>
  <c r="J42" i="24"/>
  <c r="J44" i="24"/>
  <c r="K44" i="24"/>
  <c r="L40" i="24"/>
  <c r="L42" i="24"/>
  <c r="L44" i="24"/>
  <c r="E40" i="24"/>
  <c r="E42" i="24"/>
  <c r="E44" i="24"/>
  <c r="I79" i="24" l="1"/>
  <c r="H39" i="24"/>
  <c r="F39" i="24"/>
  <c r="D39" i="24"/>
  <c r="K39" i="24"/>
  <c r="J39" i="24"/>
  <c r="I14" i="24"/>
  <c r="M14" i="24"/>
  <c r="E14" i="24"/>
  <c r="L14" i="24"/>
  <c r="G14" i="24"/>
  <c r="I6" i="24"/>
  <c r="M6" i="24"/>
  <c r="E6" i="24"/>
  <c r="L6" i="24"/>
  <c r="G6" i="24"/>
  <c r="K6" i="24"/>
  <c r="J6" i="24"/>
  <c r="H6" i="24"/>
  <c r="F6" i="24"/>
  <c r="D6" i="24"/>
  <c r="K14" i="24"/>
  <c r="J14" i="24"/>
  <c r="H14" i="24"/>
  <c r="F14" i="24"/>
  <c r="D14" i="24"/>
  <c r="K79" i="24"/>
  <c r="I39" i="24"/>
  <c r="G39" i="24"/>
  <c r="L39" i="24"/>
  <c r="M39" i="24"/>
  <c r="E39" i="24"/>
  <c r="J77" i="24"/>
  <c r="I78" i="24" s="1"/>
  <c r="I45" i="24"/>
  <c r="G45" i="24"/>
  <c r="M45" i="24"/>
  <c r="E45" i="24"/>
  <c r="L45" i="24"/>
  <c r="H45" i="24"/>
  <c r="F45" i="24"/>
  <c r="D45" i="24"/>
  <c r="K45" i="24"/>
  <c r="J45" i="24"/>
  <c r="I82" i="24" l="1"/>
  <c r="J79" i="24"/>
  <c r="I83" i="24" s="1"/>
  <c r="J78" i="24"/>
  <c r="I81" i="24" s="1"/>
  <c r="K78" i="24"/>
</calcChain>
</file>

<file path=xl/sharedStrings.xml><?xml version="1.0" encoding="utf-8"?>
<sst xmlns="http://schemas.openxmlformats.org/spreadsheetml/2006/main" count="1685" uniqueCount="522">
  <si>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</si>
  <si>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</si>
  <si>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</si>
  <si>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</si>
  <si>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</si>
  <si>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</si>
  <si>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</si>
  <si>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</si>
  <si>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</si>
  <si>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</si>
  <si>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</si>
  <si>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</si>
  <si>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</si>
  <si>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Northeim (03155)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</si>
  <si>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</si>
  <si>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</si>
  <si>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</si>
  <si>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</si>
  <si>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</si>
  <si>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</si>
  <si>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</si>
  <si>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</si>
  <si>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</si>
  <si>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</si>
  <si>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</si>
  <si>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</si>
  <si>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</si>
  <si>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</si>
  <si>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</si>
  <si>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</si>
  <si>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</si>
  <si>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</si>
  <si>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</si>
  <si>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</si>
  <si>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</si>
  <si>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</si>
  <si>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</si>
  <si>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</si>
  <si>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</si>
  <si>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</si>
  <si>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</si>
  <si>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</si>
  <si>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</si>
  <si>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</si>
  <si>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</si>
  <si>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</si>
  <si>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</si>
  <si>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</si>
  <si>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</si>
  <si>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</si>
  <si>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</si>
  <si>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</si>
  <si>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</si>
  <si>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</si>
  <si>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</si>
  <si>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</si>
  <si>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</si>
  <si>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</si>
  <si>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</si>
  <si>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</si>
  <si>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</si>
  <si>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</si>
  <si>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</si>
  <si>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</si>
  <si>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</si>
  <si>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</si>
  <si>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</si>
  <si>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</si>
  <si>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</si>
  <si>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</si>
  <si>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</si>
  <si>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</si>
  <si>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</si>
  <si>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</si>
  <si>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</si>
  <si>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</si>
  <si>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</si>
  <si>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</si>
  <si>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</si>
  <si>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</si>
  <si>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</si>
  <si>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</si>
  <si>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</si>
  <si>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</si>
  <si>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</si>
  <si>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</si>
  <si>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</si>
  <si>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</si>
  <si>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</si>
  <si>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</si>
  <si>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</si>
  <si>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</si>
  <si>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Northeim (03155);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</si>
  <si>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</si>
  <si>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</si>
  <si>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</si>
  <si>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</si>
  <si>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</si>
  <si>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</si>
  <si>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</si>
  <si>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</si>
  <si>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</si>
  <si>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</si>
  <si>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</si>
  <si>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</si>
  <si>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</si>
  <si>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</si>
  <si>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</si>
  <si>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</si>
  <si>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</si>
  <si>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</si>
  <si>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</si>
  <si>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</si>
  <si>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</si>
  <si>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</si>
  <si>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</si>
  <si>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</si>
  <si>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</si>
  <si>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</si>
  <si>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</si>
  <si>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</si>
  <si>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</si>
  <si>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</si>
  <si>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</si>
  <si>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</si>
  <si>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</si>
  <si>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</si>
  <si>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</si>
  <si>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</si>
  <si>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</si>
  <si>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</si>
  <si>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</si>
  <si>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</si>
  <si>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</si>
  <si>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</si>
  <si>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</si>
  <si>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</si>
  <si>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</si>
  <si>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</si>
  <si>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</si>
  <si>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</si>
  <si>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</si>
  <si>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</si>
  <si>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</si>
  <si>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</si>
  <si>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</si>
  <si>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</si>
  <si>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</si>
  <si>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</si>
  <si>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</si>
  <si>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</si>
  <si>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</si>
  <si>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</si>
  <si>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</si>
  <si>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</si>
  <si>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</si>
  <si>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</si>
  <si>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</si>
  <si>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</si>
  <si>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</si>
  <si>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</si>
  <si>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</si>
  <si>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</si>
  <si>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</si>
  <si>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</si>
  <si>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</si>
  <si>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</si>
  <si>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</si>
  <si>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</si>
  <si>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</si>
  <si>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</si>
  <si>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</si>
  <si>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</si>
  <si>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</si>
  <si>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</si>
  <si>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</si>
  <si>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</si>
  <si>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</si>
  <si>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</si>
  <si>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</si>
  <si>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</si>
  <si>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</si>
  <si>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</si>
  <si>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Northeim (03155)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</si>
  <si>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</si>
  <si>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</si>
  <si>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</si>
  <si>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</si>
  <si>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</si>
  <si>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</si>
  <si>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</si>
  <si>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</si>
  <si>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</si>
  <si>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</si>
  <si>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</si>
  <si>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</si>
  <si>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</si>
  <si>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</si>
  <si>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</si>
  <si>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</si>
  <si>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</si>
  <si>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</si>
  <si>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</si>
  <si>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</si>
  <si>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</si>
  <si>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</si>
  <si>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</si>
  <si>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</si>
  <si>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</si>
  <si>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</si>
  <si>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</si>
  <si>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</si>
  <si>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</si>
  <si>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</si>
  <si>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</si>
  <si>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</si>
  <si>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</si>
  <si>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</si>
  <si>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</si>
  <si>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</si>
  <si>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</si>
  <si>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</si>
  <si>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</si>
  <si>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</si>
  <si>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</si>
  <si>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</si>
  <si>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</si>
  <si>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</si>
  <si>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</si>
  <si>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</si>
  <si>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</si>
  <si>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</si>
  <si>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</si>
  <si>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</si>
  <si>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</si>
  <si>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</si>
  <si>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</si>
  <si>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</si>
  <si>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</si>
  <si>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</si>
  <si>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</si>
  <si>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</si>
  <si>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</si>
  <si>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</si>
  <si>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</si>
  <si>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</si>
  <si>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</si>
  <si>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</si>
  <si>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</si>
  <si>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</si>
  <si>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</si>
  <si>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</si>
  <si>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</si>
  <si>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</si>
  <si>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</si>
  <si>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</si>
  <si>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</si>
  <si>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</si>
  <si>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</si>
  <si>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</si>
  <si>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</si>
  <si>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</si>
  <si>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</si>
  <si>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</si>
  <si>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</si>
  <si>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</si>
  <si>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</si>
  <si>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</si>
  <si>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</si>
  <si>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</si>
  <si>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</si>
  <si>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</si>
  <si>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</si>
  <si>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</si>
  <si>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</si>
  <si>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</si>
  <si>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</si>
  <si>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</si>
  <si>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</si>
  <si>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</si>
  <si>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</si>
  <si>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</si>
  <si>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</si>
  <si>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</si>
  <si>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</si>
  <si>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</si>
  <si>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</si>
  <si>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</si>
  <si>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</si>
  <si>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</si>
  <si>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</si>
  <si>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</si>
  <si>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</si>
  <si>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</si>
  <si>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</si>
  <si>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</si>
  <si>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</si>
  <si>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</si>
  <si>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</si>
  <si>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</si>
  <si>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</si>
  <si>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</si>
  <si>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</si>
  <si>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</si>
  <si>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</si>
  <si>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</si>
  <si>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</si>
  <si>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</si>
  <si>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</si>
  <si>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</si>
  <si>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</si>
  <si>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</si>
  <si>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</si>
  <si>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</si>
  <si>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</si>
  <si>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</si>
  <si>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</si>
  <si>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</si>
  <si>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</si>
  <si>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</si>
  <si>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</si>
  <si>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</si>
  <si>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</si>
  <si>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</si>
  <si>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</si>
  <si>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</si>
  <si>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</si>
  <si>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</si>
  <si>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</si>
  <si>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</si>
  <si>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</si>
  <si>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</si>
  <si>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</si>
  <si>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</si>
  <si>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</si>
  <si>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</si>
  <si>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</si>
  <si>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</si>
  <si>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</si>
  <si>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</si>
  <si>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</si>
  <si>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</si>
  <si>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</si>
  <si>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</si>
  <si>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</si>
  <si>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</si>
  <si>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</si>
  <si>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</si>
  <si>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</si>
  <si>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</si>
  <si>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</si>
  <si>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</si>
  <si>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</si>
  <si>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</si>
  <si>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</si>
  <si>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</si>
  <si>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</si>
  <si>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</si>
  <si>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</si>
  <si>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</si>
  <si>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</si>
  <si>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</si>
  <si>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</si>
  <si>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</si>
  <si>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</si>
  <si>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</si>
  <si>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</si>
  <si>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</si>
  <si>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</si>
  <si>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</si>
  <si>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</si>
  <si>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</si>
  <si>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</si>
  <si>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Northeim (03155);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</si>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</sst>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{689EF978-156A-4713-ABA3-8A41B12DEA79}</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6486-49E2-8E0A-0392957F56F8}"/>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{F454F3A3-263A-4D24-9874-753700D8222A}</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6486-49E2-8E0A-0392957F56F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{20F7E89D-8051-42BC-B755-1A34ABC4C4EB}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486-49E2-8E0A-0392957F56F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{1B0D784F-4F9F-4954-9CFC-510B8CF385F6}</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486-49E2-8E0A-0392957F56F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1.3845006143584342</c:v>
                </c:pt>
                <c:pt idx="1">
                  <c:v>1.4040057212208159</c:v>
                </c:pt>
                <c:pt idx="2">
                  <c:v>1.1186464311118853</c:v>
                </c:pt>
                <c:pt idx="3">
                  <c:v>1.0875687030768</c:v>
                </c:pt>
              </c:numCache>
            </c:numRef>
          </c:val>
          <c:extLst>
            <c:ext xmlns:c16="http://schemas.microsoft.com/office/drawing/2014/chart" uri="{C3380CC4-5D6E-409C-BE32-E72D297353CC}">
              <c16:uniqueId val="{00000004-6486-49E2-8E0A-0392957F56F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{471E07BA-766C-4DF1-A792-C50498668852}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486-49E2-8E0A-0392957F56F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{EFD2D41A-CC4E-401B-912A-57F39E933C03}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486-49E2-8E0A-0392957F56F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{A1D917E3-8FF8-4EB1-A2B7-6ED9B7389D9D}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486-49E2-8E0A-0392957F56F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{B37EDEEA-FF9C-4B60-A60C-D228826A3589}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486-49E2-8E0A-0392957F56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486-49E2-8E0A-0392957F56F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486-49E2-8E0A-0392957F56F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{628F8A61-9AFC-4DE3-9E46-E71C34B89D81}</c15:txfldGUID>
                      <c15:f>Daten_Diagramme!$E$6</c15:f>
                      <c15:dlblFieldTableCache>
                        <c:ptCount val="1"/>
                        <c:pt idx="0">
                          <c:v>-1.9</c:v>
                        </c:pt>
                      </c15:dlblFieldTableCache>
                    </c15:dlblFTEntry>
                  </c15:dlblFieldTable>
                  <c15:showDataLabelsRange val="0"/>
                </c:ext>
                <c:ext xmlns:c16="http://schemas.microsoft.com/office/drawing/2014/chart" uri="{C3380CC4-5D6E-409C-BE32-E72D297353CC}">
                  <c16:uniqueId val="{00000000-CC3B-43AD-BFA6-5E849B8D0263}"/>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{74236976-61C2-4473-BD27-4A86E40BEAAC}</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CC3B-43AD-BFA6-5E849B8D026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{7D63679D-8857-42F4-B171-4467825D0442}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C3B-43AD-BFA6-5E849B8D026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{7CA39660-6DBD-480C-9CD4-F5B1D1627B56}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C3B-43AD-BFA6-5E849B8D02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-1.8703948611373513</c:v>
                </c:pt>
                <c:pt idx="1">
                  <c:v>-2.8801937126160149</c:v>
                </c:pt>
                <c:pt idx="2">
                  <c:v>-2.7637010795899166</c:v>
                </c:pt>
                <c:pt idx="3">
                  <c:v>-2.8655893304673015</c:v>
                </c:pt>
              </c:numCache>
            </c:numRef>
          </c:val>
          <c:extLst>
            <c:ext xmlns:c16="http://schemas.microsoft.com/office/drawing/2014/chart" uri="{C3380CC4-5D6E-409C-BE32-E72D297353CC}">
              <c16:uniqueId val="{00000004-CC3B-43AD-BFA6-5E849B8D026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{417CC53B-7C2F-4BD5-AB96-DEE0B184104C}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C3B-43AD-BFA6-5E849B8D026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{18CE6B5E-D20F-4768-92B2-FD33E2343709}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C3B-43AD-BFA6-5E849B8D026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{F336487A-B345-4AE4-ACB3-4FA6AB14F889}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C3B-43AD-BFA6-5E849B8D026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{222046F8-02C2-4B0F-9913-76289D4BA124}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C3B-43AD-BFA6-5E849B8D026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C3B-43AD-BFA6-5E849B8D026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C3B-43AD-BFA6-5E849B8D026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{CE1B1148-3E37-450A-9DC7-73C94FB01D5B}</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19F3-4858-9A5A-2F83EF20B269}"/>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{6F9B732A-8CCD-46E4-96F3-B0C0B5868DA2}</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19F3-4858-9A5A-2F83EF20B269}"/>
                </c:ext>
              </c:extLst>
            </c:dLbl>
            <c:dLbl>
              <c:idx val="2"/>
              <c:tx>
                <c:strRef>
                  <c:f>Daten_Diagramme!$D$16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{80AA792A-5D11-4AB9-A37E-37C567F48410}</c15:txfldGUID>
                      <c15:f>Daten_Diagramme!$D$16</c15:f>
                      <c15:dlblFieldTableCache>
                        <c:ptCount val="1"/>
                        <c:pt idx="0">
                          <c:v>3.7</c:v>
                        </c:pt>
                      </c15:dlblFieldTableCache>
                    </c15:dlblFTEntry>
                  </c15:dlblFieldTable>
                  <c15:showDataLabelsRange val="0"/>
                </c:ext>
                <c:ext xmlns:c16="http://schemas.microsoft.com/office/drawing/2014/chart" uri="{C3380CC4-5D6E-409C-BE32-E72D297353CC}">
                  <c16:uniqueId val="{00000002-19F3-4858-9A5A-2F83EF20B269}"/>
                </c:ext>
              </c:extLst>
            </c:dLbl>
            <c:dLbl>
              <c:idx val="3"/>
              <c:tx>
                <c:strRef>
                  <c:f>Daten_Diagramme!$D$17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{0AF45CB8-1E29-4B3A-92F0-AB5421E7CE8F}</c15:txfldGUID>
                      <c15:f>Daten_Diagramme!$D$17</c15:f>
                      <c15:dlblFieldTableCache>
                        <c:ptCount val="1"/>
                        <c:pt idx="0">
                          <c:v>-3.7</c:v>
                        </c:pt>
                      </c15:dlblFieldTableCache>
                    </c15:dlblFTEntry>
                  </c15:dlblFieldTable>
                  <c15:showDataLabelsRange val="0"/>
                </c:ext>
                <c:ext xmlns:c16="http://schemas.microsoft.com/office/drawing/2014/chart" uri="{C3380CC4-5D6E-409C-BE32-E72D297353CC}">
                  <c16:uniqueId val="{00000003-19F3-4858-9A5A-2F83EF20B269}"/>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{D3D77FFE-3994-4B43-945E-47153CDE8072}</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19F3-4858-9A5A-2F83EF20B269}"/>
                </c:ext>
              </c:extLst>
            </c:dLbl>
            <c:dLbl>
              <c:idx val="5"/>
              <c:tx>
                <c:strRef>
                  <c:f>Daten_Diagramme!$D$19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{D4C98225-5757-4076-A081-B66469A42A23}</c15:txfldGUID>
                      <c15:f>Daten_Diagramme!$D$19</c15:f>
                      <c15:dlblFieldTableCache>
                        <c:ptCount val="1"/>
                        <c:pt idx="0">
                          <c:v>-5.5</c:v>
                        </c:pt>
                      </c15:dlblFieldTableCache>
                    </c15:dlblFTEntry>
                  </c15:dlblFieldTable>
                  <c15:showDataLabelsRange val="0"/>
                </c:ext>
                <c:ext xmlns:c16="http://schemas.microsoft.com/office/drawing/2014/chart" uri="{C3380CC4-5D6E-409C-BE32-E72D297353CC}">
                  <c16:uniqueId val="{00000005-19F3-4858-9A5A-2F83EF20B269}"/>
                </c:ext>
              </c:extLst>
            </c:dLbl>
            <c:dLbl>
              <c:idx val="6"/>
              <c:tx>
                <c:strRef>
                  <c:f>Daten_Diagramme!$D$20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{AD7A6163-BAE5-44D6-80D9-B7543E8EFAB5}</c15:txfldGUID>
                      <c15:f>Daten_Diagramme!$D$20</c15:f>
                      <c15:dlblFieldTableCache>
                        <c:ptCount val="1"/>
                        <c:pt idx="0">
                          <c:v>-1.4</c:v>
                        </c:pt>
                      </c15:dlblFieldTableCache>
                    </c15:dlblFTEntry>
                  </c15:dlblFieldTable>
                  <c15:showDataLabelsRange val="0"/>
                </c:ext>
                <c:ext xmlns:c16="http://schemas.microsoft.com/office/drawing/2014/chart" uri="{C3380CC4-5D6E-409C-BE32-E72D297353CC}">
                  <c16:uniqueId val="{00000006-19F3-4858-9A5A-2F83EF20B269}"/>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{F1109ABA-A41A-46F6-BD7E-DDB267FC5583}</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19F3-4858-9A5A-2F83EF20B269}"/>
                </c:ext>
              </c:extLst>
            </c:dLbl>
            <c:dLbl>
              <c:idx val="8"/>
              <c:tx>
                <c:strRef>
                  <c:f>Daten_Diagramme!$D$22</c:f>
                  <c:strCache>
                    <c:ptCount val="1"/>
                    <c:pt idx="0">
                      <c:v>17.2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{EE0C047F-6760-494D-9BBE-43FB358BC5A4}</c15:txfldGUID>
                      <c15:f>Daten_Diagramme!$D$22</c15:f>
                      <c15:dlblFieldTableCache>
                        <c:ptCount val="1"/>
                        <c:pt idx="0">
                          <c:v>17.2</c:v>
                        </c:pt>
                      </c15:dlblFieldTableCache>
                    </c15:dlblFTEntry>
                  </c15:dlblFieldTable>
                  <c15:showDataLabelsRange val="0"/>
                </c:ext>
                <c:ext xmlns:c16="http://schemas.microsoft.com/office/drawing/2014/chart" uri="{C3380CC4-5D6E-409C-BE32-E72D297353CC}">
                  <c16:uniqueId val="{00000008-19F3-4858-9A5A-2F83EF20B269}"/>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{579D5B7B-1E1A-4A06-9112-B55B99FD99BE}</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19F3-4858-9A5A-2F83EF20B269}"/>
                </c:ext>
              </c:extLst>
            </c:dLbl>
            <c:dLbl>
              <c:idx val="10"/>
              <c:tx>
                <c:strRef>
                  <c:f>Daten_Diagramme!$D$24</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{0887B4D8-CC9E-497E-8E85-48068E077E3D}</c15:txfldGUID>
                      <c15:f>Daten_Diagramme!$D$24</c15:f>
                      <c15:dlblFieldTableCache>
                        <c:ptCount val="1"/>
                        <c:pt idx="0">
                          <c:v>13.9</c:v>
                        </c:pt>
                      </c15:dlblFieldTableCache>
                    </c15:dlblFTEntry>
                  </c15:dlblFieldTable>
                  <c15:showDataLabelsRange val="0"/>
                </c:ext>
                <c:ext xmlns:c16="http://schemas.microsoft.com/office/drawing/2014/chart" uri="{C3380CC4-5D6E-409C-BE32-E72D297353CC}">
                  <c16:uniqueId val="{0000000A-19F3-4858-9A5A-2F83EF20B269}"/>
                </c:ext>
              </c:extLst>
            </c:dLbl>
            <c:dLbl>
              <c:idx val="11"/>
              <c:tx>
                <c:strRef>
                  <c:f>Daten_Diagramme!$D$25</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{2FEC5A84-0D4D-4A12-A217-425B69CAC41A}</c15:txfldGUID>
                      <c15:f>Daten_Diagramme!$D$25</c15:f>
                      <c15:dlblFieldTableCache>
                        <c:ptCount val="1"/>
                        <c:pt idx="0">
                          <c:v>11.2</c:v>
                        </c:pt>
                      </c15:dlblFieldTableCache>
                    </c15:dlblFTEntry>
                  </c15:dlblFieldTable>
                  <c15:showDataLabelsRange val="0"/>
                </c:ext>
                <c:ext xmlns:c16="http://schemas.microsoft.com/office/drawing/2014/chart" uri="{C3380CC4-5D6E-409C-BE32-E72D297353CC}">
                  <c16:uniqueId val="{0000000B-19F3-4858-9A5A-2F83EF20B269}"/>
                </c:ext>
              </c:extLst>
            </c:dLbl>
            <c:dLbl>
              <c:idx val="12"/>
              <c:tx>
                <c:strRef>
                  <c:f>Daten_Diagramme!$D$26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{8A07243F-544E-4D5D-AC51-7EF86EB7A37D}</c15:txfldGUID>
                      <c15:f>Daten_Diagramme!$D$26</c15:f>
                      <c15:dlblFieldTableCache>
                        <c:ptCount val="1"/>
                        <c:pt idx="0">
                          <c:v>2.4</c:v>
                        </c:pt>
                      </c15:dlblFieldTableCache>
                    </c15:dlblFTEntry>
                  </c15:dlblFieldTable>
                  <c15:showDataLabelsRange val="0"/>
                </c:ext>
                <c:ext xmlns:c16="http://schemas.microsoft.com/office/drawing/2014/chart" uri="{C3380CC4-5D6E-409C-BE32-E72D297353CC}">
                  <c16:uniqueId val="{0000000C-19F3-4858-9A5A-2F83EF20B269}"/>
                </c:ext>
              </c:extLst>
            </c:dLbl>
            <c:dLbl>
              <c:idx val="13"/>
              <c:tx>
                <c:strRef>
                  <c:f>Daten_Diagramme!$D$27</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{9798824D-6860-4B1D-9B0F-FF4F28AEBF5B}</c15:txfldGUID>
                      <c15:f>Daten_Diagramme!$D$27</c15:f>
                      <c15:dlblFieldTableCache>
                        <c:ptCount val="1"/>
                        <c:pt idx="0">
                          <c:v>-12.0</c:v>
                        </c:pt>
                      </c15:dlblFieldTableCache>
                    </c15:dlblFTEntry>
                  </c15:dlblFieldTable>
                  <c15:showDataLabelsRange val="0"/>
                </c:ext>
                <c:ext xmlns:c16="http://schemas.microsoft.com/office/drawing/2014/chart" uri="{C3380CC4-5D6E-409C-BE32-E72D297353CC}">
                  <c16:uniqueId val="{0000000D-19F3-4858-9A5A-2F83EF20B269}"/>
                </c:ext>
              </c:extLst>
            </c:dLbl>
            <c:dLbl>
              <c:idx val="14"/>
              <c:tx>
                <c:strRef>
                  <c:f>Daten_Diagramme!$D$28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{5AB2A9F1-D748-4299-B206-C0925ADDF8C3}</c15:txfldGUID>
                      <c15:f>Daten_Diagramme!$D$28</c15:f>
                      <c15:dlblFieldTableCache>
                        <c:ptCount val="1"/>
                        <c:pt idx="0">
                          <c:v>-0.5</c:v>
                        </c:pt>
                      </c15:dlblFieldTableCache>
                    </c15:dlblFTEntry>
                  </c15:dlblFieldTable>
                  <c15:showDataLabelsRange val="0"/>
                </c:ext>
                <c:ext xmlns:c16="http://schemas.microsoft.com/office/drawing/2014/chart" uri="{C3380CC4-5D6E-409C-BE32-E72D297353CC}">
                  <c16:uniqueId val="{0000000E-19F3-4858-9A5A-2F83EF20B269}"/>
                </c:ext>
              </c:extLst>
            </c:dLbl>
            <c:dLbl>
              <c:idx val="15"/>
              <c:tx>
                <c:strRef>
                  <c:f>Daten_Diagramme!$D$29</c:f>
                  <c:strCache>
                    <c:ptCount val="1"/>
                    <c:pt idx="0">
                      <c:v>-26.6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{69A53424-B75A-4E8F-84FD-3D0BD8FD73C3}</c15:txfldGUID>
                      <c15:f>Daten_Diagramme!$D$29</c15:f>
                      <c15:dlblFieldTableCache>
                        <c:ptCount val="1"/>
                        <c:pt idx="0">
                          <c:v>-26.6</c:v>
                        </c:pt>
                      </c15:dlblFieldTableCache>
                    </c15:dlblFTEntry>
                  </c15:dlblFieldTable>
                  <c15:showDataLabelsRange val="0"/>
                </c:ext>
                <c:ext xmlns:c16="http://schemas.microsoft.com/office/drawing/2014/chart" uri="{C3380CC4-5D6E-409C-BE32-E72D297353CC}">
                  <c16:uniqueId val="{0000000F-19F3-4858-9A5A-2F83EF20B269}"/>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{70A24EF6-3EA9-4F62-939F-710CFF5C5BE0}</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19F3-4858-9A5A-2F83EF20B269}"/>
                </c:ext>
              </c:extLst>
            </c:dLbl>
            <c:dLbl>
              <c:idx val="17"/>
              <c:tx>
                <c:strRef>
                  <c:f>Daten_Diagramme!$D$31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{28170911-A0EB-4825-B1EE-78BA925621CA}</c15:txfldGUID>
                      <c15:f>Daten_Diagramme!$D$31</c15:f>
                      <c15:dlblFieldTableCache>
                        <c:ptCount val="1"/>
                        <c:pt idx="0">
                          <c:v>-1.6</c:v>
                        </c:pt>
                      </c15:dlblFieldTableCache>
                    </c15:dlblFTEntry>
                  </c15:dlblFieldTable>
                  <c15:showDataLabelsRange val="0"/>
                </c:ext>
                <c:ext xmlns:c16="http://schemas.microsoft.com/office/drawing/2014/chart" uri="{C3380CC4-5D6E-409C-BE32-E72D297353CC}">
                  <c16:uniqueId val="{00000011-19F3-4858-9A5A-2F83EF20B269}"/>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{15E87011-DF9F-4963-B4AE-649E869CB078}</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19F3-4858-9A5A-2F83EF20B269}"/>
                </c:ext>
              </c:extLst>
            </c:dLbl>
            <c:dLbl>
              <c:idx val="19"/>
              <c:tx>
                <c:strRef>
                  <c:f>Daten_Diagramme!$D$33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{300C3344-8DF3-4E39-B733-446582C42F8D}</c15:txfldGUID>
                      <c15:f>Daten_Diagramme!$D$33</c15:f>
                      <c15:dlblFieldTableCache>
                        <c:ptCount val="1"/>
                        <c:pt idx="0">
                          <c:v>2.8</c:v>
                        </c:pt>
                      </c15:dlblFieldTableCache>
                    </c15:dlblFTEntry>
                  </c15:dlblFieldTable>
                  <c15:showDataLabelsRange val="0"/>
                </c:ext>
                <c:ext xmlns:c16="http://schemas.microsoft.com/office/drawing/2014/chart" uri="{C3380CC4-5D6E-409C-BE32-E72D297353CC}">
                  <c16:uniqueId val="{00000013-19F3-4858-9A5A-2F83EF20B269}"/>
                </c:ext>
              </c:extLst>
            </c:dLbl>
            <c:dLbl>
              <c:idx val="20"/>
              <c:tx>
                <c:strRef>
                  <c:f>Daten_Diagramme!$D$34</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{8DB2FDE5-8D5A-4EB8-ABA5-B4E3C019E12C}</c15:txfldGUID>
                      <c15:f>Daten_Diagramme!$D$34</c15:f>
                      <c15:dlblFieldTableCache>
                        <c:ptCount val="1"/>
                        <c:pt idx="0">
                          <c:v>-5.5</c:v>
                        </c:pt>
                      </c15:dlblFieldTableCache>
                    </c15:dlblFTEntry>
                  </c15:dlblFieldTable>
                  <c15:showDataLabelsRange val="0"/>
                </c:ext>
                <c:ext xmlns:c16="http://schemas.microsoft.com/office/drawing/2014/chart" uri="{C3380CC4-5D6E-409C-BE32-E72D297353CC}">
                  <c16:uniqueId val="{00000014-19F3-4858-9A5A-2F83EF20B26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{F878AFF1-2F41-4176-B725-163523D8F277}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9F3-4858-9A5A-2F83EF20B26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{F9B78E07-D3B1-4182-858A-37DB9A5B160E}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9F3-4858-9A5A-2F83EF20B269}"/>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{CA55F9A5-A15C-4134-AEE3-0746F98ECFD7}</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19F3-4858-9A5A-2F83EF20B269}"/>
                </c:ext>
              </c:extLst>
            </c:dLbl>
            <c:dLbl>
              <c:idx val="24"/>
              <c:layout>
                <c:manualLayout>
                  <c:x val="4.7769028871392123E-3"/>
                  <c:y val="-4.6876052205785108E-5"/>
                </c:manualLayout>
              </c:layout>
              <c:tx>
                <c:strRef>
                  <c:f>Daten_Diagramme!$D$38</c:f>
                  <c:strCache>
                    <c:ptCount val="1"/>
                    <c:pt idx="0">
                      <c:v>-2.5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{94AF3C56-F987-4BDE-89C9-9AEDE32118B1}</c15:txfldGUID>
                      <c15:f>Daten_Diagramme!$D$38</c15:f>
                      <c15:dlblFieldTableCache>
                        <c:ptCount val="1"/>
                        <c:pt idx="0">
                          <c:v>-2.5</c:v>
                        </c:pt>
                      </c15:dlblFieldTableCache>
                    </c15:dlblFTEntry>
                  </c15:dlblFieldTable>
                  <c15:showDataLabelsRange val="0"/>
                </c:ext>
                <c:ext xmlns:c16="http://schemas.microsoft.com/office/drawing/2014/chart" uri="{C3380CC4-5D6E-409C-BE32-E72D297353CC}">
                  <c16:uniqueId val="{00000018-19F3-4858-9A5A-2F83EF20B269}"/>
                </c:ext>
              </c:extLst>
            </c:dLbl>
            <c:dLbl>
              <c:idx val="25"/>
              <c:tx>
                <c:strRef>
                  <c:f>Daten_Diagramme!$D$39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{9CE2FFE0-8C83-44F3-B0DD-4F04BC900DA5}</c15:txfldGUID>
                      <c15:f>Daten_Diagramme!$D$39</c15:f>
                      <c15:dlblFieldTableCache>
                        <c:ptCount val="1"/>
                        <c:pt idx="0">
                          <c:v>3.7</c:v>
                        </c:pt>
                      </c15:dlblFieldTableCache>
                    </c15:dlblFTEntry>
                  </c15:dlblFieldTable>
                  <c15:showDataLabelsRange val="0"/>
                </c:ext>
                <c:ext xmlns:c16="http://schemas.microsoft.com/office/drawing/2014/chart" uri="{C3380CC4-5D6E-409C-BE32-E72D297353CC}">
                  <c16:uniqueId val="{00000019-19F3-4858-9A5A-2F83EF20B26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{F93BDA7D-FDD2-4E83-B764-F2CA8D3DE0E9}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9F3-4858-9A5A-2F83EF20B26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{48D2DA6E-F039-4E08-BCA1-9F7CB2916115}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9F3-4858-9A5A-2F83EF20B26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{B2F0133B-D28A-4DA7-A2C9-FBD5DC5C9863}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9F3-4858-9A5A-2F83EF20B26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{09B53FB8-B36B-4C00-B153-9545BD8A389E}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9F3-4858-9A5A-2F83EF20B26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{6E288489-2032-4D48-9C5A-0A79A73BE0D3}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9F3-4858-9A5A-2F83EF20B269}"/>
                </c:ext>
              </c:extLst>
            </c:dLbl>
            <c:dLbl>
              <c:idx val="31"/>
              <c:tx>
                <c:strRef>
                  <c:f>Daten_Diagramme!$D$45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{322FD6C9-2737-41ED-875D-2CEEED9B0E49}</c15:txfldGUID>
                      <c15:f>Daten_Diagramme!$D$45</c15:f>
                      <c15:dlblFieldTableCache>
                        <c:ptCount val="1"/>
                        <c:pt idx="0">
                          <c:v>3.7</c:v>
                        </c:pt>
                      </c15:dlblFieldTableCache>
                    </c15:dlblFTEntry>
                  </c15:dlblFieldTable>
                  <c15:showDataLabelsRange val="0"/>
                </c:ext>
                <c:ext xmlns:c16="http://schemas.microsoft.com/office/drawing/2014/chart" uri="{C3380CC4-5D6E-409C-BE32-E72D297353CC}">
                  <c16:uniqueId val="{0000001F-19F3-4858-9A5A-2F83EF20B2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1.3845006143584342</c:v>
                </c:pt>
                <c:pt idx="1">
                  <c:v>4.2982910409114448</c:v>
                </c:pt>
                <c:pt idx="2">
                  <c:v>3.6679536679536682</c:v>
                </c:pt>
                <c:pt idx="3">
                  <c:v>-3.6534446764091859</c:v>
                </c:pt>
                <c:pt idx="4">
                  <c:v>-2.0799347471451877</c:v>
                </c:pt>
                <c:pt idx="5">
                  <c:v>-5.5236824549699799</c:v>
                </c:pt>
                <c:pt idx="6">
                  <c:v>-1.3565453312231517</c:v>
                </c:pt>
                <c:pt idx="7">
                  <c:v>2.9492725127801811</c:v>
                </c:pt>
                <c:pt idx="8">
                  <c:v>17.212974086150677</c:v>
                </c:pt>
                <c:pt idx="9">
                  <c:v>-2.4913494809688581</c:v>
                </c:pt>
                <c:pt idx="10">
                  <c:v>13.899253731343284</c:v>
                </c:pt>
                <c:pt idx="11">
                  <c:v>11.235955056179776</c:v>
                </c:pt>
                <c:pt idx="12">
                  <c:v>2.3836549375709422</c:v>
                </c:pt>
                <c:pt idx="13">
                  <c:v>-12.028047464940668</c:v>
                </c:pt>
                <c:pt idx="14">
                  <c:v>-0.54545454545454541</c:v>
                </c:pt>
                <c:pt idx="15">
                  <c:v>-26.6384778012685</c:v>
                </c:pt>
                <c:pt idx="16">
                  <c:v>2.4804177545691908</c:v>
                </c:pt>
                <c:pt idx="17">
                  <c:v>-1.5939015939015939</c:v>
                </c:pt>
                <c:pt idx="18">
                  <c:v>2.5260718424101971</c:v>
                </c:pt>
                <c:pt idx="19">
                  <c:v>2.8212290502793298</c:v>
                </c:pt>
                <c:pt idx="20">
                  <c:v>-5.5414012738853504</c:v>
                </c:pt>
                <c:pt idx="21">
                  <c:v>0</c:v>
                </c:pt>
                <c:pt idx="23">
                  <c:v>4.2982910409114448</c:v>
                </c:pt>
                <c:pt idx="24">
                  <c:v>-2.4726062761746315</c:v>
                </c:pt>
                <c:pt idx="25">
                  <c:v>3.7346456092164493</c:v>
                </c:pt>
              </c:numCache>
            </c:numRef>
          </c:val>
          <c:extLst>
            <c:ext xmlns:c16="http://schemas.microsoft.com/office/drawing/2014/chart" uri="{C3380CC4-5D6E-409C-BE32-E72D297353CC}">
              <c16:uniqueId val="{00000020-19F3-4858-9A5A-2F83EF20B26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{9FA925E9-79ED-4E36-82C8-89074FCCA6EA}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9F3-4858-9A5A-2F83EF20B26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{765BC4AF-2498-4954-9F50-59DBB877FB05}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9F3-4858-9A5A-2F83EF20B26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{6406DF29-5031-47A7-94B6-43C726F06778}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9F3-4858-9A5A-2F83EF20B26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{7BA58A10-D8ED-44D6-B161-E5B5DB25CBA6}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9F3-4858-9A5A-2F83EF20B26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{275D1424-32C7-4BB4-A28A-B19F7EB356B1}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9F3-4858-9A5A-2F83EF20B26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{CFD5F59A-BF1D-4B48-9CA6-0F65FF52D880}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9F3-4858-9A5A-2F83EF20B26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{5B727800-4D43-406B-9001-DAB8EBC4530D}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9F3-4858-9A5A-2F83EF20B26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{238967C9-4C00-41AE-BC2C-7D3A37D9CF6C}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9F3-4858-9A5A-2F83EF20B26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{B432DF82-9BF2-4EA1-BF2E-397F8E1D9077}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9F3-4858-9A5A-2F83EF20B26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{5198EEAE-58B8-400D-8F64-06F64D6EA81F}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9F3-4858-9A5A-2F83EF20B26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{E5931F6A-F536-42B8-82E1-59A9316BC68A}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9F3-4858-9A5A-2F83EF20B26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{832F76FA-DC32-4DF6-B19C-45A76F85DBED}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9F3-4858-9A5A-2F83EF20B26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{3B0CCBFA-531B-438A-8BFB-895D2D31C927}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9F3-4858-9A5A-2F83EF20B26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{B2BA6E6A-02E7-4D99-8491-941902003643}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9F3-4858-9A5A-2F83EF20B26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{EB2D7A3C-A17D-4CB5-AC14-69876761854E}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9F3-4858-9A5A-2F83EF20B26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{46DC7089-7EE1-4926-93ED-F0378BBEFB63}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9F3-4858-9A5A-2F83EF20B26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{51933935-3DCB-4446-B27F-760883860A63}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9F3-4858-9A5A-2F83EF20B26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{97BF290E-3358-42B1-8EE6-595E76391AD9}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9F3-4858-9A5A-2F83EF20B26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{B7CE5D02-3132-4FA4-A443-10D0E8B909FE}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9F3-4858-9A5A-2F83EF20B26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{2A675702-81AF-4DB7-83CE-9F218A81E127}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9F3-4858-9A5A-2F83EF20B26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{63F8405E-4706-4BB1-BC70-35B53A2F6321}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9F3-4858-9A5A-2F83EF20B26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{A1860458-0F19-4A1F-AA5A-1D904252EF55}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9F3-4858-9A5A-2F83EF20B26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{8AD36F8D-702E-4965-AA36-3B8D2DE03EB0}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9F3-4858-9A5A-2F83EF20B26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{387810A2-E9B7-4D1A-B7D2-A9CCD35D3B5E}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9F3-4858-9A5A-2F83EF20B26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{2E322A86-FF90-4DCE-B0DB-7F64C2C7EF2F}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9F3-4858-9A5A-2F83EF20B26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{2650CC3F-F556-4DC1-99ED-B9B5A8A807D9}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9F3-4858-9A5A-2F83EF20B26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{91EBEAD0-06E3-4BB9-A406-099B77071A9E}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9F3-4858-9A5A-2F83EF20B26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{93FEBB74-A546-46FF-8BCC-2DE0BF3A71FF}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9F3-4858-9A5A-2F83EF20B26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{68F1C6C7-AB4E-49DE-8750-5C32662AD4B7}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9F3-4858-9A5A-2F83EF20B26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{920B182F-CC15-4812-BB90-2B2FC6BCB15C}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9F3-4858-9A5A-2F83EF20B26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{0C9470AA-2B4A-48D2-A2C4-B27650D62B2B}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9F3-4858-9A5A-2F83EF20B26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{DDB9A4DE-D9C6-432E-945A-A23374993737}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9F3-4858-9A5A-2F83EF20B2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9F3-4858-9A5A-2F83EF20B26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9F3-4858-9A5A-2F83EF20B26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{D496260A-36A6-48B3-BEDD-370B81A1D953}</c15:txfldGUID>
                      <c15:f>Daten_Diagramme!$E$14</c15:f>
                      <c15:dlblFieldTableCache>
                        <c:ptCount val="1"/>
                        <c:pt idx="0">
                          <c:v>-1.9</c:v>
                        </c:pt>
                      </c15:dlblFieldTableCache>
                    </c15:dlblFTEntry>
                  </c15:dlblFieldTable>
                  <c15:showDataLabelsRange val="0"/>
                </c:ext>
                <c:ext xmlns:c16="http://schemas.microsoft.com/office/drawing/2014/chart" uri="{C3380CC4-5D6E-409C-BE32-E72D297353CC}">
                  <c16:uniqueId val="{00000000-3594-438E-AAF3-41443F44E9BE}"/>
                </c:ext>
              </c:extLst>
            </c:dLbl>
            <c:dLbl>
              <c:idx val="1"/>
              <c:tx>
                <c:strRef>
                  <c:f>Daten_Diagramme!$E$15</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{E9A9506B-0950-4289-8BB0-8630C38CA203}</c15:txfldGUID>
                      <c15:f>Daten_Diagramme!$E$15</c15:f>
                      <c15:dlblFieldTableCache>
                        <c:ptCount val="1"/>
                        <c:pt idx="0">
                          <c:v>12.9</c:v>
                        </c:pt>
                      </c15:dlblFieldTableCache>
                    </c15:dlblFTEntry>
                  </c15:dlblFieldTable>
                  <c15:showDataLabelsRange val="0"/>
                </c:ext>
                <c:ext xmlns:c16="http://schemas.microsoft.com/office/drawing/2014/chart" uri="{C3380CC4-5D6E-409C-BE32-E72D297353CC}">
                  <c16:uniqueId val="{00000001-3594-438E-AAF3-41443F44E9BE}"/>
                </c:ext>
              </c:extLst>
            </c:dLbl>
            <c:dLbl>
              <c:idx val="2"/>
              <c:tx>
                <c:strRef>
                  <c:f>Daten_Diagramme!$E$16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{50580ADA-510B-4819-8175-FFA77B6A4C65}</c15:txfldGUID>
                      <c15:f>Daten_Diagramme!$E$16</c15:f>
                      <c15:dlblFieldTableCache>
                        <c:ptCount val="1"/>
                        <c:pt idx="0">
                          <c:v>-5.6</c:v>
                        </c:pt>
                      </c15:dlblFieldTableCache>
                    </c15:dlblFTEntry>
                  </c15:dlblFieldTable>
                  <c15:showDataLabelsRange val="0"/>
                </c:ext>
                <c:ext xmlns:c16="http://schemas.microsoft.com/office/drawing/2014/chart" uri="{C3380CC4-5D6E-409C-BE32-E72D297353CC}">
                  <c16:uniqueId val="{00000002-3594-438E-AAF3-41443F44E9BE}"/>
                </c:ext>
              </c:extLst>
            </c:dLbl>
            <c:dLbl>
              <c:idx val="3"/>
              <c:tx>
                <c:strRef>
                  <c:f>Daten_Diagramme!$E$17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{446DF967-B598-4A2D-97DB-D9AD427B2C16}</c15:txfldGUID>
                      <c15:f>Daten_Diagramme!$E$17</c15:f>
                      <c15:dlblFieldTableCache>
                        <c:ptCount val="1"/>
                        <c:pt idx="0">
                          <c:v>0.0</c:v>
                        </c:pt>
                      </c15:dlblFieldTableCache>
                    </c15:dlblFTEntry>
                  </c15:dlblFieldTable>
                  <c15:showDataLabelsRange val="0"/>
                </c:ext>
                <c:ext xmlns:c16="http://schemas.microsoft.com/office/drawing/2014/chart" uri="{C3380CC4-5D6E-409C-BE32-E72D297353CC}">
                  <c16:uniqueId val="{00000003-3594-438E-AAF3-41443F44E9BE}"/>
                </c:ext>
              </c:extLst>
            </c:dLbl>
            <c:dLbl>
              <c:idx val="4"/>
              <c:tx>
                <c:strRef>
                  <c:f>Daten_Diagramme!$E$18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{B214D931-1BAB-42D2-B7DA-8C636BBA55F6}</c15:txfldGUID>
                      <c15:f>Daten_Diagramme!$E$18</c15:f>
                      <c15:dlblFieldTableCache>
                        <c:ptCount val="1"/>
                        <c:pt idx="0">
                          <c:v>-2.4</c:v>
                        </c:pt>
                      </c15:dlblFieldTableCache>
                    </c15:dlblFTEntry>
                  </c15:dlblFieldTable>
                  <c15:showDataLabelsRange val="0"/>
                </c:ext>
                <c:ext xmlns:c16="http://schemas.microsoft.com/office/drawing/2014/chart" uri="{C3380CC4-5D6E-409C-BE32-E72D297353CC}">
                  <c16:uniqueId val="{00000004-3594-438E-AAF3-41443F44E9BE}"/>
                </c:ext>
              </c:extLst>
            </c:dLbl>
            <c:dLbl>
              <c:idx val="5"/>
              <c:tx>
                <c:strRef>
                  <c:f>Daten_Diagramme!$E$19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{E5509B07-BB07-459B-99EB-E99BBD3980DA}</c15:txfldGUID>
                      <c15:f>Daten_Diagramme!$E$19</c15:f>
                      <c15:dlblFieldTableCache>
                        <c:ptCount val="1"/>
                        <c:pt idx="0">
                          <c:v>0.9</c:v>
                        </c:pt>
                      </c15:dlblFieldTableCache>
                    </c15:dlblFTEntry>
                  </c15:dlblFieldTable>
                  <c15:showDataLabelsRange val="0"/>
                </c:ext>
                <c:ext xmlns:c16="http://schemas.microsoft.com/office/drawing/2014/chart" uri="{C3380CC4-5D6E-409C-BE32-E72D297353CC}">
                  <c16:uniqueId val="{00000005-3594-438E-AAF3-41443F44E9BE}"/>
                </c:ext>
              </c:extLst>
            </c:dLbl>
            <c:dLbl>
              <c:idx val="6"/>
              <c:tx>
                <c:strRef>
                  <c:f>Daten_Diagramme!$E$20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{9AF3C22B-B023-4BD2-A669-5B340C385694}</c15:txfldGUID>
                      <c15:f>Daten_Diagramme!$E$20</c15:f>
                      <c15:dlblFieldTableCache>
                        <c:ptCount val="1"/>
                        <c:pt idx="0">
                          <c:v>5.4</c:v>
                        </c:pt>
                      </c15:dlblFieldTableCache>
                    </c15:dlblFTEntry>
                  </c15:dlblFieldTable>
                  <c15:showDataLabelsRange val="0"/>
                </c:ext>
                <c:ext xmlns:c16="http://schemas.microsoft.com/office/drawing/2014/chart" uri="{C3380CC4-5D6E-409C-BE32-E72D297353CC}">
                  <c16:uniqueId val="{00000006-3594-438E-AAF3-41443F44E9BE}"/>
                </c:ext>
              </c:extLst>
            </c:dLbl>
            <c:dLbl>
              <c:idx val="7"/>
              <c:tx>
                <c:strRef>
                  <c:f>Daten_Diagramme!$E$21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{8C909F5B-8D36-4CE3-9FAA-C012DD2ACB0F}</c15:txfldGUID>
                      <c15:f>Daten_Diagramme!$E$21</c15:f>
                      <c15:dlblFieldTableCache>
                        <c:ptCount val="1"/>
                        <c:pt idx="0">
                          <c:v>-3.1</c:v>
                        </c:pt>
                      </c15:dlblFieldTableCache>
                    </c15:dlblFTEntry>
                  </c15:dlblFieldTable>
                  <c15:showDataLabelsRange val="0"/>
                </c:ext>
                <c:ext xmlns:c16="http://schemas.microsoft.com/office/drawing/2014/chart" uri="{C3380CC4-5D6E-409C-BE32-E72D297353CC}">
                  <c16:uniqueId val="{00000007-3594-438E-AAF3-41443F44E9BE}"/>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{EC577CDA-AC15-498C-A5F1-342842DF6B32}</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3594-438E-AAF3-41443F44E9BE}"/>
                </c:ext>
              </c:extLst>
            </c:dLbl>
            <c:dLbl>
              <c:idx val="9"/>
              <c:tx>
                <c:strRef>
                  <c:f>Daten_Diagramme!$E$23</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{AC2489DA-6C87-45EF-BFE9-FB2FEA67B37E}</c15:txfldGUID>
                      <c15:f>Daten_Diagramme!$E$23</c15:f>
                      <c15:dlblFieldTableCache>
                        <c:ptCount val="1"/>
                        <c:pt idx="0">
                          <c:v>-11.5</c:v>
                        </c:pt>
                      </c15:dlblFieldTableCache>
                    </c15:dlblFTEntry>
                  </c15:dlblFieldTable>
                  <c15:showDataLabelsRange val="0"/>
                </c:ext>
                <c:ext xmlns:c16="http://schemas.microsoft.com/office/drawing/2014/chart" uri="{C3380CC4-5D6E-409C-BE32-E72D297353CC}">
                  <c16:uniqueId val="{00000009-3594-438E-AAF3-41443F44E9BE}"/>
                </c:ext>
              </c:extLst>
            </c:dLbl>
            <c:dLbl>
              <c:idx val="10"/>
              <c:tx>
                <c:strRef>
                  <c:f>Daten_Diagramme!$E$24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{7A1CBE84-941A-460D-A477-F225420879FA}</c15:txfldGUID>
                      <c15:f>Daten_Diagramme!$E$24</c15:f>
                      <c15:dlblFieldTableCache>
                        <c:ptCount val="1"/>
                        <c:pt idx="0">
                          <c:v>-4.5</c:v>
                        </c:pt>
                      </c15:dlblFieldTableCache>
                    </c15:dlblFTEntry>
                  </c15:dlblFieldTable>
                  <c15:showDataLabelsRange val="0"/>
                </c:ext>
                <c:ext xmlns:c16="http://schemas.microsoft.com/office/drawing/2014/chart" uri="{C3380CC4-5D6E-409C-BE32-E72D297353CC}">
                  <c16:uniqueId val="{0000000A-3594-438E-AAF3-41443F44E9BE}"/>
                </c:ext>
              </c:extLst>
            </c:dLbl>
            <c:dLbl>
              <c:idx val="11"/>
              <c:tx>
                <c:strRef>
                  <c:f>Daten_Diagramme!$E$25</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{0C81FAEC-D5A2-4040-9221-33858AFE7220}</c15:txfldGUID>
                      <c15:f>Daten_Diagramme!$E$25</c15:f>
                      <c15:dlblFieldTableCache>
                        <c:ptCount val="1"/>
                        <c:pt idx="0">
                          <c:v>-11.2</c:v>
                        </c:pt>
                      </c15:dlblFieldTableCache>
                    </c15:dlblFTEntry>
                  </c15:dlblFieldTable>
                  <c15:showDataLabelsRange val="0"/>
                </c:ext>
                <c:ext xmlns:c16="http://schemas.microsoft.com/office/drawing/2014/chart" uri="{C3380CC4-5D6E-409C-BE32-E72D297353CC}">
                  <c16:uniqueId val="{0000000B-3594-438E-AAF3-41443F44E9BE}"/>
                </c:ext>
              </c:extLst>
            </c:dLbl>
            <c:dLbl>
              <c:idx val="12"/>
              <c:tx>
                <c:strRef>
                  <c:f>Daten_Diagramme!$E$26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{4A93932E-A326-44EB-BC0D-FAB4B42E417D}</c15:txfldGUID>
                      <c15:f>Daten_Diagramme!$E$26</c15:f>
                      <c15:dlblFieldTableCache>
                        <c:ptCount val="1"/>
                        <c:pt idx="0">
                          <c:v>-4.4</c:v>
                        </c:pt>
                      </c15:dlblFieldTableCache>
                    </c15:dlblFTEntry>
                  </c15:dlblFieldTable>
                  <c15:showDataLabelsRange val="0"/>
                </c:ext>
                <c:ext xmlns:c16="http://schemas.microsoft.com/office/drawing/2014/chart" uri="{C3380CC4-5D6E-409C-BE32-E72D297353CC}">
                  <c16:uniqueId val="{0000000C-3594-438E-AAF3-41443F44E9BE}"/>
                </c:ext>
              </c:extLst>
            </c:dLbl>
            <c:dLbl>
              <c:idx val="13"/>
              <c:tx>
                <c:strRef>
                  <c:f>Daten_Diagramme!$E$27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{4E03875A-3901-4040-A0F0-9B211A2F9D92}</c15:txfldGUID>
                      <c15:f>Daten_Diagramme!$E$27</c15:f>
                      <c15:dlblFieldTableCache>
                        <c:ptCount val="1"/>
                        <c:pt idx="0">
                          <c:v>-5.4</c:v>
                        </c:pt>
                      </c15:dlblFieldTableCache>
                    </c15:dlblFTEntry>
                  </c15:dlblFieldTable>
                  <c15:showDataLabelsRange val="0"/>
                </c:ext>
                <c:ext xmlns:c16="http://schemas.microsoft.com/office/drawing/2014/chart" uri="{C3380CC4-5D6E-409C-BE32-E72D297353CC}">
                  <c16:uniqueId val="{0000000D-3594-438E-AAF3-41443F44E9BE}"/>
                </c:ext>
              </c:extLst>
            </c:dLbl>
            <c:dLbl>
              <c:idx val="14"/>
              <c:tx>
                <c:strRef>
                  <c:f>Daten_Diagramme!$E$28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{E8DCD31C-4CAB-4620-B487-09756DF269E4}</c15:txfldGUID>
                      <c15:f>Daten_Diagramme!$E$28</c15:f>
                      <c15:dlblFieldTableCache>
                        <c:ptCount val="1"/>
                        <c:pt idx="0">
                          <c:v>8.1</c:v>
                        </c:pt>
                      </c15:dlblFieldTableCache>
                    </c15:dlblFTEntry>
                  </c15:dlblFieldTable>
                  <c15:showDataLabelsRange val="0"/>
                </c:ext>
                <c:ext xmlns:c16="http://schemas.microsoft.com/office/drawing/2014/chart" uri="{C3380CC4-5D6E-409C-BE32-E72D297353CC}">
                  <c16:uniqueId val="{0000000E-3594-438E-AAF3-41443F44E9BE}"/>
                </c:ext>
              </c:extLst>
            </c:dLbl>
            <c:dLbl>
              <c:idx val="15"/>
              <c:tx>
                <c:strRef>
                  <c:f>Daten_Diagramme!$E$29</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{531213D6-5272-4C74-AABB-8DE4E2952ECA}</c15:txfldGUID>
                      <c15:f>Daten_Diagramme!$E$29</c15:f>
                      <c15:dlblFieldTableCache>
                        <c:ptCount val="1"/>
                        <c:pt idx="0">
                          <c:v>-15.6</c:v>
                        </c:pt>
                      </c15:dlblFieldTableCache>
                    </c15:dlblFTEntry>
                  </c15:dlblFieldTable>
                  <c15:showDataLabelsRange val="0"/>
                </c:ext>
                <c:ext xmlns:c16="http://schemas.microsoft.com/office/drawing/2014/chart" uri="{C3380CC4-5D6E-409C-BE32-E72D297353CC}">
                  <c16:uniqueId val="{0000000F-3594-438E-AAF3-41443F44E9BE}"/>
                </c:ext>
              </c:extLst>
            </c:dLbl>
            <c:dLbl>
              <c:idx val="16"/>
              <c:tx>
                <c:strRef>
                  <c:f>Daten_Diagramme!$E$30</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{BC4D2435-6D4A-4CE4-9721-11819471A2D8}</c15:txfldGUID>
                      <c15:f>Daten_Diagramme!$E$30</c15:f>
                      <c15:dlblFieldTableCache>
                        <c:ptCount val="1"/>
                        <c:pt idx="0">
                          <c:v>-8.6</c:v>
                        </c:pt>
                      </c15:dlblFieldTableCache>
                    </c15:dlblFTEntry>
                  </c15:dlblFieldTable>
                  <c15:showDataLabelsRange val="0"/>
                </c:ext>
                <c:ext xmlns:c16="http://schemas.microsoft.com/office/drawing/2014/chart" uri="{C3380CC4-5D6E-409C-BE32-E72D297353CC}">
                  <c16:uniqueId val="{00000010-3594-438E-AAF3-41443F44E9BE}"/>
                </c:ext>
              </c:extLst>
            </c:dLbl>
            <c:dLbl>
              <c:idx val="17"/>
              <c:tx>
                <c:strRef>
                  <c:f>Daten_Diagramme!$E$31</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{836A7EFB-0B4F-4F6B-98A0-08C7977C93E9}</c15:txfldGUID>
                      <c15:f>Daten_Diagramme!$E$31</c15:f>
                      <c15:dlblFieldTableCache>
                        <c:ptCount val="1"/>
                        <c:pt idx="0">
                          <c:v>-11.3</c:v>
                        </c:pt>
                      </c15:dlblFieldTableCache>
                    </c15:dlblFTEntry>
                  </c15:dlblFieldTable>
                  <c15:showDataLabelsRange val="0"/>
                </c:ext>
                <c:ext xmlns:c16="http://schemas.microsoft.com/office/drawing/2014/chart" uri="{C3380CC4-5D6E-409C-BE32-E72D297353CC}">
                  <c16:uniqueId val="{00000011-3594-438E-AAF3-41443F44E9BE}"/>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{4A37022F-D314-40EC-8895-C0FFE2D8A247}</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3594-438E-AAF3-41443F44E9BE}"/>
                </c:ext>
              </c:extLst>
            </c:dLbl>
            <c:dLbl>
              <c:idx val="19"/>
              <c:tx>
                <c:strRef>
                  <c:f>Daten_Diagramme!$E$33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{64B886C4-60F1-41B9-A4D0-E7CA4ADCA901}</c15:txfldGUID>
                      <c15:f>Daten_Diagramme!$E$33</c15:f>
                      <c15:dlblFieldTableCache>
                        <c:ptCount val="1"/>
                        <c:pt idx="0">
                          <c:v>0.2</c:v>
                        </c:pt>
                      </c15:dlblFieldTableCache>
                    </c15:dlblFTEntry>
                  </c15:dlblFieldTable>
                  <c15:showDataLabelsRange val="0"/>
                </c:ext>
                <c:ext xmlns:c16="http://schemas.microsoft.com/office/drawing/2014/chart" uri="{C3380CC4-5D6E-409C-BE32-E72D297353CC}">
                  <c16:uniqueId val="{00000013-3594-438E-AAF3-41443F44E9BE}"/>
                </c:ext>
              </c:extLst>
            </c:dLbl>
            <c:dLbl>
              <c:idx val="20"/>
              <c:tx>
                <c:strRef>
                  <c:f>Daten_Diagramme!$E$34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{813469FA-F8FB-4D73-A862-B90BEC839379}</c15:txfldGUID>
                      <c15:f>Daten_Diagramme!$E$34</c15:f>
                      <c15:dlblFieldTableCache>
                        <c:ptCount val="1"/>
                        <c:pt idx="0">
                          <c:v>-0.5</c:v>
                        </c:pt>
                      </c15:dlblFieldTableCache>
                    </c15:dlblFTEntry>
                  </c15:dlblFieldTable>
                  <c15:showDataLabelsRange val="0"/>
                </c:ext>
                <c:ext xmlns:c16="http://schemas.microsoft.com/office/drawing/2014/chart" uri="{C3380CC4-5D6E-409C-BE32-E72D297353CC}">
                  <c16:uniqueId val="{00000014-3594-438E-AAF3-41443F44E9B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{C5C4D96D-3785-449A-B48E-C2B9AFCB6D51}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3594-438E-AAF3-41443F44E9B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{75F6C724-83D2-49C7-A014-B9964CCFB961}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594-438E-AAF3-41443F44E9BE}"/>
                </c:ext>
              </c:extLst>
            </c:dLbl>
            <c:dLbl>
              <c:idx val="23"/>
              <c:tx>
                <c:strRef>
                  <c:f>Daten_Diagramme!$E$37</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{22C654B0-6047-431D-ACDF-54942E6C1C3B}</c15:txfldGUID>
                      <c15:f>Daten_Diagramme!$E$37</c15:f>
                      <c15:dlblFieldTableCache>
                        <c:ptCount val="1"/>
                        <c:pt idx="0">
                          <c:v>12.9</c:v>
                        </c:pt>
                      </c15:dlblFieldTableCache>
                    </c15:dlblFTEntry>
                  </c15:dlblFieldTable>
                  <c15:showDataLabelsRange val="0"/>
                </c:ext>
                <c:ext xmlns:c16="http://schemas.microsoft.com/office/drawing/2014/chart" uri="{C3380CC4-5D6E-409C-BE32-E72D297353CC}">
                  <c16:uniqueId val="{00000017-3594-438E-AAF3-41443F44E9BE}"/>
                </c:ext>
              </c:extLst>
            </c:dLbl>
            <c:dLbl>
              <c:idx val="24"/>
              <c:tx>
                <c:strRef>
                  <c:f>Daten_Diagramme!$E$38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{2CFD5B12-1EE9-42EF-B8D2-13E87D86AF95}</c15:txfldGUID>
                      <c15:f>Daten_Diagramme!$E$38</c15:f>
                      <c15:dlblFieldTableCache>
                        <c:ptCount val="1"/>
                        <c:pt idx="0">
                          <c:v>-1.3</c:v>
                        </c:pt>
                      </c15:dlblFieldTableCache>
                    </c15:dlblFTEntry>
                  </c15:dlblFieldTable>
                  <c15:showDataLabelsRange val="0"/>
                </c:ext>
                <c:ext xmlns:c16="http://schemas.microsoft.com/office/drawing/2014/chart" uri="{C3380CC4-5D6E-409C-BE32-E72D297353CC}">
                  <c16:uniqueId val="{00000018-3594-438E-AAF3-41443F44E9BE}"/>
                </c:ext>
              </c:extLst>
            </c:dLbl>
            <c:dLbl>
              <c:idx val="25"/>
              <c:tx>
                <c:strRef>
                  <c:f>Daten_Diagramme!$E$39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{142E2152-CFD3-48D9-897E-D6F5D224F5A0}</c15:txfldGUID>
                      <c15:f>Daten_Diagramme!$E$39</c15:f>
                      <c15:dlblFieldTableCache>
                        <c:ptCount val="1"/>
                        <c:pt idx="0">
                          <c:v>-2.5</c:v>
                        </c:pt>
                      </c15:dlblFieldTableCache>
                    </c15:dlblFTEntry>
                  </c15:dlblFieldTable>
                  <c15:showDataLabelsRange val="0"/>
                </c:ext>
                <c:ext xmlns:c16="http://schemas.microsoft.com/office/drawing/2014/chart" uri="{C3380CC4-5D6E-409C-BE32-E72D297353CC}">
                  <c16:uniqueId val="{00000019-3594-438E-AAF3-41443F44E9B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{F1110BD4-510E-4E2B-AB32-1136F26364A3}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594-438E-AAF3-41443F44E9B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{10D86A11-D16A-4474-8900-36E373CCCD07}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594-438E-AAF3-41443F44E9B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{E4783421-61BA-406F-82EF-BDFCE9B0CBAA}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594-438E-AAF3-41443F44E9B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{278ACCF0-ED3F-4CE4-B3DF-6B6910060FD8}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594-438E-AAF3-41443F44E9B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{9BD7D1AC-ED72-461C-9CFE-15DFED53B88D}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594-438E-AAF3-41443F44E9BE}"/>
                </c:ext>
              </c:extLst>
            </c:dLbl>
            <c:dLbl>
              <c:idx val="31"/>
              <c:tx>
                <c:strRef>
                  <c:f>Daten_Diagramme!$E$45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{C37AFAE4-A69D-4DA9-8B6D-04D124DDE3F8}</c15:txfldGUID>
                      <c15:f>Daten_Diagramme!$E$45</c15:f>
                      <c15:dlblFieldTableCache>
                        <c:ptCount val="1"/>
                        <c:pt idx="0">
                          <c:v>-2.5</c:v>
                        </c:pt>
                      </c15:dlblFieldTableCache>
                    </c15:dlblFTEntry>
                  </c15:dlblFieldTable>
                  <c15:showDataLabelsRange val="0"/>
                </c:ext>
                <c:ext xmlns:c16="http://schemas.microsoft.com/office/drawing/2014/chart" uri="{C3380CC4-5D6E-409C-BE32-E72D297353CC}">
                  <c16:uniqueId val="{0000001F-3594-438E-AAF3-41443F44E9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-1.8703948611373513</c:v>
                </c:pt>
                <c:pt idx="1">
                  <c:v>12.852664576802507</c:v>
                </c:pt>
                <c:pt idx="2">
                  <c:v>-5.6338028169014081</c:v>
                </c:pt>
                <c:pt idx="3">
                  <c:v>0</c:v>
                </c:pt>
                <c:pt idx="4">
                  <c:v>-2.3980815347721824</c:v>
                </c:pt>
                <c:pt idx="5">
                  <c:v>0.88235294117647056</c:v>
                </c:pt>
                <c:pt idx="6">
                  <c:v>5.384615384615385</c:v>
                </c:pt>
                <c:pt idx="7">
                  <c:v>-3.0991735537190084</c:v>
                </c:pt>
                <c:pt idx="8">
                  <c:v>-0.1632208922742111</c:v>
                </c:pt>
                <c:pt idx="9">
                  <c:v>-11.467889908256881</c:v>
                </c:pt>
                <c:pt idx="10">
                  <c:v>-4.4797687861271678</c:v>
                </c:pt>
                <c:pt idx="11">
                  <c:v>-11.229946524064172</c:v>
                </c:pt>
                <c:pt idx="12">
                  <c:v>-4.4247787610619467</c:v>
                </c:pt>
                <c:pt idx="13">
                  <c:v>-5.3908355795148246</c:v>
                </c:pt>
                <c:pt idx="14">
                  <c:v>8.0667593880389425</c:v>
                </c:pt>
                <c:pt idx="15">
                  <c:v>-15.584415584415584</c:v>
                </c:pt>
                <c:pt idx="16">
                  <c:v>-8.6486486486486491</c:v>
                </c:pt>
                <c:pt idx="17">
                  <c:v>-11.262798634812286</c:v>
                </c:pt>
                <c:pt idx="18">
                  <c:v>-0.74183976261127593</c:v>
                </c:pt>
                <c:pt idx="19">
                  <c:v>0.18975332068311196</c:v>
                </c:pt>
                <c:pt idx="20">
                  <c:v>-0.48882681564245811</c:v>
                </c:pt>
                <c:pt idx="21">
                  <c:v>0</c:v>
                </c:pt>
                <c:pt idx="23">
                  <c:v>12.852664576802507</c:v>
                </c:pt>
                <c:pt idx="24">
                  <c:v>-1.317614424410541</c:v>
                </c:pt>
                <c:pt idx="25">
                  <c:v>-2.4929178470254958</c:v>
                </c:pt>
              </c:numCache>
            </c:numRef>
          </c:val>
          <c:extLst>
            <c:ext xmlns:c16="http://schemas.microsoft.com/office/drawing/2014/chart" uri="{C3380CC4-5D6E-409C-BE32-E72D297353CC}">
              <c16:uniqueId val="{00000020-3594-438E-AAF3-41443F44E9B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{89ECF392-6473-4731-8B06-EA7856C1265E}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594-438E-AAF3-41443F44E9B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{26C43EE2-337A-4AD4-B955-F7AC32BD65B7}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594-438E-AAF3-41443F44E9B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{A8BD2505-448F-47D7-BF8A-507A6E3378FA}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594-438E-AAF3-41443F44E9B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{103A8278-22F3-49B7-A57C-99B47E2BBD0E}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594-438E-AAF3-41443F44E9B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{F89DED42-6218-46E2-8339-1EE18A35BA68}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594-438E-AAF3-41443F44E9B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{4ECA2F85-D474-4ED4-A9EE-BF831A2F76FB}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594-438E-AAF3-41443F44E9B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{03B88712-75CA-416B-9D37-E9E1ACFB8A33}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594-438E-AAF3-41443F44E9B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{77451699-3B38-4C8F-8863-63DF03A8F94A}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594-438E-AAF3-41443F44E9B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{4E5F0533-2F97-46A3-AB95-494C3D9E92AD}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594-438E-AAF3-41443F44E9B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{59826287-F50A-4218-93C8-92D7585FCD03}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594-438E-AAF3-41443F44E9B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{D7438FCC-C83E-4A55-A9DF-BC21AA676010}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594-438E-AAF3-41443F44E9B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{1F7E0C14-3FA3-41EA-934A-5B5E3C8CEA57}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594-438E-AAF3-41443F44E9B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{A166F6E6-A1B8-4C14-A024-424E9EDFDD36}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594-438E-AAF3-41443F44E9B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{D380A4D0-2B54-45CC-B173-B370782EB82D}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594-438E-AAF3-41443F44E9B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{CF914E12-5D39-4948-9157-AD372D8D4CA5}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594-438E-AAF3-41443F44E9B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{3C65744A-D6C3-4163-87DB-AA213A251822}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594-438E-AAF3-41443F44E9B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{EFB2D17E-E0EA-4DE0-BBB3-8C8996D9C541}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594-438E-AAF3-41443F44E9B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{1F2DD51C-4AD0-4382-B847-75FA5C869A1D}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594-438E-AAF3-41443F44E9B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{7B39E02E-34C7-4E51-AD8F-6DA5FC83783D}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594-438E-AAF3-41443F44E9B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{BA839A06-7093-4176-AE56-17EBA1AFDFF4}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594-438E-AAF3-41443F44E9B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{50927B05-5C0C-40BC-8F60-6F34EB0F5961}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594-438E-AAF3-41443F44E9B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{B63BCF0C-87A3-400D-B5E3-BCC6D3BBE2BC}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594-438E-AAF3-41443F44E9B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{A709B8ED-8F9D-4ABE-8C96-94F2109BDB08}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594-438E-AAF3-41443F44E9B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{AFCA51D0-786D-4983-83A4-E7658F327BB1}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594-438E-AAF3-41443F44E9B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{2BF8DF30-FD31-47EF-A2CE-8E22383A3206}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594-438E-AAF3-41443F44E9B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{10DE5AAF-A2DA-483A-A42F-53243D599DB6}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594-438E-AAF3-41443F44E9B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{FB924B90-67A0-4745-BD28-30EF06D8210A}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594-438E-AAF3-41443F44E9B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{EAFFB089-7674-4CA6-8DCE-FB099EC76A55}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594-438E-AAF3-41443F44E9B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{56EC6F69-5391-4A40-A11C-E7076F58CD02}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594-438E-AAF3-41443F44E9B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{5B33587B-26F0-4FFB-9063-F51C124CFF3D}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594-438E-AAF3-41443F44E9B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{851FF0D8-7B17-4F21-B162-E9A74FFDED49}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594-438E-AAF3-41443F44E9B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{2EDA1C76-4EDA-4D50-8A05-5E852330C2A9}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594-438E-AAF3-41443F44E9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594-438E-AAF3-41443F44E9B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594-438E-AAF3-41443F44E9B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{DB6F8BAE-D247-4D7C-8EF0-6D148E674EFA}</c15:txfldGUID>
                      <c15:f>Diagramm!$I$46</c15:f>
                      <c15:dlblFieldTableCache>
                        <c:ptCount val="1"/>
                      </c15:dlblFieldTableCache>
                    </c15:dlblFTEntry>
                  </c15:dlblFieldTable>
                  <c15:showDataLabelsRange val="0"/>
                </c:ext>
                <c:ext xmlns:c16="http://schemas.microsoft.com/office/drawing/2014/chart" uri="{C3380CC4-5D6E-409C-BE32-E72D297353CC}">
                  <c16:uniqueId val="{00000000-937F-4452-BDDC-39AEBEB8DC4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{2F783C15-A0D6-446F-A7B6-92504F1A9B02}</c15:txfldGUID>
                      <c15:f>Diagramm!$I$47</c15:f>
                      <c15:dlblFieldTableCache>
                        <c:ptCount val="1"/>
                      </c15:dlblFieldTableCache>
                    </c15:dlblFTEntry>
                  </c15:dlblFieldTable>
                  <c15:showDataLabelsRange val="0"/>
                </c:ext>
                <c:ext xmlns:c16="http://schemas.microsoft.com/office/drawing/2014/chart" uri="{C3380CC4-5D6E-409C-BE32-E72D297353CC}">
                  <c16:uniqueId val="{00000001-937F-4452-BDDC-39AEBEB8DC4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{60B8DB6D-8F70-4007-A4F7-B1A8B3ED6B46}</c15:txfldGUID>
                      <c15:f>Diagramm!$I$48</c15:f>
                      <c15:dlblFieldTableCache>
                        <c:ptCount val="1"/>
                      </c15:dlblFieldTableCache>
                    </c15:dlblFTEntry>
                  </c15:dlblFieldTable>
                  <c15:showDataLabelsRange val="0"/>
                </c:ext>
                <c:ext xmlns:c16="http://schemas.microsoft.com/office/drawing/2014/chart" uri="{C3380CC4-5D6E-409C-BE32-E72D297353CC}">
                  <c16:uniqueId val="{00000002-937F-4452-BDDC-39AEBEB8DC4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{AFFE037E-D9A3-4020-BBA2-5C5129B08A4A}</c15:txfldGUID>
                      <c15:f>Diagramm!$I$49</c15:f>
                      <c15:dlblFieldTableCache>
                        <c:ptCount val="1"/>
                      </c15:dlblFieldTableCache>
                    </c15:dlblFTEntry>
                  </c15:dlblFieldTable>
                  <c15:showDataLabelsRange val="0"/>
                </c:ext>
                <c:ext xmlns:c16="http://schemas.microsoft.com/office/drawing/2014/chart" uri="{C3380CC4-5D6E-409C-BE32-E72D297353CC}">
                  <c16:uniqueId val="{00000003-937F-4452-BDDC-39AEBEB8DC4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{97F578FF-EC49-4F76-85BA-DB55EF53A6A7}</c15:txfldGUID>
                      <c15:f>Diagramm!$I$50</c15:f>
                      <c15:dlblFieldTableCache>
                        <c:ptCount val="1"/>
                      </c15:dlblFieldTableCache>
                    </c15:dlblFTEntry>
                  </c15:dlblFieldTable>
                  <c15:showDataLabelsRange val="0"/>
                </c:ext>
                <c:ext xmlns:c16="http://schemas.microsoft.com/office/drawing/2014/chart" uri="{C3380CC4-5D6E-409C-BE32-E72D297353CC}">
                  <c16:uniqueId val="{00000004-937F-4452-BDDC-39AEBEB8DC4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{C609C5E4-FAF5-4522-A395-F894CB739866}</c15:txfldGUID>
                      <c15:f>Diagramm!$I$51</c15:f>
                      <c15:dlblFieldTableCache>
                        <c:ptCount val="1"/>
                      </c15:dlblFieldTableCache>
                    </c15:dlblFTEntry>
                  </c15:dlblFieldTable>
                  <c15:showDataLabelsRange val="0"/>
                </c:ext>
                <c:ext xmlns:c16="http://schemas.microsoft.com/office/drawing/2014/chart" uri="{C3380CC4-5D6E-409C-BE32-E72D297353CC}">
                  <c16:uniqueId val="{00000005-937F-4452-BDDC-39AEBEB8DC4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{5DBC6A7E-29C4-4FD9-8D47-A2509EC79BDA}</c15:txfldGUID>
                      <c15:f>Diagramm!$I$52</c15:f>
                      <c15:dlblFieldTableCache>
                        <c:ptCount val="1"/>
                      </c15:dlblFieldTableCache>
                    </c15:dlblFTEntry>
                  </c15:dlblFieldTable>
                  <c15:showDataLabelsRange val="0"/>
                </c:ext>
                <c:ext xmlns:c16="http://schemas.microsoft.com/office/drawing/2014/chart" uri="{C3380CC4-5D6E-409C-BE32-E72D297353CC}">
                  <c16:uniqueId val="{00000006-937F-4452-BDDC-39AEBEB8DC4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{C17DB415-1BFF-4634-B464-0D606AF74161}</c15:txfldGUID>
                      <c15:f>Diagramm!$I$53</c15:f>
                      <c15:dlblFieldTableCache>
                        <c:ptCount val="1"/>
                      </c15:dlblFieldTableCache>
                    </c15:dlblFTEntry>
                  </c15:dlblFieldTable>
                  <c15:showDataLabelsRange val="0"/>
                </c:ext>
                <c:ext xmlns:c16="http://schemas.microsoft.com/office/drawing/2014/chart" uri="{C3380CC4-5D6E-409C-BE32-E72D297353CC}">
                  <c16:uniqueId val="{00000007-937F-4452-BDDC-39AEBEB8DC4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{96A4063B-921F-4978-8B91-0FE258BE775E}</c15:txfldGUID>
                      <c15:f>Diagramm!$I$54</c15:f>
                      <c15:dlblFieldTableCache>
                        <c:ptCount val="1"/>
                      </c15:dlblFieldTableCache>
                    </c15:dlblFTEntry>
                  </c15:dlblFieldTable>
                  <c15:showDataLabelsRange val="0"/>
                </c:ext>
                <c:ext xmlns:c16="http://schemas.microsoft.com/office/drawing/2014/chart" uri="{C3380CC4-5D6E-409C-BE32-E72D297353CC}">
                  <c16:uniqueId val="{00000008-937F-4452-BDDC-39AEBEB8DC4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{2EBD923E-B2B7-4166-B6F5-BC54A989ED62}</c15:txfldGUID>
                      <c15:f>Diagramm!$I$55</c15:f>
                      <c15:dlblFieldTableCache>
                        <c:ptCount val="1"/>
                      </c15:dlblFieldTableCache>
                    </c15:dlblFTEntry>
                  </c15:dlblFieldTable>
                  <c15:showDataLabelsRange val="0"/>
                </c:ext>
                <c:ext xmlns:c16="http://schemas.microsoft.com/office/drawing/2014/chart" uri="{C3380CC4-5D6E-409C-BE32-E72D297353CC}">
                  <c16:uniqueId val="{00000009-937F-4452-BDDC-39AEBEB8DC4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{A231F042-11CF-430B-A9A9-C028D33CDDAD}</c15:txfldGUID>
                      <c15:f>Diagramm!$I$56</c15:f>
                      <c15:dlblFieldTableCache>
                        <c:ptCount val="1"/>
                      </c15:dlblFieldTableCache>
                    </c15:dlblFTEntry>
                  </c15:dlblFieldTable>
                  <c15:showDataLabelsRange val="0"/>
                </c:ext>
                <c:ext xmlns:c16="http://schemas.microsoft.com/office/drawing/2014/chart" uri="{C3380CC4-5D6E-409C-BE32-E72D297353CC}">
                  <c16:uniqueId val="{0000000A-937F-4452-BDDC-39AEBEB8DC4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{3E5076F7-2AE1-45D3-95BC-340DB7D249A5}</c15:txfldGUID>
                      <c15:f>Diagramm!$I$57</c15:f>
                      <c15:dlblFieldTableCache>
                        <c:ptCount val="1"/>
                      </c15:dlblFieldTableCache>
                    </c15:dlblFTEntry>
                  </c15:dlblFieldTable>
                  <c15:showDataLabelsRange val="0"/>
                </c:ext>
                <c:ext xmlns:c16="http://schemas.microsoft.com/office/drawing/2014/chart" uri="{C3380CC4-5D6E-409C-BE32-E72D297353CC}">
                  <c16:uniqueId val="{0000000B-937F-4452-BDDC-39AEBEB8DC4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{51D6D788-FB68-48CF-AD2D-2E45796AA8D1}</c15:txfldGUID>
                      <c15:f>Diagramm!$I$58</c15:f>
                      <c15:dlblFieldTableCache>
                        <c:ptCount val="1"/>
                      </c15:dlblFieldTableCache>
                    </c15:dlblFTEntry>
                  </c15:dlblFieldTable>
                  <c15:showDataLabelsRange val="0"/>
                </c:ext>
                <c:ext xmlns:c16="http://schemas.microsoft.com/office/drawing/2014/chart" uri="{C3380CC4-5D6E-409C-BE32-E72D297353CC}">
                  <c16:uniqueId val="{0000000C-937F-4452-BDDC-39AEBEB8DC4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{1CC1358F-5549-4EDF-9E3C-B48642876CA3}</c15:txfldGUID>
                      <c15:f>Diagramm!$I$59</c15:f>
                      <c15:dlblFieldTableCache>
                        <c:ptCount val="1"/>
                      </c15:dlblFieldTableCache>
                    </c15:dlblFTEntry>
                  </c15:dlblFieldTable>
                  <c15:showDataLabelsRange val="0"/>
                </c:ext>
                <c:ext xmlns:c16="http://schemas.microsoft.com/office/drawing/2014/chart" uri="{C3380CC4-5D6E-409C-BE32-E72D297353CC}">
                  <c16:uniqueId val="{0000000D-937F-4452-BDDC-39AEBEB8DC4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{8B3C3284-81DB-4894-AB15-068D0623DF6A}</c15:txfldGUID>
                      <c15:f>Diagramm!$I$60</c15:f>
                      <c15:dlblFieldTableCache>
                        <c:ptCount val="1"/>
                      </c15:dlblFieldTableCache>
                    </c15:dlblFTEntry>
                  </c15:dlblFieldTable>
                  <c15:showDataLabelsRange val="0"/>
                </c:ext>
                <c:ext xmlns:c16="http://schemas.microsoft.com/office/drawing/2014/chart" uri="{C3380CC4-5D6E-409C-BE32-E72D297353CC}">
                  <c16:uniqueId val="{0000000E-937F-4452-BDDC-39AEBEB8DC4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{27B483AF-CF69-4824-A865-093E76A1189E}</c15:txfldGUID>
                      <c15:f>Diagramm!$I$61</c15:f>
                      <c15:dlblFieldTableCache>
                        <c:ptCount val="1"/>
                      </c15:dlblFieldTableCache>
                    </c15:dlblFTEntry>
                  </c15:dlblFieldTable>
                  <c15:showDataLabelsRange val="0"/>
                </c:ext>
                <c:ext xmlns:c16="http://schemas.microsoft.com/office/drawing/2014/chart" uri="{C3380CC4-5D6E-409C-BE32-E72D297353CC}">
                  <c16:uniqueId val="{0000000F-937F-4452-BDDC-39AEBEB8DC4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{57B1E5C6-1333-4B85-9BA0-739A06E13667}</c15:txfldGUID>
                      <c15:f>Diagramm!$I$62</c15:f>
                      <c15:dlblFieldTableCache>
                        <c:ptCount val="1"/>
                      </c15:dlblFieldTableCache>
                    </c15:dlblFTEntry>
                  </c15:dlblFieldTable>
                  <c15:showDataLabelsRange val="0"/>
                </c:ext>
                <c:ext xmlns:c16="http://schemas.microsoft.com/office/drawing/2014/chart" uri="{C3380CC4-5D6E-409C-BE32-E72D297353CC}">
                  <c16:uniqueId val="{00000010-937F-4452-BDDC-39AEBEB8DC4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{FE9AFA0F-60FA-4404-9A5F-029A80F0EB45}</c15:txfldGUID>
                      <c15:f>Diagramm!$I$63</c15:f>
                      <c15:dlblFieldTableCache>
                        <c:ptCount val="1"/>
                      </c15:dlblFieldTableCache>
                    </c15:dlblFTEntry>
                  </c15:dlblFieldTable>
                  <c15:showDataLabelsRange val="0"/>
                </c:ext>
                <c:ext xmlns:c16="http://schemas.microsoft.com/office/drawing/2014/chart" uri="{C3380CC4-5D6E-409C-BE32-E72D297353CC}">
                  <c16:uniqueId val="{00000011-937F-4452-BDDC-39AEBEB8DC4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{825A0B15-CF4A-4241-BFF7-9CB6DD159B47}</c15:txfldGUID>
                      <c15:f>Diagramm!$I$64</c15:f>
                      <c15:dlblFieldTableCache>
                        <c:ptCount val="1"/>
                      </c15:dlblFieldTableCache>
                    </c15:dlblFTEntry>
                  </c15:dlblFieldTable>
                  <c15:showDataLabelsRange val="0"/>
                </c:ext>
                <c:ext xmlns:c16="http://schemas.microsoft.com/office/drawing/2014/chart" uri="{C3380CC4-5D6E-409C-BE32-E72D297353CC}">
                  <c16:uniqueId val="{00000012-937F-4452-BDDC-39AEBEB8DC4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{210E8571-4E02-48DA-BD1B-2ABB48C7532B}</c15:txfldGUID>
                      <c15:f>Diagramm!$I$65</c15:f>
                      <c15:dlblFieldTableCache>
                        <c:ptCount val="1"/>
                      </c15:dlblFieldTableCache>
                    </c15:dlblFTEntry>
                  </c15:dlblFieldTable>
                  <c15:showDataLabelsRange val="0"/>
                </c:ext>
                <c:ext xmlns:c16="http://schemas.microsoft.com/office/drawing/2014/chart" uri="{C3380CC4-5D6E-409C-BE32-E72D297353CC}">
                  <c16:uniqueId val="{00000013-937F-4452-BDDC-39AEBEB8DC4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{4F5D86DB-0E51-4548-8419-515D5DD86343}</c15:txfldGUID>
                      <c15:f>Diagramm!$I$66</c15:f>
                      <c15:dlblFieldTableCache>
                        <c:ptCount val="1"/>
                      </c15:dlblFieldTableCache>
                    </c15:dlblFTEntry>
                  </c15:dlblFieldTable>
                  <c15:showDataLabelsRange val="0"/>
                </c:ext>
                <c:ext xmlns:c16="http://schemas.microsoft.com/office/drawing/2014/chart" uri="{C3380CC4-5D6E-409C-BE32-E72D297353CC}">
                  <c16:uniqueId val="{00000014-937F-4452-BDDC-39AEBEB8DC4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{25A9F9E0-B2AC-4DBF-8D3F-E524D8079209}</c15:txfldGUID>
                      <c15:f>Diagramm!$I$67</c15:f>
                      <c15:dlblFieldTableCache>
                        <c:ptCount val="1"/>
                      </c15:dlblFieldTableCache>
                    </c15:dlblFTEntry>
                  </c15:dlblFieldTable>
                  <c15:showDataLabelsRange val="0"/>
                </c:ext>
                <c:ext xmlns:c16="http://schemas.microsoft.com/office/drawing/2014/chart" uri="{C3380CC4-5D6E-409C-BE32-E72D297353CC}">
                  <c16:uniqueId val="{00000015-937F-4452-BDDC-39AEBEB8DC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37F-4452-BDDC-39AEBEB8DC4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{87694129-BDF6-46F9-BC5C-A8A7D6DDC2F4}</c15:txfldGUID>
                      <c15:f>Diagramm!$K$46</c15:f>
                      <c15:dlblFieldTableCache>
                        <c:ptCount val="1"/>
                      </c15:dlblFieldTableCache>
                    </c15:dlblFTEntry>
                  </c15:dlblFieldTable>
                  <c15:showDataLabelsRange val="0"/>
                </c:ext>
                <c:ext xmlns:c16="http://schemas.microsoft.com/office/drawing/2014/chart" uri="{C3380CC4-5D6E-409C-BE32-E72D297353CC}">
                  <c16:uniqueId val="{00000017-937F-4452-BDDC-39AEBEB8DC4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{D4A6D140-1D80-4F18-BE3E-BDBC9FC0D7D5}</c15:txfldGUID>
                      <c15:f>Diagramm!$K$47</c15:f>
                      <c15:dlblFieldTableCache>
                        <c:ptCount val="1"/>
                      </c15:dlblFieldTableCache>
                    </c15:dlblFTEntry>
                  </c15:dlblFieldTable>
                  <c15:showDataLabelsRange val="0"/>
                </c:ext>
                <c:ext xmlns:c16="http://schemas.microsoft.com/office/drawing/2014/chart" uri="{C3380CC4-5D6E-409C-BE32-E72D297353CC}">
                  <c16:uniqueId val="{00000018-937F-4452-BDDC-39AEBEB8DC4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{3573F022-9B5B-42B7-AEBD-E2A63B8583B8}</c15:txfldGUID>
                      <c15:f>Diagramm!$K$48</c15:f>
                      <c15:dlblFieldTableCache>
                        <c:ptCount val="1"/>
                      </c15:dlblFieldTableCache>
                    </c15:dlblFTEntry>
                  </c15:dlblFieldTable>
                  <c15:showDataLabelsRange val="0"/>
                </c:ext>
                <c:ext xmlns:c16="http://schemas.microsoft.com/office/drawing/2014/chart" uri="{C3380CC4-5D6E-409C-BE32-E72D297353CC}">
                  <c16:uniqueId val="{00000019-937F-4452-BDDC-39AEBEB8DC4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{6E7F3E86-67C2-4EB0-9617-27E394F4DE99}</c15:txfldGUID>
                      <c15:f>Diagramm!$K$49</c15:f>
                      <c15:dlblFieldTableCache>
                        <c:ptCount val="1"/>
                      </c15:dlblFieldTableCache>
                    </c15:dlblFTEntry>
                  </c15:dlblFieldTable>
                  <c15:showDataLabelsRange val="0"/>
                </c:ext>
                <c:ext xmlns:c16="http://schemas.microsoft.com/office/drawing/2014/chart" uri="{C3380CC4-5D6E-409C-BE32-E72D297353CC}">
                  <c16:uniqueId val="{0000001A-937F-4452-BDDC-39AEBEB8DC4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{0D2EBFA1-2C24-4B55-8EBD-43F7E6FC994D}</c15:txfldGUID>
                      <c15:f>Diagramm!$K$50</c15:f>
                      <c15:dlblFieldTableCache>
                        <c:ptCount val="1"/>
                      </c15:dlblFieldTableCache>
                    </c15:dlblFTEntry>
                  </c15:dlblFieldTable>
                  <c15:showDataLabelsRange val="0"/>
                </c:ext>
                <c:ext xmlns:c16="http://schemas.microsoft.com/office/drawing/2014/chart" uri="{C3380CC4-5D6E-409C-BE32-E72D297353CC}">
                  <c16:uniqueId val="{0000001B-937F-4452-BDDC-39AEBEB8DC4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{45B73A74-9150-4D0F-B1A5-FE2BC4C483C2}</c15:txfldGUID>
                      <c15:f>Diagramm!$K$51</c15:f>
                      <c15:dlblFieldTableCache>
                        <c:ptCount val="1"/>
                      </c15:dlblFieldTableCache>
                    </c15:dlblFTEntry>
                  </c15:dlblFieldTable>
                  <c15:showDataLabelsRange val="0"/>
                </c:ext>
                <c:ext xmlns:c16="http://schemas.microsoft.com/office/drawing/2014/chart" uri="{C3380CC4-5D6E-409C-BE32-E72D297353CC}">
                  <c16:uniqueId val="{0000001C-937F-4452-BDDC-39AEBEB8DC4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{900A1DC3-541C-4681-8743-F7981CD68CA0}</c15:txfldGUID>
                      <c15:f>Diagramm!$K$52</c15:f>
                      <c15:dlblFieldTableCache>
                        <c:ptCount val="1"/>
                      </c15:dlblFieldTableCache>
                    </c15:dlblFTEntry>
                  </c15:dlblFieldTable>
                  <c15:showDataLabelsRange val="0"/>
                </c:ext>
                <c:ext xmlns:c16="http://schemas.microsoft.com/office/drawing/2014/chart" uri="{C3380CC4-5D6E-409C-BE32-E72D297353CC}">
                  <c16:uniqueId val="{0000001D-937F-4452-BDDC-39AEBEB8DC4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{97E1A5CF-86F3-42F5-9171-F86227EF67DD}</c15:txfldGUID>
                      <c15:f>Diagramm!$K$53</c15:f>
                      <c15:dlblFieldTableCache>
                        <c:ptCount val="1"/>
                      </c15:dlblFieldTableCache>
                    </c15:dlblFTEntry>
                  </c15:dlblFieldTable>
                  <c15:showDataLabelsRange val="0"/>
                </c:ext>
                <c:ext xmlns:c16="http://schemas.microsoft.com/office/drawing/2014/chart" uri="{C3380CC4-5D6E-409C-BE32-E72D297353CC}">
                  <c16:uniqueId val="{0000001E-937F-4452-BDDC-39AEBEB8DC4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{04B8C108-11ED-423B-8392-D091DE862035}</c15:txfldGUID>
                      <c15:f>Diagramm!$K$54</c15:f>
                      <c15:dlblFieldTableCache>
                        <c:ptCount val="1"/>
                      </c15:dlblFieldTableCache>
                    </c15:dlblFTEntry>
                  </c15:dlblFieldTable>
                  <c15:showDataLabelsRange val="0"/>
                </c:ext>
                <c:ext xmlns:c16="http://schemas.microsoft.com/office/drawing/2014/chart" uri="{C3380CC4-5D6E-409C-BE32-E72D297353CC}">
                  <c16:uniqueId val="{0000001F-937F-4452-BDDC-39AEBEB8DC4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{FB212244-B284-4934-8576-D0AA33E5806D}</c15:txfldGUID>
                      <c15:f>Diagramm!$K$55</c15:f>
                      <c15:dlblFieldTableCache>
                        <c:ptCount val="1"/>
                      </c15:dlblFieldTableCache>
                    </c15:dlblFTEntry>
                  </c15:dlblFieldTable>
                  <c15:showDataLabelsRange val="0"/>
                </c:ext>
                <c:ext xmlns:c16="http://schemas.microsoft.com/office/drawing/2014/chart" uri="{C3380CC4-5D6E-409C-BE32-E72D297353CC}">
                  <c16:uniqueId val="{00000020-937F-4452-BDDC-39AEBEB8DC4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{C83D91F0-038C-42A9-840A-7C5920C784D3}</c15:txfldGUID>
                      <c15:f>Diagramm!$K$56</c15:f>
                      <c15:dlblFieldTableCache>
                        <c:ptCount val="1"/>
                      </c15:dlblFieldTableCache>
                    </c15:dlblFTEntry>
                  </c15:dlblFieldTable>
                  <c15:showDataLabelsRange val="0"/>
                </c:ext>
                <c:ext xmlns:c16="http://schemas.microsoft.com/office/drawing/2014/chart" uri="{C3380CC4-5D6E-409C-BE32-E72D297353CC}">
                  <c16:uniqueId val="{00000021-937F-4452-BDDC-39AEBEB8DC4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{0168A4B2-6140-4A7B-80D2-6E62FBEE075C}</c15:txfldGUID>
                      <c15:f>Diagramm!$K$57</c15:f>
                      <c15:dlblFieldTableCache>
                        <c:ptCount val="1"/>
                      </c15:dlblFieldTableCache>
                    </c15:dlblFTEntry>
                  </c15:dlblFieldTable>
                  <c15:showDataLabelsRange val="0"/>
                </c:ext>
                <c:ext xmlns:c16="http://schemas.microsoft.com/office/drawing/2014/chart" uri="{C3380CC4-5D6E-409C-BE32-E72D297353CC}">
                  <c16:uniqueId val="{00000022-937F-4452-BDDC-39AEBEB8DC4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{DBE3E997-A174-4185-BD66-96DA80B31F6C}</c15:txfldGUID>
                      <c15:f>Diagramm!$K$58</c15:f>
                      <c15:dlblFieldTableCache>
                        <c:ptCount val="1"/>
                      </c15:dlblFieldTableCache>
                    </c15:dlblFTEntry>
                  </c15:dlblFieldTable>
                  <c15:showDataLabelsRange val="0"/>
                </c:ext>
                <c:ext xmlns:c16="http://schemas.microsoft.com/office/drawing/2014/chart" uri="{C3380CC4-5D6E-409C-BE32-E72D297353CC}">
                  <c16:uniqueId val="{00000023-937F-4452-BDDC-39AEBEB8DC4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{CB53B0BE-339A-4418-8B63-BA62B52B9851}</c15:txfldGUID>
                      <c15:f>Diagramm!$K$59</c15:f>
                      <c15:dlblFieldTableCache>
                        <c:ptCount val="1"/>
                      </c15:dlblFieldTableCache>
                    </c15:dlblFTEntry>
                  </c15:dlblFieldTable>
                  <c15:showDataLabelsRange val="0"/>
                </c:ext>
                <c:ext xmlns:c16="http://schemas.microsoft.com/office/drawing/2014/chart" uri="{C3380CC4-5D6E-409C-BE32-E72D297353CC}">
                  <c16:uniqueId val="{00000024-937F-4452-BDDC-39AEBEB8DC4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{80F3078F-0476-482C-B8AC-3ED8A71FBBE7}</c15:txfldGUID>
                      <c15:f>Diagramm!$K$60</c15:f>
                      <c15:dlblFieldTableCache>
                        <c:ptCount val="1"/>
                      </c15:dlblFieldTableCache>
                    </c15:dlblFTEntry>
                  </c15:dlblFieldTable>
                  <c15:showDataLabelsRange val="0"/>
                </c:ext>
                <c:ext xmlns:c16="http://schemas.microsoft.com/office/drawing/2014/chart" uri="{C3380CC4-5D6E-409C-BE32-E72D297353CC}">
                  <c16:uniqueId val="{00000025-937F-4452-BDDC-39AEBEB8DC4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{6F31F99A-3E39-473B-8392-460B73110874}</c15:txfldGUID>
                      <c15:f>Diagramm!$K$61</c15:f>
                      <c15:dlblFieldTableCache>
                        <c:ptCount val="1"/>
                      </c15:dlblFieldTableCache>
                    </c15:dlblFTEntry>
                  </c15:dlblFieldTable>
                  <c15:showDataLabelsRange val="0"/>
                </c:ext>
                <c:ext xmlns:c16="http://schemas.microsoft.com/office/drawing/2014/chart" uri="{C3380CC4-5D6E-409C-BE32-E72D297353CC}">
                  <c16:uniqueId val="{00000026-937F-4452-BDDC-39AEBEB8DC4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{466671D5-2CC7-45CB-99ED-79A60319C25E}</c15:txfldGUID>
                      <c15:f>Diagramm!$K$62</c15:f>
                      <c15:dlblFieldTableCache>
                        <c:ptCount val="1"/>
                      </c15:dlblFieldTableCache>
                    </c15:dlblFTEntry>
                  </c15:dlblFieldTable>
                  <c15:showDataLabelsRange val="0"/>
                </c:ext>
                <c:ext xmlns:c16="http://schemas.microsoft.com/office/drawing/2014/chart" uri="{C3380CC4-5D6E-409C-BE32-E72D297353CC}">
                  <c16:uniqueId val="{00000027-937F-4452-BDDC-39AEBEB8DC4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{612A8F39-DC4F-450E-8BCC-53552843FF60}</c15:txfldGUID>
                      <c15:f>Diagramm!$K$63</c15:f>
                      <c15:dlblFieldTableCache>
                        <c:ptCount val="1"/>
                      </c15:dlblFieldTableCache>
                    </c15:dlblFTEntry>
                  </c15:dlblFieldTable>
                  <c15:showDataLabelsRange val="0"/>
                </c:ext>
                <c:ext xmlns:c16="http://schemas.microsoft.com/office/drawing/2014/chart" uri="{C3380CC4-5D6E-409C-BE32-E72D297353CC}">
                  <c16:uniqueId val="{00000028-937F-4452-BDDC-39AEBEB8DC4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{E764DC66-22DD-4756-8072-C5C396AB0086}</c15:txfldGUID>
                      <c15:f>Diagramm!$K$64</c15:f>
                      <c15:dlblFieldTableCache>
                        <c:ptCount val="1"/>
                      </c15:dlblFieldTableCache>
                    </c15:dlblFTEntry>
                  </c15:dlblFieldTable>
                  <c15:showDataLabelsRange val="0"/>
                </c:ext>
                <c:ext xmlns:c16="http://schemas.microsoft.com/office/drawing/2014/chart" uri="{C3380CC4-5D6E-409C-BE32-E72D297353CC}">
                  <c16:uniqueId val="{00000029-937F-4452-BDDC-39AEBEB8DC4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{B954B099-7609-4C04-B810-9D1B3958BD47}</c15:txfldGUID>
                      <c15:f>Diagramm!$K$65</c15:f>
                      <c15:dlblFieldTableCache>
                        <c:ptCount val="1"/>
                      </c15:dlblFieldTableCache>
                    </c15:dlblFTEntry>
                  </c15:dlblFieldTable>
                  <c15:showDataLabelsRange val="0"/>
                </c:ext>
                <c:ext xmlns:c16="http://schemas.microsoft.com/office/drawing/2014/chart" uri="{C3380CC4-5D6E-409C-BE32-E72D297353CC}">
                  <c16:uniqueId val="{0000002A-937F-4452-BDDC-39AEBEB8DC4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{CE9734B5-3ECC-4BE5-93D4-E3C5071AFB2E}</c15:txfldGUID>
                      <c15:f>Diagramm!$K$66</c15:f>
                      <c15:dlblFieldTableCache>
                        <c:ptCount val="1"/>
                      </c15:dlblFieldTableCache>
                    </c15:dlblFTEntry>
                  </c15:dlblFieldTable>
                  <c15:showDataLabelsRange val="0"/>
                </c:ext>
                <c:ext xmlns:c16="http://schemas.microsoft.com/office/drawing/2014/chart" uri="{C3380CC4-5D6E-409C-BE32-E72D297353CC}">
                  <c16:uniqueId val="{0000002B-937F-4452-BDDC-39AEBEB8DC4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{0B3914A1-7A65-4CBE-9CC2-51C249E00F4A}</c15:txfldGUID>
                      <c15:f>Diagramm!$K$67</c15:f>
                      <c15:dlblFieldTableCache>
                        <c:ptCount val="1"/>
                      </c15:dlblFieldTableCache>
                    </c15:dlblFTEntry>
                  </c15:dlblFieldTable>
                  <c15:showDataLabelsRange val="0"/>
                </c:ext>
                <c:ext xmlns:c16="http://schemas.microsoft.com/office/drawing/2014/chart" uri="{C3380CC4-5D6E-409C-BE32-E72D297353CC}">
                  <c16:uniqueId val="{0000002C-937F-4452-BDDC-39AEBEB8DC4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37F-4452-BDDC-39AEBEB8DC4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{3E7BE945-2A84-4CBE-B55D-6F9CE02EE4C0}</c15:txfldGUID>
                      <c15:f>Diagramm!$J$46</c15:f>
                      <c15:dlblFieldTableCache>
                        <c:ptCount val="1"/>
                      </c15:dlblFieldTableCache>
                    </c15:dlblFTEntry>
                  </c15:dlblFieldTable>
                  <c15:showDataLabelsRange val="0"/>
                </c:ext>
                <c:ext xmlns:c16="http://schemas.microsoft.com/office/drawing/2014/chart" uri="{C3380CC4-5D6E-409C-BE32-E72D297353CC}">
                  <c16:uniqueId val="{0000002E-937F-4452-BDDC-39AEBEB8DC4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{2910E184-3D81-4C98-B2A1-D560960A2CE7}</c15:txfldGUID>
                      <c15:f>Diagramm!$J$47</c15:f>
                      <c15:dlblFieldTableCache>
                        <c:ptCount val="1"/>
                      </c15:dlblFieldTableCache>
                    </c15:dlblFTEntry>
                  </c15:dlblFieldTable>
                  <c15:showDataLabelsRange val="0"/>
                </c:ext>
                <c:ext xmlns:c16="http://schemas.microsoft.com/office/drawing/2014/chart" uri="{C3380CC4-5D6E-409C-BE32-E72D297353CC}">
                  <c16:uniqueId val="{0000002F-937F-4452-BDDC-39AEBEB8DC4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{34D561DD-76E5-448E-9ECC-5BD4624789DE}</c15:txfldGUID>
                      <c15:f>Diagramm!$J$48</c15:f>
                      <c15:dlblFieldTableCache>
                        <c:ptCount val="1"/>
                      </c15:dlblFieldTableCache>
                    </c15:dlblFTEntry>
                  </c15:dlblFieldTable>
                  <c15:showDataLabelsRange val="0"/>
                </c:ext>
                <c:ext xmlns:c16="http://schemas.microsoft.com/office/drawing/2014/chart" uri="{C3380CC4-5D6E-409C-BE32-E72D297353CC}">
                  <c16:uniqueId val="{00000030-937F-4452-BDDC-39AEBEB8DC4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{A131FB76-5E9C-4117-9612-14F250AC8D8C}</c15:txfldGUID>
                      <c15:f>Diagramm!$J$49</c15:f>
                      <c15:dlblFieldTableCache>
                        <c:ptCount val="1"/>
                      </c15:dlblFieldTableCache>
                    </c15:dlblFTEntry>
                  </c15:dlblFieldTable>
                  <c15:showDataLabelsRange val="0"/>
                </c:ext>
                <c:ext xmlns:c16="http://schemas.microsoft.com/office/drawing/2014/chart" uri="{C3380CC4-5D6E-409C-BE32-E72D297353CC}">
                  <c16:uniqueId val="{00000031-937F-4452-BDDC-39AEBEB8DC4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{9353D977-CFBE-4B71-BA99-05F9B9C5F8E8}</c15:txfldGUID>
                      <c15:f>Diagramm!$J$50</c15:f>
                      <c15:dlblFieldTableCache>
                        <c:ptCount val="1"/>
                      </c15:dlblFieldTableCache>
                    </c15:dlblFTEntry>
                  </c15:dlblFieldTable>
                  <c15:showDataLabelsRange val="0"/>
                </c:ext>
                <c:ext xmlns:c16="http://schemas.microsoft.com/office/drawing/2014/chart" uri="{C3380CC4-5D6E-409C-BE32-E72D297353CC}">
                  <c16:uniqueId val="{00000032-937F-4452-BDDC-39AEBEB8DC4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{8FC455FA-5BE0-447A-BB5B-7FFD4DC327D4}</c15:txfldGUID>
                      <c15:f>Diagramm!$J$51</c15:f>
                      <c15:dlblFieldTableCache>
                        <c:ptCount val="1"/>
                      </c15:dlblFieldTableCache>
                    </c15:dlblFTEntry>
                  </c15:dlblFieldTable>
                  <c15:showDataLabelsRange val="0"/>
                </c:ext>
                <c:ext xmlns:c16="http://schemas.microsoft.com/office/drawing/2014/chart" uri="{C3380CC4-5D6E-409C-BE32-E72D297353CC}">
                  <c16:uniqueId val="{00000033-937F-4452-BDDC-39AEBEB8DC4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{C2E6BC3E-2B62-476C-8D91-E2554EA0DA76}</c15:txfldGUID>
                      <c15:f>Diagramm!$J$52</c15:f>
                      <c15:dlblFieldTableCache>
                        <c:ptCount val="1"/>
                      </c15:dlblFieldTableCache>
                    </c15:dlblFTEntry>
                  </c15:dlblFieldTable>
                  <c15:showDataLabelsRange val="0"/>
                </c:ext>
                <c:ext xmlns:c16="http://schemas.microsoft.com/office/drawing/2014/chart" uri="{C3380CC4-5D6E-409C-BE32-E72D297353CC}">
                  <c16:uniqueId val="{00000034-937F-4452-BDDC-39AEBEB8DC4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{0D46E843-962C-47F2-AE02-E5E792B2D4C0}</c15:txfldGUID>
                      <c15:f>Diagramm!$J$53</c15:f>
                      <c15:dlblFieldTableCache>
                        <c:ptCount val="1"/>
                      </c15:dlblFieldTableCache>
                    </c15:dlblFTEntry>
                  </c15:dlblFieldTable>
                  <c15:showDataLabelsRange val="0"/>
                </c:ext>
                <c:ext xmlns:c16="http://schemas.microsoft.com/office/drawing/2014/chart" uri="{C3380CC4-5D6E-409C-BE32-E72D297353CC}">
                  <c16:uniqueId val="{00000035-937F-4452-BDDC-39AEBEB8DC4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{B9D9D45A-C59A-462A-A3D2-73D512E7A1A2}</c15:txfldGUID>
                      <c15:f>Diagramm!$J$54</c15:f>
                      <c15:dlblFieldTableCache>
                        <c:ptCount val="1"/>
                      </c15:dlblFieldTableCache>
                    </c15:dlblFTEntry>
                  </c15:dlblFieldTable>
                  <c15:showDataLabelsRange val="0"/>
                </c:ext>
                <c:ext xmlns:c16="http://schemas.microsoft.com/office/drawing/2014/chart" uri="{C3380CC4-5D6E-409C-BE32-E72D297353CC}">
                  <c16:uniqueId val="{00000036-937F-4452-BDDC-39AEBEB8DC4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{CF20AF29-24EA-4889-B2CC-822E28333193}</c15:txfldGUID>
                      <c15:f>Diagramm!$J$55</c15:f>
                      <c15:dlblFieldTableCache>
                        <c:ptCount val="1"/>
                      </c15:dlblFieldTableCache>
                    </c15:dlblFTEntry>
                  </c15:dlblFieldTable>
                  <c15:showDataLabelsRange val="0"/>
                </c:ext>
                <c:ext xmlns:c16="http://schemas.microsoft.com/office/drawing/2014/chart" uri="{C3380CC4-5D6E-409C-BE32-E72D297353CC}">
                  <c16:uniqueId val="{00000037-937F-4452-BDDC-39AEBEB8DC4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{035B2E4E-2CF6-4278-B6A5-8A5B1540A3A7}</c15:txfldGUID>
                      <c15:f>Diagramm!$J$56</c15:f>
                      <c15:dlblFieldTableCache>
                        <c:ptCount val="1"/>
                      </c15:dlblFieldTableCache>
                    </c15:dlblFTEntry>
                  </c15:dlblFieldTable>
                  <c15:showDataLabelsRange val="0"/>
                </c:ext>
                <c:ext xmlns:c16="http://schemas.microsoft.com/office/drawing/2014/chart" uri="{C3380CC4-5D6E-409C-BE32-E72D297353CC}">
                  <c16:uniqueId val="{00000038-937F-4452-BDDC-39AEBEB8DC4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{31FD4DA6-C4C3-4AA7-8828-02FC1F276BED}</c15:txfldGUID>
                      <c15:f>Diagramm!$J$57</c15:f>
                      <c15:dlblFieldTableCache>
                        <c:ptCount val="1"/>
                      </c15:dlblFieldTableCache>
                    </c15:dlblFTEntry>
                  </c15:dlblFieldTable>
                  <c15:showDataLabelsRange val="0"/>
                </c:ext>
                <c:ext xmlns:c16="http://schemas.microsoft.com/office/drawing/2014/chart" uri="{C3380CC4-5D6E-409C-BE32-E72D297353CC}">
                  <c16:uniqueId val="{00000039-937F-4452-BDDC-39AEBEB8DC4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{8CE0E363-30E1-4D76-989B-53E2AC71894D}</c15:txfldGUID>
                      <c15:f>Diagramm!$J$58</c15:f>
                      <c15:dlblFieldTableCache>
                        <c:ptCount val="1"/>
                      </c15:dlblFieldTableCache>
                    </c15:dlblFTEntry>
                  </c15:dlblFieldTable>
                  <c15:showDataLabelsRange val="0"/>
                </c:ext>
                <c:ext xmlns:c16="http://schemas.microsoft.com/office/drawing/2014/chart" uri="{C3380CC4-5D6E-409C-BE32-E72D297353CC}">
                  <c16:uniqueId val="{0000003A-937F-4452-BDDC-39AEBEB8DC4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{6CB09FE0-4CE4-4461-8A37-B1F5C7DEAFE6}</c15:txfldGUID>
                      <c15:f>Diagramm!$J$59</c15:f>
                      <c15:dlblFieldTableCache>
                        <c:ptCount val="1"/>
                      </c15:dlblFieldTableCache>
                    </c15:dlblFTEntry>
                  </c15:dlblFieldTable>
                  <c15:showDataLabelsRange val="0"/>
                </c:ext>
                <c:ext xmlns:c16="http://schemas.microsoft.com/office/drawing/2014/chart" uri="{C3380CC4-5D6E-409C-BE32-E72D297353CC}">
                  <c16:uniqueId val="{0000003B-937F-4452-BDDC-39AEBEB8DC4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{AD850513-9698-44AE-A2EC-F73D11DAE528}</c15:txfldGUID>
                      <c15:f>Diagramm!$J$60</c15:f>
                      <c15:dlblFieldTableCache>
                        <c:ptCount val="1"/>
                      </c15:dlblFieldTableCache>
                    </c15:dlblFTEntry>
                  </c15:dlblFieldTable>
                  <c15:showDataLabelsRange val="0"/>
                </c:ext>
                <c:ext xmlns:c16="http://schemas.microsoft.com/office/drawing/2014/chart" uri="{C3380CC4-5D6E-409C-BE32-E72D297353CC}">
                  <c16:uniqueId val="{0000003C-937F-4452-BDDC-39AEBEB8DC4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{D6EBCAC6-9EFB-44D6-862B-4D4CADCB1E72}</c15:txfldGUID>
                      <c15:f>Diagramm!$J$61</c15:f>
                      <c15:dlblFieldTableCache>
                        <c:ptCount val="1"/>
                      </c15:dlblFieldTableCache>
                    </c15:dlblFTEntry>
                  </c15:dlblFieldTable>
                  <c15:showDataLabelsRange val="0"/>
                </c:ext>
                <c:ext xmlns:c16="http://schemas.microsoft.com/office/drawing/2014/chart" uri="{C3380CC4-5D6E-409C-BE32-E72D297353CC}">
                  <c16:uniqueId val="{0000003D-937F-4452-BDDC-39AEBEB8DC4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{A10F92DC-E0ED-402A-B1E5-260B3B628370}</c15:txfldGUID>
                      <c15:f>Diagramm!$J$62</c15:f>
                      <c15:dlblFieldTableCache>
                        <c:ptCount val="1"/>
                      </c15:dlblFieldTableCache>
                    </c15:dlblFTEntry>
                  </c15:dlblFieldTable>
                  <c15:showDataLabelsRange val="0"/>
                </c:ext>
                <c:ext xmlns:c16="http://schemas.microsoft.com/office/drawing/2014/chart" uri="{C3380CC4-5D6E-409C-BE32-E72D297353CC}">
                  <c16:uniqueId val="{0000003E-937F-4452-BDDC-39AEBEB8DC4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{3294317F-ACF1-4087-82C6-62BB6BCA3918}</c15:txfldGUID>
                      <c15:f>Diagramm!$J$63</c15:f>
                      <c15:dlblFieldTableCache>
                        <c:ptCount val="1"/>
                      </c15:dlblFieldTableCache>
                    </c15:dlblFTEntry>
                  </c15:dlblFieldTable>
                  <c15:showDataLabelsRange val="0"/>
                </c:ext>
                <c:ext xmlns:c16="http://schemas.microsoft.com/office/drawing/2014/chart" uri="{C3380CC4-5D6E-409C-BE32-E72D297353CC}">
                  <c16:uniqueId val="{0000003F-937F-4452-BDDC-39AEBEB8DC4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{00014D6E-3C5B-406D-A9C0-843B45EC6CD6}</c15:txfldGUID>
                      <c15:f>Diagramm!$J$64</c15:f>
                      <c15:dlblFieldTableCache>
                        <c:ptCount val="1"/>
                      </c15:dlblFieldTableCache>
                    </c15:dlblFTEntry>
                  </c15:dlblFieldTable>
                  <c15:showDataLabelsRange val="0"/>
                </c:ext>
                <c:ext xmlns:c16="http://schemas.microsoft.com/office/drawing/2014/chart" uri="{C3380CC4-5D6E-409C-BE32-E72D297353CC}">
                  <c16:uniqueId val="{00000040-937F-4452-BDDC-39AEBEB8DC4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{86374443-3E36-4593-8AEB-7D2F19B691EB}</c15:txfldGUID>
                      <c15:f>Diagramm!$J$65</c15:f>
                      <c15:dlblFieldTableCache>
                        <c:ptCount val="1"/>
                      </c15:dlblFieldTableCache>
                    </c15:dlblFTEntry>
                  </c15:dlblFieldTable>
                  <c15:showDataLabelsRange val="0"/>
                </c:ext>
                <c:ext xmlns:c16="http://schemas.microsoft.com/office/drawing/2014/chart" uri="{C3380CC4-5D6E-409C-BE32-E72D297353CC}">
                  <c16:uniqueId val="{00000041-937F-4452-BDDC-39AEBEB8DC4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{47ECA61B-FDDB-4BCA-B23F-E56290088CC6}</c15:txfldGUID>
                      <c15:f>Diagramm!$J$66</c15:f>
                      <c15:dlblFieldTableCache>
                        <c:ptCount val="1"/>
                      </c15:dlblFieldTableCache>
                    </c15:dlblFTEntry>
                  </c15:dlblFieldTable>
                  <c15:showDataLabelsRange val="0"/>
                </c:ext>
                <c:ext xmlns:c16="http://schemas.microsoft.com/office/drawing/2014/chart" uri="{C3380CC4-5D6E-409C-BE32-E72D297353CC}">
                  <c16:uniqueId val="{00000042-937F-4452-BDDC-39AEBEB8DC4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{93F21958-AB98-46FD-98DD-E6467E520E1B}</c15:txfldGUID>
                      <c15:f>Diagramm!$J$67</c15:f>
                      <c15:dlblFieldTableCache>
                        <c:ptCount val="1"/>
                      </c15:dlblFieldTableCache>
                    </c15:dlblFTEntry>
                  </c15:dlblFieldTable>
                  <c15:showDataLabelsRange val="0"/>
                </c:ext>
                <c:ext xmlns:c16="http://schemas.microsoft.com/office/drawing/2014/chart" uri="{C3380CC4-5D6E-409C-BE32-E72D297353CC}">
                  <c16:uniqueId val="{00000043-937F-4452-BDDC-39AEBEB8DC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37F-4452-BDDC-39AEBEB8DC4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80-41BC-BA16-2F3858D0C53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80-41BC-BA16-2F3858D0C53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80-41BC-BA16-2F3858D0C53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80-41BC-BA16-2F3858D0C53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80-41BC-BA16-2F3858D0C53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80-41BC-BA16-2F3858D0C53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E80-41BC-BA16-2F3858D0C53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80-41BC-BA16-2F3858D0C53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80-41BC-BA16-2F3858D0C53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80-41BC-BA16-2F3858D0C53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E80-41BC-BA16-2F3858D0C53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E80-41BC-BA16-2F3858D0C53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E80-41BC-BA16-2F3858D0C53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E80-41BC-BA16-2F3858D0C53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E80-41BC-BA16-2F3858D0C53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E80-41BC-BA16-2F3858D0C53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80-41BC-BA16-2F3858D0C53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E80-41BC-BA16-2F3858D0C53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E80-41BC-BA16-2F3858D0C53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E80-41BC-BA16-2F3858D0C53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E80-41BC-BA16-2F3858D0C53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E80-41BC-BA16-2F3858D0C53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E80-41BC-BA16-2F3858D0C53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E80-41BC-BA16-2F3858D0C53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E80-41BC-BA16-2F3858D0C53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E80-41BC-BA16-2F3858D0C53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E80-41BC-BA16-2F3858D0C53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E80-41BC-BA16-2F3858D0C53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E80-41BC-BA16-2F3858D0C53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E80-41BC-BA16-2F3858D0C53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E80-41BC-BA16-2F3858D0C53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E80-41BC-BA16-2F3858D0C53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E80-41BC-BA16-2F3858D0C53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E80-41BC-BA16-2F3858D0C53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E80-41BC-BA16-2F3858D0C53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E80-41BC-BA16-2F3858D0C53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E80-41BC-BA16-2F3858D0C53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E80-41BC-BA16-2F3858D0C53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E80-41BC-BA16-2F3858D0C53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E80-41BC-BA16-2F3858D0C53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E80-41BC-BA16-2F3858D0C53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E80-41BC-BA16-2F3858D0C53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E80-41BC-BA16-2F3858D0C53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E80-41BC-BA16-2F3858D0C53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E80-41BC-BA16-2F3858D0C53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E80-41BC-BA16-2F3858D0C53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E80-41BC-BA16-2F3858D0C53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E80-41BC-BA16-2F3858D0C53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E80-41BC-BA16-2F3858D0C53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E80-41BC-BA16-2F3858D0C53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E80-41BC-BA16-2F3858D0C53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E80-41BC-BA16-2F3858D0C53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E80-41BC-BA16-2F3858D0C53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E80-41BC-BA16-2F3858D0C53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E80-41BC-BA16-2F3858D0C53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E80-41BC-BA16-2F3858D0C53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E80-41BC-BA16-2F3858D0C53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E80-41BC-BA16-2F3858D0C53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E80-41BC-BA16-2F3858D0C53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E80-41BC-BA16-2F3858D0C53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E80-41BC-BA16-2F3858D0C53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E80-41BC-BA16-2F3858D0C53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E80-41BC-BA16-2F3858D0C53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E80-41BC-BA16-2F3858D0C53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E80-41BC-BA16-2F3858D0C53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E80-41BC-BA16-2F3858D0C53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E80-41BC-BA16-2F3858D0C53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E80-41BC-BA16-2F3858D0C53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E80-41BC-BA16-2F3858D0C53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101.19360857293212</c:v>
                </c:pt>
                <c:pt idx="2">
                  <c:v>102.85604937090369</c:v>
                </c:pt>
                <c:pt idx="3">
                  <c:v>101.68157680715686</c:v>
                </c:pt>
                <c:pt idx="4">
                  <c:v>101.71267282208296</c:v>
                </c:pt>
                <c:pt idx="5">
                  <c:v>102.90149739271874</c:v>
                </c:pt>
                <c:pt idx="6">
                  <c:v>105.18346648806391</c:v>
                </c:pt>
                <c:pt idx="7">
                  <c:v>103.84872984739033</c:v>
                </c:pt>
                <c:pt idx="8">
                  <c:v>104.38453810457828</c:v>
                </c:pt>
                <c:pt idx="9">
                  <c:v>105.60445869014016</c:v>
                </c:pt>
                <c:pt idx="10">
                  <c:v>108.1423719083385</c:v>
                </c:pt>
                <c:pt idx="11">
                  <c:v>107.0516193847773</c:v>
                </c:pt>
                <c:pt idx="12">
                  <c:v>106.91766732048032</c:v>
                </c:pt>
                <c:pt idx="13">
                  <c:v>107.3434435248529</c:v>
                </c:pt>
                <c:pt idx="14">
                  <c:v>108.730804190786</c:v>
                </c:pt>
                <c:pt idx="15">
                  <c:v>108.22848394967231</c:v>
                </c:pt>
                <c:pt idx="16">
                  <c:v>108.04190786011578</c:v>
                </c:pt>
                <c:pt idx="17">
                  <c:v>108.79060421949004</c:v>
                </c:pt>
                <c:pt idx="18">
                  <c:v>110.31430895086829</c:v>
                </c:pt>
                <c:pt idx="19">
                  <c:v>109.10156436875089</c:v>
                </c:pt>
                <c:pt idx="20">
                  <c:v>109.01784432856527</c:v>
                </c:pt>
                <c:pt idx="21">
                  <c:v>109.27857245371477</c:v>
                </c:pt>
                <c:pt idx="22">
                  <c:v>111.29263742046595</c:v>
                </c:pt>
                <c:pt idx="23">
                  <c:v>108.68057216667464</c:v>
                </c:pt>
                <c:pt idx="24">
                  <c:v>110.52719705305458</c:v>
                </c:pt>
              </c:numCache>
            </c:numRef>
          </c:val>
          <c:smooth val="0"/>
          <c:extLst>
            <c:ext xmlns:c16="http://schemas.microsoft.com/office/drawing/2014/chart" uri="{C3380CC4-5D6E-409C-BE32-E72D297353CC}">
              <c16:uniqueId val="{00000000-A396-46E7-A9B8-558FC2CE443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102.38484155504737</c:v>
                </c:pt>
                <c:pt idx="2">
                  <c:v>106.37046716759228</c:v>
                </c:pt>
                <c:pt idx="3">
                  <c:v>104.671675922901</c:v>
                </c:pt>
                <c:pt idx="4">
                  <c:v>102.61352499183273</c:v>
                </c:pt>
                <c:pt idx="5">
                  <c:v>105.22704998366548</c:v>
                </c:pt>
                <c:pt idx="6">
                  <c:v>108.62463247304804</c:v>
                </c:pt>
                <c:pt idx="7">
                  <c:v>106.4031362299902</c:v>
                </c:pt>
                <c:pt idx="8">
                  <c:v>106.23979091800064</c:v>
                </c:pt>
                <c:pt idx="9">
                  <c:v>109.57203528258739</c:v>
                </c:pt>
                <c:pt idx="10">
                  <c:v>113.06762495916367</c:v>
                </c:pt>
                <c:pt idx="11">
                  <c:v>112.28356746161386</c:v>
                </c:pt>
                <c:pt idx="12">
                  <c:v>110.45409996733093</c:v>
                </c:pt>
                <c:pt idx="13">
                  <c:v>112.4795818360013</c:v>
                </c:pt>
                <c:pt idx="14">
                  <c:v>118.94805619078733</c:v>
                </c:pt>
                <c:pt idx="15">
                  <c:v>118.26200588043123</c:v>
                </c:pt>
                <c:pt idx="16">
                  <c:v>114.01502776870305</c:v>
                </c:pt>
                <c:pt idx="17">
                  <c:v>116.39986932375041</c:v>
                </c:pt>
                <c:pt idx="18">
                  <c:v>121.26755962103888</c:v>
                </c:pt>
                <c:pt idx="19">
                  <c:v>120.58150931068279</c:v>
                </c:pt>
                <c:pt idx="20">
                  <c:v>117.64129369487095</c:v>
                </c:pt>
                <c:pt idx="21">
                  <c:v>119.37275400196015</c:v>
                </c:pt>
                <c:pt idx="22">
                  <c:v>124.20777523685069</c:v>
                </c:pt>
                <c:pt idx="23">
                  <c:v>124.59980398562563</c:v>
                </c:pt>
                <c:pt idx="24">
                  <c:v>118.78471087879778</c:v>
                </c:pt>
              </c:numCache>
            </c:numRef>
          </c:val>
          <c:smooth val="0"/>
          <c:extLst>
            <c:ext xmlns:c16="http://schemas.microsoft.com/office/drawing/2014/chart" uri="{C3380CC4-5D6E-409C-BE32-E72D297353CC}">
              <c16:uniqueId val="{00000001-A396-46E7-A9B8-558FC2CE443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101.70687885010268</c:v>
                </c:pt>
                <c:pt idx="2">
                  <c:v>100.12833675564681</c:v>
                </c:pt>
                <c:pt idx="3">
                  <c:v>101.02669404517455</c:v>
                </c:pt>
                <c:pt idx="4">
                  <c:v>95.508213552361397</c:v>
                </c:pt>
                <c:pt idx="5">
                  <c:v>96.701745379876797</c:v>
                </c:pt>
                <c:pt idx="6">
                  <c:v>95.44404517453799</c:v>
                </c:pt>
                <c:pt idx="7">
                  <c:v>95.17453798767967</c:v>
                </c:pt>
                <c:pt idx="8">
                  <c:v>93.634496919917865</c:v>
                </c:pt>
                <c:pt idx="9">
                  <c:v>96.406570841889121</c:v>
                </c:pt>
                <c:pt idx="10">
                  <c:v>94.879363449691994</c:v>
                </c:pt>
                <c:pt idx="11">
                  <c:v>94.353182751540047</c:v>
                </c:pt>
                <c:pt idx="12">
                  <c:v>91.889117043121146</c:v>
                </c:pt>
                <c:pt idx="13">
                  <c:v>93.98100616016427</c:v>
                </c:pt>
                <c:pt idx="14">
                  <c:v>91.581108829568791</c:v>
                </c:pt>
                <c:pt idx="15">
                  <c:v>91.709445585215605</c:v>
                </c:pt>
                <c:pt idx="16">
                  <c:v>91.452772073921977</c:v>
                </c:pt>
                <c:pt idx="17">
                  <c:v>92.915811088295683</c:v>
                </c:pt>
                <c:pt idx="18">
                  <c:v>90.952258726899387</c:v>
                </c:pt>
                <c:pt idx="19">
                  <c:v>90.965092402464066</c:v>
                </c:pt>
                <c:pt idx="20">
                  <c:v>89.643223819301838</c:v>
                </c:pt>
                <c:pt idx="21">
                  <c:v>91.157597535934286</c:v>
                </c:pt>
                <c:pt idx="22">
                  <c:v>89.976899383983579</c:v>
                </c:pt>
                <c:pt idx="23">
                  <c:v>89.591889117043124</c:v>
                </c:pt>
                <c:pt idx="24">
                  <c:v>86.652977412731005</c:v>
                </c:pt>
              </c:numCache>
            </c:numRef>
          </c:val>
          <c:smooth val="0"/>
          <c:extLst>
            <c:ext xmlns:c16="http://schemas.microsoft.com/office/drawing/2014/chart" uri="{C3380CC4-5D6E-409C-BE32-E72D297353CC}">
              <c16:uniqueId val="{00000002-A396-46E7-A9B8-558FC2CE443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396-46E7-A9B8-558FC2CE443A}"/>
                </c:ext>
              </c:extLst>
            </c:dLbl>
            <c:dLbl>
              <c:idx val="1"/>
              <c:delete val="1"/>
              <c:extLst>
                <c:ext xmlns:c15="http://schemas.microsoft.com/office/drawing/2012/chart" uri="{CE6537A1-D6FC-4f65-9D91-7224C49458BB}"/>
                <c:ext xmlns:c16="http://schemas.microsoft.com/office/drawing/2014/chart" uri="{C3380CC4-5D6E-409C-BE32-E72D297353CC}">
                  <c16:uniqueId val="{00000004-A396-46E7-A9B8-558FC2CE443A}"/>
                </c:ext>
              </c:extLst>
            </c:dLbl>
            <c:dLbl>
              <c:idx val="2"/>
              <c:delete val="1"/>
              <c:extLst>
                <c:ext xmlns:c15="http://schemas.microsoft.com/office/drawing/2012/chart" uri="{CE6537A1-D6FC-4f65-9D91-7224C49458BB}"/>
                <c:ext xmlns:c16="http://schemas.microsoft.com/office/drawing/2014/chart" uri="{C3380CC4-5D6E-409C-BE32-E72D297353CC}">
                  <c16:uniqueId val="{00000005-A396-46E7-A9B8-558FC2CE443A}"/>
                </c:ext>
              </c:extLst>
            </c:dLbl>
            <c:dLbl>
              <c:idx val="3"/>
              <c:delete val="1"/>
              <c:extLst>
                <c:ext xmlns:c15="http://schemas.microsoft.com/office/drawing/2012/chart" uri="{CE6537A1-D6FC-4f65-9D91-7224C49458BB}"/>
                <c:ext xmlns:c16="http://schemas.microsoft.com/office/drawing/2014/chart" uri="{C3380CC4-5D6E-409C-BE32-E72D297353CC}">
                  <c16:uniqueId val="{00000006-A396-46E7-A9B8-558FC2CE443A}"/>
                </c:ext>
              </c:extLst>
            </c:dLbl>
            <c:dLbl>
              <c:idx val="4"/>
              <c:delete val="1"/>
              <c:extLst>
                <c:ext xmlns:c15="http://schemas.microsoft.com/office/drawing/2012/chart" uri="{CE6537A1-D6FC-4f65-9D91-7224C49458BB}"/>
                <c:ext xmlns:c16="http://schemas.microsoft.com/office/drawing/2014/chart" uri="{C3380CC4-5D6E-409C-BE32-E72D297353CC}">
                  <c16:uniqueId val="{00000007-A396-46E7-A9B8-558FC2CE443A}"/>
                </c:ext>
              </c:extLst>
            </c:dLbl>
            <c:dLbl>
              <c:idx val="5"/>
              <c:delete val="1"/>
              <c:extLst>
                <c:ext xmlns:c15="http://schemas.microsoft.com/office/drawing/2012/chart" uri="{CE6537A1-D6FC-4f65-9D91-7224C49458BB}"/>
                <c:ext xmlns:c16="http://schemas.microsoft.com/office/drawing/2014/chart" uri="{C3380CC4-5D6E-409C-BE32-E72D297353CC}">
                  <c16:uniqueId val="{00000008-A396-46E7-A9B8-558FC2CE443A}"/>
                </c:ext>
              </c:extLst>
            </c:dLbl>
            <c:dLbl>
              <c:idx val="6"/>
              <c:delete val="1"/>
              <c:extLst>
                <c:ext xmlns:c15="http://schemas.microsoft.com/office/drawing/2012/chart" uri="{CE6537A1-D6FC-4f65-9D91-7224C49458BB}"/>
                <c:ext xmlns:c16="http://schemas.microsoft.com/office/drawing/2014/chart" uri="{C3380CC4-5D6E-409C-BE32-E72D297353CC}">
                  <c16:uniqueId val="{00000009-A396-46E7-A9B8-558FC2CE443A}"/>
                </c:ext>
              </c:extLst>
            </c:dLbl>
            <c:dLbl>
              <c:idx val="7"/>
              <c:delete val="1"/>
              <c:extLst>
                <c:ext xmlns:c15="http://schemas.microsoft.com/office/drawing/2012/chart" uri="{CE6537A1-D6FC-4f65-9D91-7224C49458BB}"/>
                <c:ext xmlns:c16="http://schemas.microsoft.com/office/drawing/2014/chart" uri="{C3380CC4-5D6E-409C-BE32-E72D297353CC}">
                  <c16:uniqueId val="{0000000A-A396-46E7-A9B8-558FC2CE443A}"/>
                </c:ext>
              </c:extLst>
            </c:dLbl>
            <c:dLbl>
              <c:idx val="8"/>
              <c:delete val="1"/>
              <c:extLst>
                <c:ext xmlns:c15="http://schemas.microsoft.com/office/drawing/2012/chart" uri="{CE6537A1-D6FC-4f65-9D91-7224C49458BB}"/>
                <c:ext xmlns:c16="http://schemas.microsoft.com/office/drawing/2014/chart" uri="{C3380CC4-5D6E-409C-BE32-E72D297353CC}">
                  <c16:uniqueId val="{0000000B-A396-46E7-A9B8-558FC2CE443A}"/>
                </c:ext>
              </c:extLst>
            </c:dLbl>
            <c:dLbl>
              <c:idx val="9"/>
              <c:delete val="1"/>
              <c:extLst>
                <c:ext xmlns:c15="http://schemas.microsoft.com/office/drawing/2012/chart" uri="{CE6537A1-D6FC-4f65-9D91-7224C49458BB}"/>
                <c:ext xmlns:c16="http://schemas.microsoft.com/office/drawing/2014/chart" uri="{C3380CC4-5D6E-409C-BE32-E72D297353CC}">
                  <c16:uniqueId val="{0000000C-A396-46E7-A9B8-558FC2CE443A}"/>
                </c:ext>
              </c:extLst>
            </c:dLbl>
            <c:dLbl>
              <c:idx val="10"/>
              <c:delete val="1"/>
              <c:extLst>
                <c:ext xmlns:c15="http://schemas.microsoft.com/office/drawing/2012/chart" uri="{CE6537A1-D6FC-4f65-9D91-7224C49458BB}"/>
                <c:ext xmlns:c16="http://schemas.microsoft.com/office/drawing/2014/chart" uri="{C3380CC4-5D6E-409C-BE32-E72D297353CC}">
                  <c16:uniqueId val="{0000000D-A396-46E7-A9B8-558FC2CE443A}"/>
                </c:ext>
              </c:extLst>
            </c:dLbl>
            <c:dLbl>
              <c:idx val="11"/>
              <c:delete val="1"/>
              <c:extLst>
                <c:ext xmlns:c15="http://schemas.microsoft.com/office/drawing/2012/chart" uri="{CE6537A1-D6FC-4f65-9D91-7224C49458BB}"/>
                <c:ext xmlns:c16="http://schemas.microsoft.com/office/drawing/2014/chart" uri="{C3380CC4-5D6E-409C-BE32-E72D297353CC}">
                  <c16:uniqueId val="{0000000E-A396-46E7-A9B8-558FC2CE443A}"/>
                </c:ext>
              </c:extLst>
            </c:dLbl>
            <c:dLbl>
              <c:idx val="12"/>
              <c:delete val="1"/>
              <c:extLst>
                <c:ext xmlns:c15="http://schemas.microsoft.com/office/drawing/2012/chart" uri="{CE6537A1-D6FC-4f65-9D91-7224C49458BB}"/>
                <c:ext xmlns:c16="http://schemas.microsoft.com/office/drawing/2014/chart" uri="{C3380CC4-5D6E-409C-BE32-E72D297353CC}">
                  <c16:uniqueId val="{0000000F-A396-46E7-A9B8-558FC2CE443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396-46E7-A9B8-558FC2CE443A}"/>
                </c:ext>
              </c:extLst>
            </c:dLbl>
            <c:dLbl>
              <c:idx val="14"/>
              <c:delete val="1"/>
              <c:extLst>
                <c:ext xmlns:c15="http://schemas.microsoft.com/office/drawing/2012/chart" uri="{CE6537A1-D6FC-4f65-9D91-7224C49458BB}"/>
                <c:ext xmlns:c16="http://schemas.microsoft.com/office/drawing/2014/chart" uri="{C3380CC4-5D6E-409C-BE32-E72D297353CC}">
                  <c16:uniqueId val="{00000011-A396-46E7-A9B8-558FC2CE443A}"/>
                </c:ext>
              </c:extLst>
            </c:dLbl>
            <c:dLbl>
              <c:idx val="15"/>
              <c:delete val="1"/>
              <c:extLst>
                <c:ext xmlns:c15="http://schemas.microsoft.com/office/drawing/2012/chart" uri="{CE6537A1-D6FC-4f65-9D91-7224C49458BB}"/>
                <c:ext xmlns:c16="http://schemas.microsoft.com/office/drawing/2014/chart" uri="{C3380CC4-5D6E-409C-BE32-E72D297353CC}">
                  <c16:uniqueId val="{00000012-A396-46E7-A9B8-558FC2CE443A}"/>
                </c:ext>
              </c:extLst>
            </c:dLbl>
            <c:dLbl>
              <c:idx val="16"/>
              <c:delete val="1"/>
              <c:extLst>
                <c:ext xmlns:c15="http://schemas.microsoft.com/office/drawing/2012/chart" uri="{CE6537A1-D6FC-4f65-9D91-7224C49458BB}"/>
                <c:ext xmlns:c16="http://schemas.microsoft.com/office/drawing/2014/chart" uri="{C3380CC4-5D6E-409C-BE32-E72D297353CC}">
                  <c16:uniqueId val="{00000013-A396-46E7-A9B8-558FC2CE443A}"/>
                </c:ext>
              </c:extLst>
            </c:dLbl>
            <c:dLbl>
              <c:idx val="17"/>
              <c:delete val="1"/>
              <c:extLst>
                <c:ext xmlns:c15="http://schemas.microsoft.com/office/drawing/2012/chart" uri="{CE6537A1-D6FC-4f65-9D91-7224C49458BB}"/>
                <c:ext xmlns:c16="http://schemas.microsoft.com/office/drawing/2014/chart" uri="{C3380CC4-5D6E-409C-BE32-E72D297353CC}">
                  <c16:uniqueId val="{00000014-A396-46E7-A9B8-558FC2CE443A}"/>
                </c:ext>
              </c:extLst>
            </c:dLbl>
            <c:dLbl>
              <c:idx val="18"/>
              <c:delete val="1"/>
              <c:extLst>
                <c:ext xmlns:c15="http://schemas.microsoft.com/office/drawing/2012/chart" uri="{CE6537A1-D6FC-4f65-9D91-7224C49458BB}"/>
                <c:ext xmlns:c16="http://schemas.microsoft.com/office/drawing/2014/chart" uri="{C3380CC4-5D6E-409C-BE32-E72D297353CC}">
                  <c16:uniqueId val="{00000015-A396-46E7-A9B8-558FC2CE443A}"/>
                </c:ext>
              </c:extLst>
            </c:dLbl>
            <c:dLbl>
              <c:idx val="19"/>
              <c:delete val="1"/>
              <c:extLst>
                <c:ext xmlns:c15="http://schemas.microsoft.com/office/drawing/2012/chart" uri="{CE6537A1-D6FC-4f65-9D91-7224C49458BB}"/>
                <c:ext xmlns:c16="http://schemas.microsoft.com/office/drawing/2014/chart" uri="{C3380CC4-5D6E-409C-BE32-E72D297353CC}">
                  <c16:uniqueId val="{00000016-A396-46E7-A9B8-558FC2CE443A}"/>
                </c:ext>
              </c:extLst>
            </c:dLbl>
            <c:dLbl>
              <c:idx val="20"/>
              <c:delete val="1"/>
              <c:extLst>
                <c:ext xmlns:c15="http://schemas.microsoft.com/office/drawing/2012/chart" uri="{CE6537A1-D6FC-4f65-9D91-7224C49458BB}"/>
                <c:ext xmlns:c16="http://schemas.microsoft.com/office/drawing/2014/chart" uri="{C3380CC4-5D6E-409C-BE32-E72D297353CC}">
                  <c16:uniqueId val="{00000017-A396-46E7-A9B8-558FC2CE443A}"/>
                </c:ext>
              </c:extLst>
            </c:dLbl>
            <c:dLbl>
              <c:idx val="21"/>
              <c:delete val="1"/>
              <c:extLst>
                <c:ext xmlns:c15="http://schemas.microsoft.com/office/drawing/2012/chart" uri="{CE6537A1-D6FC-4f65-9D91-7224C49458BB}"/>
                <c:ext xmlns:c16="http://schemas.microsoft.com/office/drawing/2014/chart" uri="{C3380CC4-5D6E-409C-BE32-E72D297353CC}">
                  <c16:uniqueId val="{00000018-A396-46E7-A9B8-558FC2CE443A}"/>
                </c:ext>
              </c:extLst>
            </c:dLbl>
            <c:dLbl>
              <c:idx val="22"/>
              <c:delete val="1"/>
              <c:extLst>
                <c:ext xmlns:c15="http://schemas.microsoft.com/office/drawing/2012/chart" uri="{CE6537A1-D6FC-4f65-9D91-7224C49458BB}"/>
                <c:ext xmlns:c16="http://schemas.microsoft.com/office/drawing/2014/chart" uri="{C3380CC4-5D6E-409C-BE32-E72D297353CC}">
                  <c16:uniqueId val="{00000019-A396-46E7-A9B8-558FC2CE443A}"/>
                </c:ext>
              </c:extLst>
            </c:dLbl>
            <c:dLbl>
              <c:idx val="23"/>
              <c:delete val="1"/>
              <c:extLst>
                <c:ext xmlns:c15="http://schemas.microsoft.com/office/drawing/2012/chart" uri="{CE6537A1-D6FC-4f65-9D91-7224C49458BB}"/>
                <c:ext xmlns:c16="http://schemas.microsoft.com/office/drawing/2014/chart" uri="{C3380CC4-5D6E-409C-BE32-E72D297353CC}">
                  <c16:uniqueId val="{0000001A-A396-46E7-A9B8-558FC2CE443A}"/>
                </c:ext>
              </c:extLst>
            </c:dLbl>
            <c:dLbl>
              <c:idx val="24"/>
              <c:delete val="1"/>
              <c:extLst>
                <c:ext xmlns:c15="http://schemas.microsoft.com/office/drawing/2012/chart" uri="{CE6537A1-D6FC-4f65-9D91-7224C49458BB}"/>
                <c:ext xmlns:c16="http://schemas.microsoft.com/office/drawing/2014/chart" uri="{C3380CC4-5D6E-409C-BE32-E72D297353CC}">
                  <c16:uniqueId val="{0000001B-A396-46E7-A9B8-558FC2CE443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396-46E7-A9B8-558FC2CE443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Northeim (03155)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46207</v>
      </c>
      <c r="F11" s="238">
        <v>45435</v>
      </c>
      <c r="G11" s="238">
        <v>46527</v>
      </c>
      <c r="H11" s="238">
        <v>45685</v>
      </c>
      <c r="I11" s="265">
        <v>45576</v>
      </c>
      <c r="J11" s="263">
        <v>631</v>
      </c>
      <c r="K11" s="266">
        <v>1.3845006143584342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15.952128465384032</v>
      </c>
      <c r="E13" s="115">
        <v>7371</v>
      </c>
      <c r="F13" s="114">
        <v>7091</v>
      </c>
      <c r="G13" s="114">
        <v>7370</v>
      </c>
      <c r="H13" s="114">
        <v>7304</v>
      </c>
      <c r="I13" s="140">
        <v>7196</v>
      </c>
      <c r="J13" s="115">
        <v>175</v>
      </c>
      <c r="K13" s="116">
        <v>2.431906614785992</v>
      </c>
    </row>
    <row r="14" spans="1:255" ht="14.1" customHeight="1" x14ac:dyDescent="0.2">
      <c r="A14" s="306" t="s">
        <v>230</v>
      </c>
      <c r="B14" s="307"/>
      <c r="C14" s="308"/>
      <c r="D14" s="113">
        <v>63.070530439110961</v>
      </c>
      <c r="E14" s="115">
        <v>29143</v>
      </c>
      <c r="F14" s="114">
        <v>28815</v>
      </c>
      <c r="G14" s="114">
        <v>29448</v>
      </c>
      <c r="H14" s="114">
        <v>28815</v>
      </c>
      <c r="I14" s="140">
        <v>28853</v>
      </c>
      <c r="J14" s="115">
        <v>290</v>
      </c>
      <c r="K14" s="116">
        <v>1.0050947908363081</v>
      </c>
    </row>
    <row r="15" spans="1:255" ht="14.1" customHeight="1" x14ac:dyDescent="0.2">
      <c r="A15" s="306" t="s">
        <v>231</v>
      </c>
      <c r="B15" s="307"/>
      <c r="C15" s="308"/>
      <c r="D15" s="113">
        <v>11.933256865842838</v>
      </c>
      <c r="E15" s="115">
        <v>5514</v>
      </c>
      <c r="F15" s="114">
        <v>5440</v>
      </c>
      <c r="G15" s="114">
        <v>5567</v>
      </c>
      <c r="H15" s="114">
        <v>5452</v>
      </c>
      <c r="I15" s="140">
        <v>5440</v>
      </c>
      <c r="J15" s="115">
        <v>74</v>
      </c>
      <c r="K15" s="116">
        <v>1.3602941176470589</v>
      </c>
    </row>
    <row r="16" spans="1:255" ht="14.1" customHeight="1" x14ac:dyDescent="0.2">
      <c r="A16" s="306" t="s">
        <v>232</v>
      </c>
      <c r="B16" s="307"/>
      <c r="C16" s="308"/>
      <c r="D16" s="113">
        <v>9.0440842296621717</v>
      </c>
      <c r="E16" s="115">
        <v>4179</v>
      </c>
      <c r="F16" s="114">
        <v>4089</v>
      </c>
      <c r="G16" s="114">
        <v>4142</v>
      </c>
      <c r="H16" s="114">
        <v>4114</v>
      </c>
      <c r="I16" s="140">
        <v>4087</v>
      </c>
      <c r="J16" s="115">
        <v>92</v>
      </c>
      <c r="K16" s="116">
        <v>2.2510398825544411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2.1338758196810006</v>
      </c>
      <c r="E18" s="115">
        <v>986</v>
      </c>
      <c r="F18" s="114">
        <v>935</v>
      </c>
      <c r="G18" s="114">
        <v>1021</v>
      </c>
      <c r="H18" s="114">
        <v>986</v>
      </c>
      <c r="I18" s="140">
        <v>965</v>
      </c>
      <c r="J18" s="115">
        <v>21</v>
      </c>
      <c r="K18" s="116">
        <v>2.1761658031088085</v>
      </c>
    </row>
    <row r="19" spans="1:255" ht="14.1" customHeight="1" x14ac:dyDescent="0.2">
      <c r="A19" s="306" t="s">
        <v>235</v>
      </c>
      <c r="B19" s="307" t="s">
        <v>236</v>
      </c>
      <c r="C19" s="308"/>
      <c r="D19" s="113">
        <v>1.75081697578289</v>
      </c>
      <c r="E19" s="115">
        <v>809</v>
      </c>
      <c r="F19" s="114">
        <v>755</v>
      </c>
      <c r="G19" s="114">
        <v>838</v>
      </c>
      <c r="H19" s="114">
        <v>806</v>
      </c>
      <c r="I19" s="140">
        <v>784</v>
      </c>
      <c r="J19" s="115">
        <v>25</v>
      </c>
      <c r="K19" s="116">
        <v>3.1887755102040818</v>
      </c>
    </row>
    <row r="20" spans="1:255" ht="14.1" customHeight="1" x14ac:dyDescent="0.2">
      <c r="A20" s="306">
        <v>12</v>
      </c>
      <c r="B20" s="307" t="s">
        <v>237</v>
      </c>
      <c r="C20" s="308"/>
      <c r="D20" s="113">
        <v>1.3179821239206182</v>
      </c>
      <c r="E20" s="115">
        <v>609</v>
      </c>
      <c r="F20" s="114">
        <v>609</v>
      </c>
      <c r="G20" s="114">
        <v>645</v>
      </c>
      <c r="H20" s="114">
        <v>630</v>
      </c>
      <c r="I20" s="140">
        <v>612</v>
      </c>
      <c r="J20" s="115">
        <v>-3</v>
      </c>
      <c r="K20" s="116">
        <v>-0.49019607843137253</v>
      </c>
    </row>
    <row r="21" spans="1:255" ht="14.1" customHeight="1" x14ac:dyDescent="0.2">
      <c r="A21" s="306">
        <v>21</v>
      </c>
      <c r="B21" s="307" t="s">
        <v>238</v>
      </c>
      <c r="C21" s="308"/>
      <c r="D21" s="113">
        <v>0.6622373233492761</v>
      </c>
      <c r="E21" s="115">
        <v>306</v>
      </c>
      <c r="F21" s="114">
        <v>313</v>
      </c>
      <c r="G21" s="114">
        <v>340</v>
      </c>
      <c r="H21" s="114">
        <v>340</v>
      </c>
      <c r="I21" s="140">
        <v>340</v>
      </c>
      <c r="J21" s="115">
        <v>-34</v>
      </c>
      <c r="K21" s="116">
        <v>-10</v>
      </c>
    </row>
    <row r="22" spans="1:255" ht="14.1" customHeight="1" x14ac:dyDescent="0.2">
      <c r="A22" s="306">
        <v>22</v>
      </c>
      <c r="B22" s="307" t="s">
        <v>239</v>
      </c>
      <c r="C22" s="308"/>
      <c r="D22" s="113">
        <v>3.3761118445257212</v>
      </c>
      <c r="E22" s="115">
        <v>1560</v>
      </c>
      <c r="F22" s="114">
        <v>1564</v>
      </c>
      <c r="G22" s="114">
        <v>1609</v>
      </c>
      <c r="H22" s="114">
        <v>1601</v>
      </c>
      <c r="I22" s="140">
        <v>1611</v>
      </c>
      <c r="J22" s="115">
        <v>-51</v>
      </c>
      <c r="K22" s="116">
        <v>-3.1657355679702048</v>
      </c>
    </row>
    <row r="23" spans="1:255" ht="14.1" customHeight="1" x14ac:dyDescent="0.2">
      <c r="A23" s="306">
        <v>23</v>
      </c>
      <c r="B23" s="307" t="s">
        <v>240</v>
      </c>
      <c r="C23" s="308"/>
      <c r="D23" s="113">
        <v>1.1167139178046617</v>
      </c>
      <c r="E23" s="115">
        <v>516</v>
      </c>
      <c r="F23" s="114">
        <v>520</v>
      </c>
      <c r="G23" s="114">
        <v>534</v>
      </c>
      <c r="H23" s="114">
        <v>531</v>
      </c>
      <c r="I23" s="140">
        <v>537</v>
      </c>
      <c r="J23" s="115">
        <v>-21</v>
      </c>
      <c r="K23" s="116">
        <v>-3.9106145251396649</v>
      </c>
    </row>
    <row r="24" spans="1:255" ht="14.1" customHeight="1" x14ac:dyDescent="0.2">
      <c r="A24" s="306">
        <v>24</v>
      </c>
      <c r="B24" s="307" t="s">
        <v>241</v>
      </c>
      <c r="C24" s="308"/>
      <c r="D24" s="113">
        <v>3.9539463717618544</v>
      </c>
      <c r="E24" s="115">
        <v>1827</v>
      </c>
      <c r="F24" s="114">
        <v>1877</v>
      </c>
      <c r="G24" s="114">
        <v>1949</v>
      </c>
      <c r="H24" s="114">
        <v>1947</v>
      </c>
      <c r="I24" s="140">
        <v>1951</v>
      </c>
      <c r="J24" s="115">
        <v>-124</v>
      </c>
      <c r="K24" s="116">
        <v>-6.3557150179395183</v>
      </c>
    </row>
    <row r="25" spans="1:255" ht="14.1" customHeight="1" x14ac:dyDescent="0.2">
      <c r="A25" s="306">
        <v>25</v>
      </c>
      <c r="B25" s="307" t="s">
        <v>242</v>
      </c>
      <c r="C25" s="308"/>
      <c r="D25" s="113">
        <v>6.089986365702166</v>
      </c>
      <c r="E25" s="115">
        <v>2814</v>
      </c>
      <c r="F25" s="114">
        <v>2854</v>
      </c>
      <c r="G25" s="114">
        <v>2923</v>
      </c>
      <c r="H25" s="114">
        <v>2924</v>
      </c>
      <c r="I25" s="140">
        <v>2936</v>
      </c>
      <c r="J25" s="115">
        <v>-122</v>
      </c>
      <c r="K25" s="116">
        <v>-4.1553133514986378</v>
      </c>
    </row>
    <row r="26" spans="1:255" ht="14.1" customHeight="1" x14ac:dyDescent="0.2">
      <c r="A26" s="306">
        <v>26</v>
      </c>
      <c r="B26" s="307" t="s">
        <v>243</v>
      </c>
      <c r="C26" s="308"/>
      <c r="D26" s="113">
        <v>2.9324561213668923</v>
      </c>
      <c r="E26" s="115">
        <v>1355</v>
      </c>
      <c r="F26" s="114">
        <v>1340</v>
      </c>
      <c r="G26" s="114">
        <v>1405</v>
      </c>
      <c r="H26" s="114">
        <v>1366</v>
      </c>
      <c r="I26" s="140">
        <v>1359</v>
      </c>
      <c r="J26" s="115">
        <v>-4</v>
      </c>
      <c r="K26" s="116">
        <v>-0.29433406916850624</v>
      </c>
    </row>
    <row r="27" spans="1:255" ht="14.1" customHeight="1" x14ac:dyDescent="0.2">
      <c r="A27" s="306">
        <v>27</v>
      </c>
      <c r="B27" s="307" t="s">
        <v>244</v>
      </c>
      <c r="C27" s="308"/>
      <c r="D27" s="113">
        <v>4.2893933819551151</v>
      </c>
      <c r="E27" s="115">
        <v>1982</v>
      </c>
      <c r="F27" s="114">
        <v>1987</v>
      </c>
      <c r="G27" s="114">
        <v>1998</v>
      </c>
      <c r="H27" s="114">
        <v>2005</v>
      </c>
      <c r="I27" s="140">
        <v>2002</v>
      </c>
      <c r="J27" s="115">
        <v>-20</v>
      </c>
      <c r="K27" s="116">
        <v>-0.99900099900099903</v>
      </c>
    </row>
    <row r="28" spans="1:255" ht="14.1" customHeight="1" x14ac:dyDescent="0.2">
      <c r="A28" s="306">
        <v>28</v>
      </c>
      <c r="B28" s="307" t="s">
        <v>245</v>
      </c>
      <c r="C28" s="308"/>
      <c r="D28" s="113">
        <v>1.3266388209578635</v>
      </c>
      <c r="E28" s="115">
        <v>613</v>
      </c>
      <c r="F28" s="114">
        <v>614</v>
      </c>
      <c r="G28" s="114">
        <v>626</v>
      </c>
      <c r="H28" s="114">
        <v>629</v>
      </c>
      <c r="I28" s="140">
        <v>633</v>
      </c>
      <c r="J28" s="115">
        <v>-20</v>
      </c>
      <c r="K28" s="116">
        <v>-3.1595576619273302</v>
      </c>
    </row>
    <row r="29" spans="1:255" ht="14.1" customHeight="1" x14ac:dyDescent="0.2">
      <c r="A29" s="306">
        <v>29</v>
      </c>
      <c r="B29" s="307" t="s">
        <v>246</v>
      </c>
      <c r="C29" s="308"/>
      <c r="D29" s="113">
        <v>2.0905923344947737</v>
      </c>
      <c r="E29" s="115">
        <v>966</v>
      </c>
      <c r="F29" s="114">
        <v>985</v>
      </c>
      <c r="G29" s="114">
        <v>989</v>
      </c>
      <c r="H29" s="114">
        <v>973</v>
      </c>
      <c r="I29" s="140">
        <v>954</v>
      </c>
      <c r="J29" s="115">
        <v>12</v>
      </c>
      <c r="K29" s="116">
        <v>1.2578616352201257</v>
      </c>
    </row>
    <row r="30" spans="1:255" ht="14.1" customHeight="1" x14ac:dyDescent="0.2">
      <c r="A30" s="306" t="s">
        <v>247</v>
      </c>
      <c r="B30" s="307" t="s">
        <v>248</v>
      </c>
      <c r="C30" s="308"/>
      <c r="D30" s="113">
        <v>0.45447659445538557</v>
      </c>
      <c r="E30" s="115">
        <v>210</v>
      </c>
      <c r="F30" s="114">
        <v>214</v>
      </c>
      <c r="G30" s="114">
        <v>228</v>
      </c>
      <c r="H30" s="114">
        <v>216</v>
      </c>
      <c r="I30" s="140">
        <v>216</v>
      </c>
      <c r="J30" s="115">
        <v>-6</v>
      </c>
      <c r="K30" s="116">
        <v>-2.7777777777777777</v>
      </c>
    </row>
    <row r="31" spans="1:255" ht="14.1" customHeight="1" x14ac:dyDescent="0.2">
      <c r="A31" s="306" t="s">
        <v>249</v>
      </c>
      <c r="B31" s="307" t="s">
        <v>250</v>
      </c>
      <c r="C31" s="308"/>
      <c r="D31" s="113">
        <v>1.3699223061440908</v>
      </c>
      <c r="E31" s="115">
        <v>633</v>
      </c>
      <c r="F31" s="114">
        <v>648</v>
      </c>
      <c r="G31" s="114">
        <v>638</v>
      </c>
      <c r="H31" s="114">
        <v>639</v>
      </c>
      <c r="I31" s="140">
        <v>620</v>
      </c>
      <c r="J31" s="115">
        <v>13</v>
      </c>
      <c r="K31" s="116">
        <v>2.096774193548387</v>
      </c>
    </row>
    <row r="32" spans="1:255" ht="14.1" customHeight="1" x14ac:dyDescent="0.2">
      <c r="A32" s="306">
        <v>31</v>
      </c>
      <c r="B32" s="307" t="s">
        <v>251</v>
      </c>
      <c r="C32" s="308"/>
      <c r="D32" s="113">
        <v>0.49776007964161273</v>
      </c>
      <c r="E32" s="115">
        <v>230</v>
      </c>
      <c r="F32" s="114">
        <v>226</v>
      </c>
      <c r="G32" s="114">
        <v>226</v>
      </c>
      <c r="H32" s="114">
        <v>215</v>
      </c>
      <c r="I32" s="140">
        <v>218</v>
      </c>
      <c r="J32" s="115">
        <v>12</v>
      </c>
      <c r="K32" s="116">
        <v>5.5045871559633026</v>
      </c>
    </row>
    <row r="33" spans="1:11" ht="14.1" customHeight="1" x14ac:dyDescent="0.2">
      <c r="A33" s="306">
        <v>32</v>
      </c>
      <c r="B33" s="307" t="s">
        <v>252</v>
      </c>
      <c r="C33" s="308"/>
      <c r="D33" s="113">
        <v>1.8092496807842968</v>
      </c>
      <c r="E33" s="115">
        <v>836</v>
      </c>
      <c r="F33" s="114">
        <v>779</v>
      </c>
      <c r="G33" s="114">
        <v>805</v>
      </c>
      <c r="H33" s="114">
        <v>786</v>
      </c>
      <c r="I33" s="140">
        <v>785</v>
      </c>
      <c r="J33" s="115">
        <v>51</v>
      </c>
      <c r="K33" s="116">
        <v>6.4968152866242042</v>
      </c>
    </row>
    <row r="34" spans="1:11" ht="14.1" customHeight="1" x14ac:dyDescent="0.2">
      <c r="A34" s="306">
        <v>33</v>
      </c>
      <c r="B34" s="307" t="s">
        <v>253</v>
      </c>
      <c r="C34" s="308"/>
      <c r="D34" s="113">
        <v>1.5300712013331312</v>
      </c>
      <c r="E34" s="115">
        <v>707</v>
      </c>
      <c r="F34" s="114">
        <v>701</v>
      </c>
      <c r="G34" s="114">
        <v>745</v>
      </c>
      <c r="H34" s="114">
        <v>715</v>
      </c>
      <c r="I34" s="140">
        <v>673</v>
      </c>
      <c r="J34" s="115">
        <v>34</v>
      </c>
      <c r="K34" s="116">
        <v>5.052005943536404</v>
      </c>
    </row>
    <row r="35" spans="1:11" ht="14.1" customHeight="1" x14ac:dyDescent="0.2">
      <c r="A35" s="306">
        <v>34</v>
      </c>
      <c r="B35" s="307" t="s">
        <v>254</v>
      </c>
      <c r="C35" s="308"/>
      <c r="D35" s="113">
        <v>3.6726037180513775</v>
      </c>
      <c r="E35" s="115">
        <v>1697</v>
      </c>
      <c r="F35" s="114">
        <v>1710</v>
      </c>
      <c r="G35" s="114">
        <v>1772</v>
      </c>
      <c r="H35" s="114">
        <v>1779</v>
      </c>
      <c r="I35" s="140">
        <v>1781</v>
      </c>
      <c r="J35" s="115">
        <v>-84</v>
      </c>
      <c r="K35" s="116">
        <v>-4.7164514317798991</v>
      </c>
    </row>
    <row r="36" spans="1:11" ht="14.1" customHeight="1" x14ac:dyDescent="0.2">
      <c r="A36" s="306">
        <v>41</v>
      </c>
      <c r="B36" s="307" t="s">
        <v>255</v>
      </c>
      <c r="C36" s="308"/>
      <c r="D36" s="113">
        <v>0.64925227779340788</v>
      </c>
      <c r="E36" s="115">
        <v>300</v>
      </c>
      <c r="F36" s="114">
        <v>290</v>
      </c>
      <c r="G36" s="114">
        <v>294</v>
      </c>
      <c r="H36" s="114">
        <v>302</v>
      </c>
      <c r="I36" s="140">
        <v>298</v>
      </c>
      <c r="J36" s="115">
        <v>2</v>
      </c>
      <c r="K36" s="116">
        <v>0.67114093959731547</v>
      </c>
    </row>
    <row r="37" spans="1:11" ht="14.1" customHeight="1" x14ac:dyDescent="0.2">
      <c r="A37" s="306">
        <v>42</v>
      </c>
      <c r="B37" s="307" t="s">
        <v>256</v>
      </c>
      <c r="C37" s="308"/>
      <c r="D37" s="113">
        <v>9.5223667409699828E-2</v>
      </c>
      <c r="E37" s="115">
        <v>44</v>
      </c>
      <c r="F37" s="114">
        <v>45</v>
      </c>
      <c r="G37" s="114">
        <v>46</v>
      </c>
      <c r="H37" s="114">
        <v>44</v>
      </c>
      <c r="I37" s="140">
        <v>44</v>
      </c>
      <c r="J37" s="115">
        <v>0</v>
      </c>
      <c r="K37" s="116">
        <v>0</v>
      </c>
    </row>
    <row r="38" spans="1:11" ht="14.1" customHeight="1" x14ac:dyDescent="0.2">
      <c r="A38" s="306">
        <v>43</v>
      </c>
      <c r="B38" s="307" t="s">
        <v>257</v>
      </c>
      <c r="C38" s="308"/>
      <c r="D38" s="113">
        <v>1.0236544246542731</v>
      </c>
      <c r="E38" s="115">
        <v>473</v>
      </c>
      <c r="F38" s="114">
        <v>460</v>
      </c>
      <c r="G38" s="114">
        <v>467</v>
      </c>
      <c r="H38" s="114">
        <v>448</v>
      </c>
      <c r="I38" s="140">
        <v>434</v>
      </c>
      <c r="J38" s="115">
        <v>39</v>
      </c>
      <c r="K38" s="116">
        <v>8.9861751152073737</v>
      </c>
    </row>
    <row r="39" spans="1:11" ht="14.1" customHeight="1" x14ac:dyDescent="0.2">
      <c r="A39" s="306">
        <v>51</v>
      </c>
      <c r="B39" s="307" t="s">
        <v>258</v>
      </c>
      <c r="C39" s="308"/>
      <c r="D39" s="113">
        <v>5.3195403293873227</v>
      </c>
      <c r="E39" s="115">
        <v>2458</v>
      </c>
      <c r="F39" s="114">
        <v>2329</v>
      </c>
      <c r="G39" s="114">
        <v>2372</v>
      </c>
      <c r="H39" s="114">
        <v>2272</v>
      </c>
      <c r="I39" s="140">
        <v>2280</v>
      </c>
      <c r="J39" s="115">
        <v>178</v>
      </c>
      <c r="K39" s="116">
        <v>7.807017543859649</v>
      </c>
    </row>
    <row r="40" spans="1:11" ht="14.1" customHeight="1" x14ac:dyDescent="0.2">
      <c r="A40" s="306" t="s">
        <v>259</v>
      </c>
      <c r="B40" s="307" t="s">
        <v>260</v>
      </c>
      <c r="C40" s="308"/>
      <c r="D40" s="113">
        <v>4.5447659445538555</v>
      </c>
      <c r="E40" s="115">
        <v>2100</v>
      </c>
      <c r="F40" s="114">
        <v>1974</v>
      </c>
      <c r="G40" s="114">
        <v>2012</v>
      </c>
      <c r="H40" s="114">
        <v>1972</v>
      </c>
      <c r="I40" s="140">
        <v>2001</v>
      </c>
      <c r="J40" s="115">
        <v>99</v>
      </c>
      <c r="K40" s="116">
        <v>4.9475262368815596</v>
      </c>
    </row>
    <row r="41" spans="1:11" ht="14.1" customHeight="1" x14ac:dyDescent="0.2">
      <c r="A41" s="306"/>
      <c r="B41" s="307" t="s">
        <v>261</v>
      </c>
      <c r="C41" s="308"/>
      <c r="D41" s="113">
        <v>3.67693206657</v>
      </c>
      <c r="E41" s="115">
        <v>1699</v>
      </c>
      <c r="F41" s="114">
        <v>1566</v>
      </c>
      <c r="G41" s="114">
        <v>1593</v>
      </c>
      <c r="H41" s="114">
        <v>1551</v>
      </c>
      <c r="I41" s="140">
        <v>1571</v>
      </c>
      <c r="J41" s="115">
        <v>128</v>
      </c>
      <c r="K41" s="116">
        <v>8.1476766390833859</v>
      </c>
    </row>
    <row r="42" spans="1:11" ht="14.1" customHeight="1" x14ac:dyDescent="0.2">
      <c r="A42" s="306">
        <v>52</v>
      </c>
      <c r="B42" s="307" t="s">
        <v>262</v>
      </c>
      <c r="C42" s="308"/>
      <c r="D42" s="113">
        <v>2.586188239877075</v>
      </c>
      <c r="E42" s="115">
        <v>1195</v>
      </c>
      <c r="F42" s="114">
        <v>1266</v>
      </c>
      <c r="G42" s="114">
        <v>1264</v>
      </c>
      <c r="H42" s="114">
        <v>1245</v>
      </c>
      <c r="I42" s="140">
        <v>1240</v>
      </c>
      <c r="J42" s="115">
        <v>-45</v>
      </c>
      <c r="K42" s="116">
        <v>-3.629032258064516</v>
      </c>
    </row>
    <row r="43" spans="1:11" ht="14.1" customHeight="1" x14ac:dyDescent="0.2">
      <c r="A43" s="306" t="s">
        <v>263</v>
      </c>
      <c r="B43" s="307" t="s">
        <v>264</v>
      </c>
      <c r="C43" s="308"/>
      <c r="D43" s="113">
        <v>2.2117860930162099</v>
      </c>
      <c r="E43" s="115">
        <v>1022</v>
      </c>
      <c r="F43" s="114">
        <v>1090</v>
      </c>
      <c r="G43" s="114">
        <v>1088</v>
      </c>
      <c r="H43" s="114">
        <v>1081</v>
      </c>
      <c r="I43" s="140">
        <v>1079</v>
      </c>
      <c r="J43" s="115">
        <v>-57</v>
      </c>
      <c r="K43" s="116">
        <v>-5.2826691380908253</v>
      </c>
    </row>
    <row r="44" spans="1:11" ht="14.1" customHeight="1" x14ac:dyDescent="0.2">
      <c r="A44" s="306">
        <v>53</v>
      </c>
      <c r="B44" s="307" t="s">
        <v>265</v>
      </c>
      <c r="C44" s="308"/>
      <c r="D44" s="113">
        <v>0.85917718094660978</v>
      </c>
      <c r="E44" s="115">
        <v>397</v>
      </c>
      <c r="F44" s="114">
        <v>398</v>
      </c>
      <c r="G44" s="114">
        <v>408</v>
      </c>
      <c r="H44" s="114">
        <v>409</v>
      </c>
      <c r="I44" s="140">
        <v>401</v>
      </c>
      <c r="J44" s="115">
        <v>-4</v>
      </c>
      <c r="K44" s="116">
        <v>-0.99750623441396513</v>
      </c>
    </row>
    <row r="45" spans="1:11" ht="14.1" customHeight="1" x14ac:dyDescent="0.2">
      <c r="A45" s="306" t="s">
        <v>266</v>
      </c>
      <c r="B45" s="307" t="s">
        <v>267</v>
      </c>
      <c r="C45" s="308"/>
      <c r="D45" s="113">
        <v>0.82238621853831673</v>
      </c>
      <c r="E45" s="115">
        <v>380</v>
      </c>
      <c r="F45" s="114">
        <v>381</v>
      </c>
      <c r="G45" s="114">
        <v>390</v>
      </c>
      <c r="H45" s="114">
        <v>393</v>
      </c>
      <c r="I45" s="140">
        <v>384</v>
      </c>
      <c r="J45" s="115">
        <v>-4</v>
      </c>
      <c r="K45" s="116">
        <v>-1.0416666666666667</v>
      </c>
    </row>
    <row r="46" spans="1:11" ht="14.1" customHeight="1" x14ac:dyDescent="0.2">
      <c r="A46" s="306">
        <v>54</v>
      </c>
      <c r="B46" s="307" t="s">
        <v>268</v>
      </c>
      <c r="C46" s="308"/>
      <c r="D46" s="113">
        <v>2.7441729608068042</v>
      </c>
      <c r="E46" s="115">
        <v>1268</v>
      </c>
      <c r="F46" s="114">
        <v>1168</v>
      </c>
      <c r="G46" s="114">
        <v>1159</v>
      </c>
      <c r="H46" s="114">
        <v>1161</v>
      </c>
      <c r="I46" s="140">
        <v>1158</v>
      </c>
      <c r="J46" s="115">
        <v>110</v>
      </c>
      <c r="K46" s="116">
        <v>9.4991364421416229</v>
      </c>
    </row>
    <row r="47" spans="1:11" ht="14.1" customHeight="1" x14ac:dyDescent="0.2">
      <c r="A47" s="306">
        <v>61</v>
      </c>
      <c r="B47" s="307" t="s">
        <v>269</v>
      </c>
      <c r="C47" s="308"/>
      <c r="D47" s="113">
        <v>2.2572337524617483</v>
      </c>
      <c r="E47" s="115">
        <v>1043</v>
      </c>
      <c r="F47" s="114">
        <v>970</v>
      </c>
      <c r="G47" s="114">
        <v>1068</v>
      </c>
      <c r="H47" s="114">
        <v>956</v>
      </c>
      <c r="I47" s="140">
        <v>976</v>
      </c>
      <c r="J47" s="115">
        <v>67</v>
      </c>
      <c r="K47" s="116">
        <v>6.8647540983606561</v>
      </c>
    </row>
    <row r="48" spans="1:11" ht="14.1" customHeight="1" x14ac:dyDescent="0.2">
      <c r="A48" s="306">
        <v>62</v>
      </c>
      <c r="B48" s="307" t="s">
        <v>270</v>
      </c>
      <c r="C48" s="308"/>
      <c r="D48" s="113">
        <v>7.4534161490683228</v>
      </c>
      <c r="E48" s="115">
        <v>3444</v>
      </c>
      <c r="F48" s="114">
        <v>3092</v>
      </c>
      <c r="G48" s="114">
        <v>3152</v>
      </c>
      <c r="H48" s="114">
        <v>3022</v>
      </c>
      <c r="I48" s="140">
        <v>3027</v>
      </c>
      <c r="J48" s="115">
        <v>417</v>
      </c>
      <c r="K48" s="116">
        <v>13.77601585728444</v>
      </c>
    </row>
    <row r="49" spans="1:11" ht="14.1" customHeight="1" x14ac:dyDescent="0.2">
      <c r="A49" s="306">
        <v>63</v>
      </c>
      <c r="B49" s="307" t="s">
        <v>271</v>
      </c>
      <c r="C49" s="308"/>
      <c r="D49" s="113">
        <v>1.534399549851754</v>
      </c>
      <c r="E49" s="115">
        <v>709</v>
      </c>
      <c r="F49" s="114">
        <v>703</v>
      </c>
      <c r="G49" s="114">
        <v>728</v>
      </c>
      <c r="H49" s="114">
        <v>718</v>
      </c>
      <c r="I49" s="140">
        <v>704</v>
      </c>
      <c r="J49" s="115">
        <v>5</v>
      </c>
      <c r="K49" s="116">
        <v>0.71022727272727271</v>
      </c>
    </row>
    <row r="50" spans="1:11" ht="14.1" customHeight="1" x14ac:dyDescent="0.2">
      <c r="A50" s="306" t="s">
        <v>272</v>
      </c>
      <c r="B50" s="307" t="s">
        <v>273</v>
      </c>
      <c r="C50" s="308"/>
      <c r="D50" s="113">
        <v>0.41768563204709241</v>
      </c>
      <c r="E50" s="115">
        <v>193</v>
      </c>
      <c r="F50" s="114">
        <v>196</v>
      </c>
      <c r="G50" s="114">
        <v>207</v>
      </c>
      <c r="H50" s="114">
        <v>193</v>
      </c>
      <c r="I50" s="140">
        <v>192</v>
      </c>
      <c r="J50" s="115">
        <v>1</v>
      </c>
      <c r="K50" s="116">
        <v>0.52083333333333337</v>
      </c>
    </row>
    <row r="51" spans="1:11" ht="14.1" customHeight="1" x14ac:dyDescent="0.2">
      <c r="A51" s="306" t="s">
        <v>274</v>
      </c>
      <c r="B51" s="307" t="s">
        <v>275</v>
      </c>
      <c r="C51" s="308"/>
      <c r="D51" s="113">
        <v>0.93275910576319609</v>
      </c>
      <c r="E51" s="115">
        <v>431</v>
      </c>
      <c r="F51" s="114">
        <v>410</v>
      </c>
      <c r="G51" s="114">
        <v>427</v>
      </c>
      <c r="H51" s="114">
        <v>433</v>
      </c>
      <c r="I51" s="140">
        <v>414</v>
      </c>
      <c r="J51" s="115">
        <v>17</v>
      </c>
      <c r="K51" s="116">
        <v>4.1062801932367146</v>
      </c>
    </row>
    <row r="52" spans="1:11" ht="14.1" customHeight="1" x14ac:dyDescent="0.2">
      <c r="A52" s="306">
        <v>71</v>
      </c>
      <c r="B52" s="307" t="s">
        <v>276</v>
      </c>
      <c r="C52" s="308"/>
      <c r="D52" s="113">
        <v>11.052437942303115</v>
      </c>
      <c r="E52" s="115">
        <v>5107</v>
      </c>
      <c r="F52" s="114">
        <v>4916</v>
      </c>
      <c r="G52" s="114">
        <v>5188</v>
      </c>
      <c r="H52" s="114">
        <v>5075</v>
      </c>
      <c r="I52" s="140">
        <v>5071</v>
      </c>
      <c r="J52" s="115">
        <v>36</v>
      </c>
      <c r="K52" s="116">
        <v>0.70991914809702228</v>
      </c>
    </row>
    <row r="53" spans="1:11" ht="14.1" customHeight="1" x14ac:dyDescent="0.2">
      <c r="A53" s="306" t="s">
        <v>277</v>
      </c>
      <c r="B53" s="307" t="s">
        <v>278</v>
      </c>
      <c r="C53" s="308"/>
      <c r="D53" s="113">
        <v>4.7070790140022076</v>
      </c>
      <c r="E53" s="115">
        <v>2175</v>
      </c>
      <c r="F53" s="114">
        <v>2045</v>
      </c>
      <c r="G53" s="114">
        <v>2199</v>
      </c>
      <c r="H53" s="114">
        <v>2148</v>
      </c>
      <c r="I53" s="140">
        <v>2159</v>
      </c>
      <c r="J53" s="115">
        <v>16</v>
      </c>
      <c r="K53" s="116">
        <v>0.74108383510884668</v>
      </c>
    </row>
    <row r="54" spans="1:11" ht="14.1" customHeight="1" x14ac:dyDescent="0.2">
      <c r="A54" s="306" t="s">
        <v>279</v>
      </c>
      <c r="B54" s="307" t="s">
        <v>280</v>
      </c>
      <c r="C54" s="308"/>
      <c r="D54" s="113">
        <v>5.4320773908715125</v>
      </c>
      <c r="E54" s="115">
        <v>2510</v>
      </c>
      <c r="F54" s="114">
        <v>2454</v>
      </c>
      <c r="G54" s="114">
        <v>2548</v>
      </c>
      <c r="H54" s="114">
        <v>2508</v>
      </c>
      <c r="I54" s="140">
        <v>2497</v>
      </c>
      <c r="J54" s="115">
        <v>13</v>
      </c>
      <c r="K54" s="116">
        <v>0.52062474969963957</v>
      </c>
    </row>
    <row r="55" spans="1:11" ht="14.1" customHeight="1" x14ac:dyDescent="0.2">
      <c r="A55" s="306">
        <v>72</v>
      </c>
      <c r="B55" s="307" t="s">
        <v>281</v>
      </c>
      <c r="C55" s="308"/>
      <c r="D55" s="113">
        <v>3.0471573571103945</v>
      </c>
      <c r="E55" s="115">
        <v>1408</v>
      </c>
      <c r="F55" s="114">
        <v>1406</v>
      </c>
      <c r="G55" s="114">
        <v>1432</v>
      </c>
      <c r="H55" s="114">
        <v>1404</v>
      </c>
      <c r="I55" s="140">
        <v>1412</v>
      </c>
      <c r="J55" s="115">
        <v>-4</v>
      </c>
      <c r="K55" s="116">
        <v>-0.28328611898016998</v>
      </c>
    </row>
    <row r="56" spans="1:11" ht="14.1" customHeight="1" x14ac:dyDescent="0.2">
      <c r="A56" s="306" t="s">
        <v>282</v>
      </c>
      <c r="B56" s="307" t="s">
        <v>283</v>
      </c>
      <c r="C56" s="308"/>
      <c r="D56" s="113">
        <v>1.5495487696669337</v>
      </c>
      <c r="E56" s="115">
        <v>716</v>
      </c>
      <c r="F56" s="114">
        <v>715</v>
      </c>
      <c r="G56" s="114">
        <v>716</v>
      </c>
      <c r="H56" s="114">
        <v>703</v>
      </c>
      <c r="I56" s="140">
        <v>717</v>
      </c>
      <c r="J56" s="115">
        <v>-1</v>
      </c>
      <c r="K56" s="116">
        <v>-0.1394700139470014</v>
      </c>
    </row>
    <row r="57" spans="1:11" ht="14.1" customHeight="1" x14ac:dyDescent="0.2">
      <c r="A57" s="306" t="s">
        <v>284</v>
      </c>
      <c r="B57" s="307" t="s">
        <v>285</v>
      </c>
      <c r="C57" s="308"/>
      <c r="D57" s="113">
        <v>0.98469928798666873</v>
      </c>
      <c r="E57" s="115">
        <v>455</v>
      </c>
      <c r="F57" s="114">
        <v>450</v>
      </c>
      <c r="G57" s="114">
        <v>478</v>
      </c>
      <c r="H57" s="114">
        <v>469</v>
      </c>
      <c r="I57" s="140">
        <v>463</v>
      </c>
      <c r="J57" s="115">
        <v>-8</v>
      </c>
      <c r="K57" s="116">
        <v>-1.7278617710583153</v>
      </c>
    </row>
    <row r="58" spans="1:11" ht="14.1" customHeight="1" x14ac:dyDescent="0.2">
      <c r="A58" s="306">
        <v>73</v>
      </c>
      <c r="B58" s="307" t="s">
        <v>286</v>
      </c>
      <c r="C58" s="308"/>
      <c r="D58" s="113">
        <v>2.7766355746964746</v>
      </c>
      <c r="E58" s="115">
        <v>1283</v>
      </c>
      <c r="F58" s="114">
        <v>1293</v>
      </c>
      <c r="G58" s="114">
        <v>1285</v>
      </c>
      <c r="H58" s="114">
        <v>1255</v>
      </c>
      <c r="I58" s="140">
        <v>1255</v>
      </c>
      <c r="J58" s="115">
        <v>28</v>
      </c>
      <c r="K58" s="116">
        <v>2.2310756972111552</v>
      </c>
    </row>
    <row r="59" spans="1:11" ht="14.1" customHeight="1" x14ac:dyDescent="0.2">
      <c r="A59" s="306" t="s">
        <v>287</v>
      </c>
      <c r="B59" s="307" t="s">
        <v>288</v>
      </c>
      <c r="C59" s="308"/>
      <c r="D59" s="113">
        <v>2.3373082000562686</v>
      </c>
      <c r="E59" s="115">
        <v>1080</v>
      </c>
      <c r="F59" s="114">
        <v>1096</v>
      </c>
      <c r="G59" s="114">
        <v>1086</v>
      </c>
      <c r="H59" s="114">
        <v>1064</v>
      </c>
      <c r="I59" s="140">
        <v>1061</v>
      </c>
      <c r="J59" s="115">
        <v>19</v>
      </c>
      <c r="K59" s="116">
        <v>1.7907634307257305</v>
      </c>
    </row>
    <row r="60" spans="1:11" ht="14.1" customHeight="1" x14ac:dyDescent="0.2">
      <c r="A60" s="306">
        <v>81</v>
      </c>
      <c r="B60" s="307" t="s">
        <v>289</v>
      </c>
      <c r="C60" s="308"/>
      <c r="D60" s="113">
        <v>9.1046811089228896</v>
      </c>
      <c r="E60" s="115">
        <v>4207</v>
      </c>
      <c r="F60" s="114">
        <v>4215</v>
      </c>
      <c r="G60" s="114">
        <v>4222</v>
      </c>
      <c r="H60" s="114">
        <v>4189</v>
      </c>
      <c r="I60" s="140">
        <v>4167</v>
      </c>
      <c r="J60" s="115">
        <v>40</v>
      </c>
      <c r="K60" s="116">
        <v>0.95992320614350857</v>
      </c>
    </row>
    <row r="61" spans="1:11" ht="14.1" customHeight="1" x14ac:dyDescent="0.2">
      <c r="A61" s="306" t="s">
        <v>290</v>
      </c>
      <c r="B61" s="307" t="s">
        <v>291</v>
      </c>
      <c r="C61" s="308"/>
      <c r="D61" s="113">
        <v>2.3438007228342026</v>
      </c>
      <c r="E61" s="115">
        <v>1083</v>
      </c>
      <c r="F61" s="114">
        <v>1093</v>
      </c>
      <c r="G61" s="114">
        <v>1102</v>
      </c>
      <c r="H61" s="114">
        <v>1096</v>
      </c>
      <c r="I61" s="140">
        <v>1103</v>
      </c>
      <c r="J61" s="115">
        <v>-20</v>
      </c>
      <c r="K61" s="116">
        <v>-1.813236627379873</v>
      </c>
    </row>
    <row r="62" spans="1:11" ht="14.1" customHeight="1" x14ac:dyDescent="0.2">
      <c r="A62" s="306" t="s">
        <v>292</v>
      </c>
      <c r="B62" s="307" t="s">
        <v>293</v>
      </c>
      <c r="C62" s="308"/>
      <c r="D62" s="113">
        <v>4.0794684788019131</v>
      </c>
      <c r="E62" s="115">
        <v>1885</v>
      </c>
      <c r="F62" s="114">
        <v>1889</v>
      </c>
      <c r="G62" s="114">
        <v>1900</v>
      </c>
      <c r="H62" s="114">
        <v>1874</v>
      </c>
      <c r="I62" s="140">
        <v>1842</v>
      </c>
      <c r="J62" s="115">
        <v>43</v>
      </c>
      <c r="K62" s="116">
        <v>2.3344191096634095</v>
      </c>
    </row>
    <row r="63" spans="1:11" ht="14.1" customHeight="1" x14ac:dyDescent="0.2">
      <c r="A63" s="306"/>
      <c r="B63" s="307" t="s">
        <v>294</v>
      </c>
      <c r="C63" s="308"/>
      <c r="D63" s="113">
        <v>3.4085744584153916</v>
      </c>
      <c r="E63" s="115">
        <v>1575</v>
      </c>
      <c r="F63" s="114">
        <v>1575</v>
      </c>
      <c r="G63" s="114">
        <v>1583</v>
      </c>
      <c r="H63" s="114">
        <v>1560</v>
      </c>
      <c r="I63" s="140">
        <v>1580</v>
      </c>
      <c r="J63" s="115">
        <v>-5</v>
      </c>
      <c r="K63" s="116">
        <v>-0.31645569620253167</v>
      </c>
    </row>
    <row r="64" spans="1:11" ht="14.1" customHeight="1" x14ac:dyDescent="0.2">
      <c r="A64" s="306" t="s">
        <v>295</v>
      </c>
      <c r="B64" s="307" t="s">
        <v>296</v>
      </c>
      <c r="C64" s="308"/>
      <c r="D64" s="113">
        <v>0.80507282446382578</v>
      </c>
      <c r="E64" s="115">
        <v>372</v>
      </c>
      <c r="F64" s="114">
        <v>360</v>
      </c>
      <c r="G64" s="114">
        <v>355</v>
      </c>
      <c r="H64" s="114">
        <v>351</v>
      </c>
      <c r="I64" s="140">
        <v>339</v>
      </c>
      <c r="J64" s="115">
        <v>33</v>
      </c>
      <c r="K64" s="116">
        <v>9.7345132743362832</v>
      </c>
    </row>
    <row r="65" spans="1:11" ht="14.1" customHeight="1" x14ac:dyDescent="0.2">
      <c r="A65" s="306" t="s">
        <v>297</v>
      </c>
      <c r="B65" s="307" t="s">
        <v>298</v>
      </c>
      <c r="C65" s="308"/>
      <c r="D65" s="113">
        <v>0.92626658298526199</v>
      </c>
      <c r="E65" s="115">
        <v>428</v>
      </c>
      <c r="F65" s="114">
        <v>434</v>
      </c>
      <c r="G65" s="114">
        <v>433</v>
      </c>
      <c r="H65" s="114">
        <v>442</v>
      </c>
      <c r="I65" s="140">
        <v>447</v>
      </c>
      <c r="J65" s="115">
        <v>-19</v>
      </c>
      <c r="K65" s="116">
        <v>-4.2505592841163313</v>
      </c>
    </row>
    <row r="66" spans="1:11" ht="14.1" customHeight="1" x14ac:dyDescent="0.2">
      <c r="A66" s="306">
        <v>82</v>
      </c>
      <c r="B66" s="307" t="s">
        <v>299</v>
      </c>
      <c r="C66" s="308"/>
      <c r="D66" s="113">
        <v>3.9128270608349385</v>
      </c>
      <c r="E66" s="115">
        <v>1808</v>
      </c>
      <c r="F66" s="114">
        <v>1833</v>
      </c>
      <c r="G66" s="114">
        <v>1816</v>
      </c>
      <c r="H66" s="114">
        <v>1805</v>
      </c>
      <c r="I66" s="140">
        <v>1808</v>
      </c>
      <c r="J66" s="115">
        <v>0</v>
      </c>
      <c r="K66" s="116">
        <v>0</v>
      </c>
    </row>
    <row r="67" spans="1:11" ht="14.1" customHeight="1" x14ac:dyDescent="0.2">
      <c r="A67" s="306" t="s">
        <v>300</v>
      </c>
      <c r="B67" s="307" t="s">
        <v>301</v>
      </c>
      <c r="C67" s="308"/>
      <c r="D67" s="113">
        <v>2.6186508537667454</v>
      </c>
      <c r="E67" s="115">
        <v>1210</v>
      </c>
      <c r="F67" s="114">
        <v>1217</v>
      </c>
      <c r="G67" s="114">
        <v>1223</v>
      </c>
      <c r="H67" s="114">
        <v>1187</v>
      </c>
      <c r="I67" s="140">
        <v>1188</v>
      </c>
      <c r="J67" s="115">
        <v>22</v>
      </c>
      <c r="K67" s="116">
        <v>1.8518518518518519</v>
      </c>
    </row>
    <row r="68" spans="1:11" ht="14.1" customHeight="1" x14ac:dyDescent="0.2">
      <c r="A68" s="306" t="s">
        <v>302</v>
      </c>
      <c r="B68" s="307" t="s">
        <v>303</v>
      </c>
      <c r="C68" s="308"/>
      <c r="D68" s="113">
        <v>0.5605211331616422</v>
      </c>
      <c r="E68" s="115">
        <v>259</v>
      </c>
      <c r="F68" s="114">
        <v>276</v>
      </c>
      <c r="G68" s="114">
        <v>284</v>
      </c>
      <c r="H68" s="114">
        <v>280</v>
      </c>
      <c r="I68" s="140">
        <v>281</v>
      </c>
      <c r="J68" s="115">
        <v>-22</v>
      </c>
      <c r="K68" s="116">
        <v>-7.8291814946619214</v>
      </c>
    </row>
    <row r="69" spans="1:11" ht="14.1" customHeight="1" x14ac:dyDescent="0.2">
      <c r="A69" s="306">
        <v>83</v>
      </c>
      <c r="B69" s="307" t="s">
        <v>304</v>
      </c>
      <c r="C69" s="308"/>
      <c r="D69" s="113">
        <v>6.3670006708940203</v>
      </c>
      <c r="E69" s="115">
        <v>2942</v>
      </c>
      <c r="F69" s="114">
        <v>2935</v>
      </c>
      <c r="G69" s="114">
        <v>2899</v>
      </c>
      <c r="H69" s="114">
        <v>2840</v>
      </c>
      <c r="I69" s="140">
        <v>2864</v>
      </c>
      <c r="J69" s="115">
        <v>78</v>
      </c>
      <c r="K69" s="116">
        <v>2.7234636871508382</v>
      </c>
    </row>
    <row r="70" spans="1:11" ht="14.1" customHeight="1" x14ac:dyDescent="0.2">
      <c r="A70" s="306" t="s">
        <v>305</v>
      </c>
      <c r="B70" s="307" t="s">
        <v>306</v>
      </c>
      <c r="C70" s="308"/>
      <c r="D70" s="113">
        <v>5.2849135412383408</v>
      </c>
      <c r="E70" s="115">
        <v>2442</v>
      </c>
      <c r="F70" s="114">
        <v>2444</v>
      </c>
      <c r="G70" s="114">
        <v>2417</v>
      </c>
      <c r="H70" s="114">
        <v>2366</v>
      </c>
      <c r="I70" s="140">
        <v>2387</v>
      </c>
      <c r="J70" s="115">
        <v>55</v>
      </c>
      <c r="K70" s="116">
        <v>2.3041474654377878</v>
      </c>
    </row>
    <row r="71" spans="1:11" ht="14.1" customHeight="1" x14ac:dyDescent="0.2">
      <c r="A71" s="306"/>
      <c r="B71" s="307" t="s">
        <v>307</v>
      </c>
      <c r="C71" s="308"/>
      <c r="D71" s="113">
        <v>2.2204427900534549</v>
      </c>
      <c r="E71" s="115">
        <v>1026</v>
      </c>
      <c r="F71" s="114">
        <v>1024</v>
      </c>
      <c r="G71" s="114">
        <v>1031</v>
      </c>
      <c r="H71" s="114">
        <v>990</v>
      </c>
      <c r="I71" s="140">
        <v>999</v>
      </c>
      <c r="J71" s="115">
        <v>27</v>
      </c>
      <c r="K71" s="116">
        <v>2.7027027027027026</v>
      </c>
    </row>
    <row r="72" spans="1:11" ht="14.1" customHeight="1" x14ac:dyDescent="0.2">
      <c r="A72" s="306">
        <v>84</v>
      </c>
      <c r="B72" s="307" t="s">
        <v>308</v>
      </c>
      <c r="C72" s="308"/>
      <c r="D72" s="113">
        <v>1.064773735581189</v>
      </c>
      <c r="E72" s="115">
        <v>492</v>
      </c>
      <c r="F72" s="114">
        <v>483</v>
      </c>
      <c r="G72" s="114">
        <v>485</v>
      </c>
      <c r="H72" s="114">
        <v>475</v>
      </c>
      <c r="I72" s="140">
        <v>469</v>
      </c>
      <c r="J72" s="115">
        <v>23</v>
      </c>
      <c r="K72" s="116">
        <v>4.9040511727078888</v>
      </c>
    </row>
    <row r="73" spans="1:11" ht="14.1" customHeight="1" x14ac:dyDescent="0.2">
      <c r="A73" s="306" t="s">
        <v>309</v>
      </c>
      <c r="B73" s="307" t="s">
        <v>310</v>
      </c>
      <c r="C73" s="308"/>
      <c r="D73" s="113">
        <v>0.40902893500984699</v>
      </c>
      <c r="E73" s="115">
        <v>189</v>
      </c>
      <c r="F73" s="114">
        <v>189</v>
      </c>
      <c r="G73" s="114">
        <v>189</v>
      </c>
      <c r="H73" s="114">
        <v>186</v>
      </c>
      <c r="I73" s="140">
        <v>182</v>
      </c>
      <c r="J73" s="115">
        <v>7</v>
      </c>
      <c r="K73" s="116">
        <v>3.8461538461538463</v>
      </c>
    </row>
    <row r="74" spans="1:11" ht="14.1" customHeight="1" x14ac:dyDescent="0.2">
      <c r="A74" s="306" t="s">
        <v>311</v>
      </c>
      <c r="B74" s="307" t="s">
        <v>312</v>
      </c>
      <c r="C74" s="308"/>
      <c r="D74" s="113">
        <v>0.18611898630077695</v>
      </c>
      <c r="E74" s="115">
        <v>86</v>
      </c>
      <c r="F74" s="114">
        <v>83</v>
      </c>
      <c r="G74" s="114">
        <v>84</v>
      </c>
      <c r="H74" s="114">
        <v>87</v>
      </c>
      <c r="I74" s="140">
        <v>90</v>
      </c>
      <c r="J74" s="115">
        <v>-4</v>
      </c>
      <c r="K74" s="116">
        <v>-4.4444444444444446</v>
      </c>
    </row>
    <row r="75" spans="1:11" ht="14.1" customHeight="1" x14ac:dyDescent="0.2">
      <c r="A75" s="306" t="s">
        <v>313</v>
      </c>
      <c r="B75" s="307" t="s">
        <v>314</v>
      </c>
      <c r="C75" s="308"/>
      <c r="D75" s="113">
        <v>0.1991040318566451</v>
      </c>
      <c r="E75" s="115">
        <v>92</v>
      </c>
      <c r="F75" s="114">
        <v>93</v>
      </c>
      <c r="G75" s="114">
        <v>93</v>
      </c>
      <c r="H75" s="114">
        <v>93</v>
      </c>
      <c r="I75" s="140">
        <v>92</v>
      </c>
      <c r="J75" s="115">
        <v>0</v>
      </c>
      <c r="K75" s="116">
        <v>0</v>
      </c>
    </row>
    <row r="76" spans="1:11" ht="14.1" customHeight="1" x14ac:dyDescent="0.2">
      <c r="A76" s="306">
        <v>91</v>
      </c>
      <c r="B76" s="307" t="s">
        <v>315</v>
      </c>
      <c r="C76" s="308"/>
      <c r="D76" s="113">
        <v>0.32679031315601531</v>
      </c>
      <c r="E76" s="115">
        <v>151</v>
      </c>
      <c r="F76" s="114">
        <v>149</v>
      </c>
      <c r="G76" s="114">
        <v>148</v>
      </c>
      <c r="H76" s="114">
        <v>147</v>
      </c>
      <c r="I76" s="140">
        <v>147</v>
      </c>
      <c r="J76" s="115">
        <v>4</v>
      </c>
      <c r="K76" s="116">
        <v>2.7210884353741496</v>
      </c>
    </row>
    <row r="77" spans="1:11" ht="14.1" customHeight="1" x14ac:dyDescent="0.2">
      <c r="A77" s="306">
        <v>92</v>
      </c>
      <c r="B77" s="307" t="s">
        <v>316</v>
      </c>
      <c r="C77" s="308"/>
      <c r="D77" s="113">
        <v>0.81372952150107125</v>
      </c>
      <c r="E77" s="115">
        <v>376</v>
      </c>
      <c r="F77" s="114">
        <v>345</v>
      </c>
      <c r="G77" s="114">
        <v>383</v>
      </c>
      <c r="H77" s="114">
        <v>346</v>
      </c>
      <c r="I77" s="140">
        <v>350</v>
      </c>
      <c r="J77" s="115">
        <v>26</v>
      </c>
      <c r="K77" s="116">
        <v>7.4285714285714288</v>
      </c>
    </row>
    <row r="78" spans="1:11" ht="14.1" customHeight="1" x14ac:dyDescent="0.2">
      <c r="A78" s="306">
        <v>93</v>
      </c>
      <c r="B78" s="307" t="s">
        <v>317</v>
      </c>
      <c r="C78" s="308"/>
      <c r="D78" s="113" t="s">
        <v>513</v>
      </c>
      <c r="E78" s="115" t="s">
        <v>513</v>
      </c>
      <c r="F78" s="114" t="s">
        <v>513</v>
      </c>
      <c r="G78" s="114" t="s">
        <v>513</v>
      </c>
      <c r="H78" s="114">
        <v>29</v>
      </c>
      <c r="I78" s="140" t="s">
        <v>513</v>
      </c>
      <c r="J78" s="115" t="s">
        <v>513</v>
      </c>
      <c r="K78" s="116" t="s">
        <v>513</v>
      </c>
    </row>
    <row r="79" spans="1:11" ht="14.1" customHeight="1" x14ac:dyDescent="0.2">
      <c r="A79" s="306">
        <v>94</v>
      </c>
      <c r="B79" s="307" t="s">
        <v>318</v>
      </c>
      <c r="C79" s="308"/>
      <c r="D79" s="113">
        <v>0.12768628129937024</v>
      </c>
      <c r="E79" s="115">
        <v>59</v>
      </c>
      <c r="F79" s="114">
        <v>86</v>
      </c>
      <c r="G79" s="114">
        <v>86</v>
      </c>
      <c r="H79" s="114">
        <v>113</v>
      </c>
      <c r="I79" s="140">
        <v>82</v>
      </c>
      <c r="J79" s="115">
        <v>-23</v>
      </c>
      <c r="K79" s="116">
        <v>-28.048780487804876</v>
      </c>
    </row>
    <row r="80" spans="1:11" ht="14.1" customHeight="1" x14ac:dyDescent="0.2">
      <c r="A80" s="306" t="s">
        <v>319</v>
      </c>
      <c r="B80" s="307" t="s">
        <v>320</v>
      </c>
      <c r="C80" s="308"/>
      <c r="D80" s="113" t="s">
        <v>513</v>
      </c>
      <c r="E80" s="115" t="s">
        <v>513</v>
      </c>
      <c r="F80" s="114" t="s">
        <v>513</v>
      </c>
      <c r="G80" s="114" t="s">
        <v>513</v>
      </c>
      <c r="H80" s="114">
        <v>3</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10388</v>
      </c>
      <c r="E12" s="114">
        <v>10795</v>
      </c>
      <c r="F12" s="114">
        <v>10813</v>
      </c>
      <c r="G12" s="114">
        <v>10757</v>
      </c>
      <c r="H12" s="140">
        <v>10586</v>
      </c>
      <c r="I12" s="115">
        <v>-198</v>
      </c>
      <c r="J12" s="116">
        <v>-1.8703948611373513</v>
      </c>
      <c r="K12"/>
      <c r="L12"/>
      <c r="M12"/>
      <c r="N12"/>
      <c r="O12"/>
      <c r="P12"/>
    </row>
    <row r="13" spans="1:16" s="110" customFormat="1" ht="14.45" customHeight="1" x14ac:dyDescent="0.2">
      <c r="A13" s="120" t="s">
        <v>105</v>
      </c>
      <c r="B13" s="119" t="s">
        <v>106</v>
      </c>
      <c r="C13" s="113">
        <v>40.951097420100119</v>
      </c>
      <c r="D13" s="115">
        <v>4254</v>
      </c>
      <c r="E13" s="114">
        <v>4370</v>
      </c>
      <c r="F13" s="114">
        <v>4377</v>
      </c>
      <c r="G13" s="114">
        <v>4343</v>
      </c>
      <c r="H13" s="140">
        <v>4260</v>
      </c>
      <c r="I13" s="115">
        <v>-6</v>
      </c>
      <c r="J13" s="116">
        <v>-0.14084507042253522</v>
      </c>
      <c r="K13"/>
      <c r="L13"/>
      <c r="M13"/>
      <c r="N13"/>
      <c r="O13"/>
      <c r="P13"/>
    </row>
    <row r="14" spans="1:16" s="110" customFormat="1" ht="14.45" customHeight="1" x14ac:dyDescent="0.2">
      <c r="A14" s="120"/>
      <c r="B14" s="119" t="s">
        <v>107</v>
      </c>
      <c r="C14" s="113">
        <v>59.048902579899881</v>
      </c>
      <c r="D14" s="115">
        <v>6134</v>
      </c>
      <c r="E14" s="114">
        <v>6425</v>
      </c>
      <c r="F14" s="114">
        <v>6436</v>
      </c>
      <c r="G14" s="114">
        <v>6414</v>
      </c>
      <c r="H14" s="140">
        <v>6326</v>
      </c>
      <c r="I14" s="115">
        <v>-192</v>
      </c>
      <c r="J14" s="116">
        <v>-3.0350932658868164</v>
      </c>
      <c r="K14"/>
      <c r="L14"/>
      <c r="M14"/>
      <c r="N14"/>
      <c r="O14"/>
      <c r="P14"/>
    </row>
    <row r="15" spans="1:16" s="110" customFormat="1" ht="14.45" customHeight="1" x14ac:dyDescent="0.2">
      <c r="A15" s="118" t="s">
        <v>105</v>
      </c>
      <c r="B15" s="121" t="s">
        <v>108</v>
      </c>
      <c r="C15" s="113">
        <v>15.55641124374278</v>
      </c>
      <c r="D15" s="115">
        <v>1616</v>
      </c>
      <c r="E15" s="114">
        <v>1673</v>
      </c>
      <c r="F15" s="114">
        <v>1733</v>
      </c>
      <c r="G15" s="114">
        <v>1744</v>
      </c>
      <c r="H15" s="140">
        <v>1662</v>
      </c>
      <c r="I15" s="115">
        <v>-46</v>
      </c>
      <c r="J15" s="116">
        <v>-2.7677496991576414</v>
      </c>
      <c r="K15"/>
      <c r="L15"/>
      <c r="M15"/>
      <c r="N15"/>
      <c r="O15"/>
      <c r="P15"/>
    </row>
    <row r="16" spans="1:16" s="110" customFormat="1" ht="14.45" customHeight="1" x14ac:dyDescent="0.2">
      <c r="A16" s="118"/>
      <c r="B16" s="121" t="s">
        <v>109</v>
      </c>
      <c r="C16" s="113">
        <v>42.115902964959567</v>
      </c>
      <c r="D16" s="115">
        <v>4375</v>
      </c>
      <c r="E16" s="114">
        <v>4611</v>
      </c>
      <c r="F16" s="114">
        <v>4577</v>
      </c>
      <c r="G16" s="114">
        <v>4576</v>
      </c>
      <c r="H16" s="140">
        <v>4578</v>
      </c>
      <c r="I16" s="115">
        <v>-203</v>
      </c>
      <c r="J16" s="116">
        <v>-4.4342507645259941</v>
      </c>
      <c r="K16"/>
      <c r="L16"/>
      <c r="M16"/>
      <c r="N16"/>
      <c r="O16"/>
      <c r="P16"/>
    </row>
    <row r="17" spans="1:16" s="110" customFormat="1" ht="14.45" customHeight="1" x14ac:dyDescent="0.2">
      <c r="A17" s="118"/>
      <c r="B17" s="121" t="s">
        <v>110</v>
      </c>
      <c r="C17" s="113">
        <v>22.323835194455139</v>
      </c>
      <c r="D17" s="115">
        <v>2319</v>
      </c>
      <c r="E17" s="114">
        <v>2352</v>
      </c>
      <c r="F17" s="114">
        <v>2376</v>
      </c>
      <c r="G17" s="114">
        <v>2349</v>
      </c>
      <c r="H17" s="140">
        <v>2311</v>
      </c>
      <c r="I17" s="115">
        <v>8</v>
      </c>
      <c r="J17" s="116">
        <v>0.34617048896581565</v>
      </c>
      <c r="K17"/>
      <c r="L17"/>
      <c r="M17"/>
      <c r="N17"/>
      <c r="O17"/>
      <c r="P17"/>
    </row>
    <row r="18" spans="1:16" s="110" customFormat="1" ht="14.45" customHeight="1" x14ac:dyDescent="0.2">
      <c r="A18" s="120"/>
      <c r="B18" s="121" t="s">
        <v>111</v>
      </c>
      <c r="C18" s="113">
        <v>20.003850596842511</v>
      </c>
      <c r="D18" s="115">
        <v>2078</v>
      </c>
      <c r="E18" s="114">
        <v>2159</v>
      </c>
      <c r="F18" s="114">
        <v>2127</v>
      </c>
      <c r="G18" s="114">
        <v>2088</v>
      </c>
      <c r="H18" s="140">
        <v>2035</v>
      </c>
      <c r="I18" s="115">
        <v>43</v>
      </c>
      <c r="J18" s="116">
        <v>2.113022113022113</v>
      </c>
      <c r="K18"/>
      <c r="L18"/>
      <c r="M18"/>
      <c r="N18"/>
      <c r="O18"/>
      <c r="P18"/>
    </row>
    <row r="19" spans="1:16" s="110" customFormat="1" ht="14.45" customHeight="1" x14ac:dyDescent="0.2">
      <c r="A19" s="120"/>
      <c r="B19" s="121" t="s">
        <v>112</v>
      </c>
      <c r="C19" s="113">
        <v>2.0119368502117827</v>
      </c>
      <c r="D19" s="115">
        <v>209</v>
      </c>
      <c r="E19" s="114">
        <v>205</v>
      </c>
      <c r="F19" s="114">
        <v>209</v>
      </c>
      <c r="G19" s="114">
        <v>176</v>
      </c>
      <c r="H19" s="140">
        <v>175</v>
      </c>
      <c r="I19" s="115">
        <v>34</v>
      </c>
      <c r="J19" s="116">
        <v>19.428571428571427</v>
      </c>
      <c r="K19"/>
      <c r="L19"/>
      <c r="M19"/>
      <c r="N19"/>
      <c r="O19"/>
      <c r="P19"/>
    </row>
    <row r="20" spans="1:16" s="110" customFormat="1" ht="14.45" customHeight="1" x14ac:dyDescent="0.2">
      <c r="A20" s="120" t="s">
        <v>113</v>
      </c>
      <c r="B20" s="119" t="s">
        <v>116</v>
      </c>
      <c r="C20" s="113">
        <v>93.559876780901035</v>
      </c>
      <c r="D20" s="115">
        <v>9719</v>
      </c>
      <c r="E20" s="114">
        <v>10118</v>
      </c>
      <c r="F20" s="114">
        <v>10138</v>
      </c>
      <c r="G20" s="114">
        <v>10112</v>
      </c>
      <c r="H20" s="140">
        <v>9962</v>
      </c>
      <c r="I20" s="115">
        <v>-243</v>
      </c>
      <c r="J20" s="116">
        <v>-2.4392692230475808</v>
      </c>
      <c r="K20"/>
      <c r="L20"/>
      <c r="M20"/>
      <c r="N20"/>
      <c r="O20"/>
      <c r="P20"/>
    </row>
    <row r="21" spans="1:16" s="110" customFormat="1" ht="14.45" customHeight="1" x14ac:dyDescent="0.2">
      <c r="A21" s="123"/>
      <c r="B21" s="124" t="s">
        <v>117</v>
      </c>
      <c r="C21" s="125">
        <v>6.2090874085483252</v>
      </c>
      <c r="D21" s="143">
        <v>645</v>
      </c>
      <c r="E21" s="144">
        <v>656</v>
      </c>
      <c r="F21" s="144">
        <v>642</v>
      </c>
      <c r="G21" s="144">
        <v>617</v>
      </c>
      <c r="H21" s="145">
        <v>597</v>
      </c>
      <c r="I21" s="143">
        <v>48</v>
      </c>
      <c r="J21" s="146">
        <v>8.0402010050251249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11293</v>
      </c>
      <c r="E56" s="114">
        <v>11830</v>
      </c>
      <c r="F56" s="114">
        <v>11835</v>
      </c>
      <c r="G56" s="114">
        <v>11836</v>
      </c>
      <c r="H56" s="140">
        <v>11647</v>
      </c>
      <c r="I56" s="115">
        <v>-354</v>
      </c>
      <c r="J56" s="116">
        <v>-3.0394092899459086</v>
      </c>
      <c r="K56"/>
      <c r="L56"/>
      <c r="M56"/>
      <c r="N56"/>
      <c r="O56"/>
      <c r="P56"/>
    </row>
    <row r="57" spans="1:16" s="110" customFormat="1" ht="14.45" customHeight="1" x14ac:dyDescent="0.2">
      <c r="A57" s="120" t="s">
        <v>105</v>
      </c>
      <c r="B57" s="119" t="s">
        <v>106</v>
      </c>
      <c r="C57" s="113">
        <v>40.972283715576019</v>
      </c>
      <c r="D57" s="115">
        <v>4627</v>
      </c>
      <c r="E57" s="114">
        <v>4796</v>
      </c>
      <c r="F57" s="114">
        <v>4777</v>
      </c>
      <c r="G57" s="114">
        <v>4768</v>
      </c>
      <c r="H57" s="140">
        <v>4695</v>
      </c>
      <c r="I57" s="115">
        <v>-68</v>
      </c>
      <c r="J57" s="116">
        <v>-1.448349307774228</v>
      </c>
    </row>
    <row r="58" spans="1:16" s="110" customFormat="1" ht="14.45" customHeight="1" x14ac:dyDescent="0.2">
      <c r="A58" s="120"/>
      <c r="B58" s="119" t="s">
        <v>107</v>
      </c>
      <c r="C58" s="113">
        <v>59.027716284423981</v>
      </c>
      <c r="D58" s="115">
        <v>6666</v>
      </c>
      <c r="E58" s="114">
        <v>7034</v>
      </c>
      <c r="F58" s="114">
        <v>7058</v>
      </c>
      <c r="G58" s="114">
        <v>7068</v>
      </c>
      <c r="H58" s="140">
        <v>6952</v>
      </c>
      <c r="I58" s="115">
        <v>-286</v>
      </c>
      <c r="J58" s="116">
        <v>-4.1139240506329111</v>
      </c>
    </row>
    <row r="59" spans="1:16" s="110" customFormat="1" ht="14.45" customHeight="1" x14ac:dyDescent="0.2">
      <c r="A59" s="118" t="s">
        <v>105</v>
      </c>
      <c r="B59" s="121" t="s">
        <v>108</v>
      </c>
      <c r="C59" s="113">
        <v>15.735411316744885</v>
      </c>
      <c r="D59" s="115">
        <v>1777</v>
      </c>
      <c r="E59" s="114">
        <v>1876</v>
      </c>
      <c r="F59" s="114">
        <v>1930</v>
      </c>
      <c r="G59" s="114">
        <v>1975</v>
      </c>
      <c r="H59" s="140">
        <v>1878</v>
      </c>
      <c r="I59" s="115">
        <v>-101</v>
      </c>
      <c r="J59" s="116">
        <v>-5.3780617678381253</v>
      </c>
    </row>
    <row r="60" spans="1:16" s="110" customFormat="1" ht="14.45" customHeight="1" x14ac:dyDescent="0.2">
      <c r="A60" s="118"/>
      <c r="B60" s="121" t="s">
        <v>109</v>
      </c>
      <c r="C60" s="113">
        <v>42.707872133179848</v>
      </c>
      <c r="D60" s="115">
        <v>4823</v>
      </c>
      <c r="E60" s="114">
        <v>5151</v>
      </c>
      <c r="F60" s="114">
        <v>5102</v>
      </c>
      <c r="G60" s="114">
        <v>5113</v>
      </c>
      <c r="H60" s="140">
        <v>5122</v>
      </c>
      <c r="I60" s="115">
        <v>-299</v>
      </c>
      <c r="J60" s="116">
        <v>-5.8375634517766501</v>
      </c>
    </row>
    <row r="61" spans="1:16" s="110" customFormat="1" ht="14.45" customHeight="1" x14ac:dyDescent="0.2">
      <c r="A61" s="118"/>
      <c r="B61" s="121" t="s">
        <v>110</v>
      </c>
      <c r="C61" s="113">
        <v>21.995926680244398</v>
      </c>
      <c r="D61" s="115">
        <v>2484</v>
      </c>
      <c r="E61" s="114">
        <v>2532</v>
      </c>
      <c r="F61" s="114">
        <v>2570</v>
      </c>
      <c r="G61" s="114">
        <v>2552</v>
      </c>
      <c r="H61" s="140">
        <v>2514</v>
      </c>
      <c r="I61" s="115">
        <v>-30</v>
      </c>
      <c r="J61" s="116">
        <v>-1.1933174224343674</v>
      </c>
    </row>
    <row r="62" spans="1:16" s="110" customFormat="1" ht="14.45" customHeight="1" x14ac:dyDescent="0.2">
      <c r="A62" s="120"/>
      <c r="B62" s="121" t="s">
        <v>111</v>
      </c>
      <c r="C62" s="113">
        <v>19.56078986983087</v>
      </c>
      <c r="D62" s="115">
        <v>2209</v>
      </c>
      <c r="E62" s="114">
        <v>2271</v>
      </c>
      <c r="F62" s="114">
        <v>2233</v>
      </c>
      <c r="G62" s="114">
        <v>2196</v>
      </c>
      <c r="H62" s="140">
        <v>2133</v>
      </c>
      <c r="I62" s="115">
        <v>76</v>
      </c>
      <c r="J62" s="116">
        <v>3.5630567276136897</v>
      </c>
    </row>
    <row r="63" spans="1:16" s="110" customFormat="1" ht="14.45" customHeight="1" x14ac:dyDescent="0.2">
      <c r="A63" s="120"/>
      <c r="B63" s="121" t="s">
        <v>112</v>
      </c>
      <c r="C63" s="113">
        <v>2.0543699636943238</v>
      </c>
      <c r="D63" s="115">
        <v>232</v>
      </c>
      <c r="E63" s="114">
        <v>221</v>
      </c>
      <c r="F63" s="114">
        <v>229</v>
      </c>
      <c r="G63" s="114">
        <v>196</v>
      </c>
      <c r="H63" s="140">
        <v>194</v>
      </c>
      <c r="I63" s="115">
        <v>38</v>
      </c>
      <c r="J63" s="116">
        <v>19.587628865979383</v>
      </c>
    </row>
    <row r="64" spans="1:16" s="110" customFormat="1" ht="14.45" customHeight="1" x14ac:dyDescent="0.2">
      <c r="A64" s="120" t="s">
        <v>113</v>
      </c>
      <c r="B64" s="119" t="s">
        <v>116</v>
      </c>
      <c r="C64" s="113">
        <v>94.10254139732578</v>
      </c>
      <c r="D64" s="115">
        <v>10627</v>
      </c>
      <c r="E64" s="114">
        <v>11123</v>
      </c>
      <c r="F64" s="114">
        <v>11138</v>
      </c>
      <c r="G64" s="114">
        <v>11153</v>
      </c>
      <c r="H64" s="140">
        <v>10981</v>
      </c>
      <c r="I64" s="115">
        <v>-354</v>
      </c>
      <c r="J64" s="116">
        <v>-3.2237501138329843</v>
      </c>
    </row>
    <row r="65" spans="1:10" s="110" customFormat="1" ht="14.45" customHeight="1" x14ac:dyDescent="0.2">
      <c r="A65" s="123"/>
      <c r="B65" s="124" t="s">
        <v>117</v>
      </c>
      <c r="C65" s="125">
        <v>5.6760825290002659</v>
      </c>
      <c r="D65" s="143">
        <v>641</v>
      </c>
      <c r="E65" s="144">
        <v>683</v>
      </c>
      <c r="F65" s="144">
        <v>668</v>
      </c>
      <c r="G65" s="144">
        <v>656</v>
      </c>
      <c r="H65" s="145">
        <v>638</v>
      </c>
      <c r="I65" s="143">
        <v>3</v>
      </c>
      <c r="J65" s="146">
        <v>0.47021943573667713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10388</v>
      </c>
      <c r="G11" s="114">
        <v>10795</v>
      </c>
      <c r="H11" s="114">
        <v>10813</v>
      </c>
      <c r="I11" s="114">
        <v>10757</v>
      </c>
      <c r="J11" s="140">
        <v>10586</v>
      </c>
      <c r="K11" s="114">
        <v>-198</v>
      </c>
      <c r="L11" s="116">
        <v>-1.8703948611373513</v>
      </c>
    </row>
    <row r="12" spans="1:17" s="110" customFormat="1" ht="24" customHeight="1" x14ac:dyDescent="0.2">
      <c r="A12" s="604" t="s">
        <v>185</v>
      </c>
      <c r="B12" s="605"/>
      <c r="C12" s="605"/>
      <c r="D12" s="606"/>
      <c r="E12" s="113">
        <v>40.951097420100119</v>
      </c>
      <c r="F12" s="115">
        <v>4254</v>
      </c>
      <c r="G12" s="114">
        <v>4370</v>
      </c>
      <c r="H12" s="114">
        <v>4377</v>
      </c>
      <c r="I12" s="114">
        <v>4343</v>
      </c>
      <c r="J12" s="140">
        <v>4260</v>
      </c>
      <c r="K12" s="114">
        <v>-6</v>
      </c>
      <c r="L12" s="116">
        <v>-0.14084507042253522</v>
      </c>
    </row>
    <row r="13" spans="1:17" s="110" customFormat="1" ht="15" customHeight="1" x14ac:dyDescent="0.2">
      <c r="A13" s="120"/>
      <c r="B13" s="612" t="s">
        <v>107</v>
      </c>
      <c r="C13" s="612"/>
      <c r="E13" s="113">
        <v>59.048902579899881</v>
      </c>
      <c r="F13" s="115">
        <v>6134</v>
      </c>
      <c r="G13" s="114">
        <v>6425</v>
      </c>
      <c r="H13" s="114">
        <v>6436</v>
      </c>
      <c r="I13" s="114">
        <v>6414</v>
      </c>
      <c r="J13" s="140">
        <v>6326</v>
      </c>
      <c r="K13" s="114">
        <v>-192</v>
      </c>
      <c r="L13" s="116">
        <v>-3.0350932658868164</v>
      </c>
    </row>
    <row r="14" spans="1:17" s="110" customFormat="1" ht="22.5" customHeight="1" x14ac:dyDescent="0.2">
      <c r="A14" s="604" t="s">
        <v>186</v>
      </c>
      <c r="B14" s="605"/>
      <c r="C14" s="605"/>
      <c r="D14" s="606"/>
      <c r="E14" s="113">
        <v>15.55641124374278</v>
      </c>
      <c r="F14" s="115">
        <v>1616</v>
      </c>
      <c r="G14" s="114">
        <v>1673</v>
      </c>
      <c r="H14" s="114">
        <v>1733</v>
      </c>
      <c r="I14" s="114">
        <v>1744</v>
      </c>
      <c r="J14" s="140">
        <v>1662</v>
      </c>
      <c r="K14" s="114">
        <v>-46</v>
      </c>
      <c r="L14" s="116">
        <v>-2.7677496991576414</v>
      </c>
    </row>
    <row r="15" spans="1:17" s="110" customFormat="1" ht="15" customHeight="1" x14ac:dyDescent="0.2">
      <c r="A15" s="120"/>
      <c r="B15" s="119"/>
      <c r="C15" s="258" t="s">
        <v>106</v>
      </c>
      <c r="E15" s="113">
        <v>46.101485148514854</v>
      </c>
      <c r="F15" s="115">
        <v>745</v>
      </c>
      <c r="G15" s="114">
        <v>732</v>
      </c>
      <c r="H15" s="114">
        <v>745</v>
      </c>
      <c r="I15" s="114">
        <v>752</v>
      </c>
      <c r="J15" s="140">
        <v>744</v>
      </c>
      <c r="K15" s="114">
        <v>1</v>
      </c>
      <c r="L15" s="116">
        <v>0.13440860215053763</v>
      </c>
    </row>
    <row r="16" spans="1:17" s="110" customFormat="1" ht="15" customHeight="1" x14ac:dyDescent="0.2">
      <c r="A16" s="120"/>
      <c r="B16" s="119"/>
      <c r="C16" s="258" t="s">
        <v>107</v>
      </c>
      <c r="E16" s="113">
        <v>53.898514851485146</v>
      </c>
      <c r="F16" s="115">
        <v>871</v>
      </c>
      <c r="G16" s="114">
        <v>941</v>
      </c>
      <c r="H16" s="114">
        <v>988</v>
      </c>
      <c r="I16" s="114">
        <v>992</v>
      </c>
      <c r="J16" s="140">
        <v>918</v>
      </c>
      <c r="K16" s="114">
        <v>-47</v>
      </c>
      <c r="L16" s="116">
        <v>-5.1198257080610023</v>
      </c>
    </row>
    <row r="17" spans="1:12" s="110" customFormat="1" ht="15" customHeight="1" x14ac:dyDescent="0.2">
      <c r="A17" s="120"/>
      <c r="B17" s="121" t="s">
        <v>109</v>
      </c>
      <c r="C17" s="258"/>
      <c r="E17" s="113">
        <v>42.115902964959567</v>
      </c>
      <c r="F17" s="115">
        <v>4375</v>
      </c>
      <c r="G17" s="114">
        <v>4611</v>
      </c>
      <c r="H17" s="114">
        <v>4577</v>
      </c>
      <c r="I17" s="114">
        <v>4576</v>
      </c>
      <c r="J17" s="140">
        <v>4578</v>
      </c>
      <c r="K17" s="114">
        <v>-203</v>
      </c>
      <c r="L17" s="116">
        <v>-4.4342507645259941</v>
      </c>
    </row>
    <row r="18" spans="1:12" s="110" customFormat="1" ht="15" customHeight="1" x14ac:dyDescent="0.2">
      <c r="A18" s="120"/>
      <c r="B18" s="119"/>
      <c r="C18" s="258" t="s">
        <v>106</v>
      </c>
      <c r="E18" s="113">
        <v>34.628571428571426</v>
      </c>
      <c r="F18" s="115">
        <v>1515</v>
      </c>
      <c r="G18" s="114">
        <v>1606</v>
      </c>
      <c r="H18" s="114">
        <v>1590</v>
      </c>
      <c r="I18" s="114">
        <v>1583</v>
      </c>
      <c r="J18" s="140">
        <v>1558</v>
      </c>
      <c r="K18" s="114">
        <v>-43</v>
      </c>
      <c r="L18" s="116">
        <v>-2.7599486521181</v>
      </c>
    </row>
    <row r="19" spans="1:12" s="110" customFormat="1" ht="15" customHeight="1" x14ac:dyDescent="0.2">
      <c r="A19" s="120"/>
      <c r="B19" s="119"/>
      <c r="C19" s="258" t="s">
        <v>107</v>
      </c>
      <c r="E19" s="113">
        <v>65.371428571428567</v>
      </c>
      <c r="F19" s="115">
        <v>2860</v>
      </c>
      <c r="G19" s="114">
        <v>3005</v>
      </c>
      <c r="H19" s="114">
        <v>2987</v>
      </c>
      <c r="I19" s="114">
        <v>2993</v>
      </c>
      <c r="J19" s="140">
        <v>3020</v>
      </c>
      <c r="K19" s="114">
        <v>-160</v>
      </c>
      <c r="L19" s="116">
        <v>-5.298013245033113</v>
      </c>
    </row>
    <row r="20" spans="1:12" s="110" customFormat="1" ht="15" customHeight="1" x14ac:dyDescent="0.2">
      <c r="A20" s="120"/>
      <c r="B20" s="121" t="s">
        <v>110</v>
      </c>
      <c r="C20" s="258"/>
      <c r="E20" s="113">
        <v>22.323835194455139</v>
      </c>
      <c r="F20" s="115">
        <v>2319</v>
      </c>
      <c r="G20" s="114">
        <v>2352</v>
      </c>
      <c r="H20" s="114">
        <v>2376</v>
      </c>
      <c r="I20" s="114">
        <v>2349</v>
      </c>
      <c r="J20" s="140">
        <v>2311</v>
      </c>
      <c r="K20" s="114">
        <v>8</v>
      </c>
      <c r="L20" s="116">
        <v>0.34617048896581565</v>
      </c>
    </row>
    <row r="21" spans="1:12" s="110" customFormat="1" ht="15" customHeight="1" x14ac:dyDescent="0.2">
      <c r="A21" s="120"/>
      <c r="B21" s="119"/>
      <c r="C21" s="258" t="s">
        <v>106</v>
      </c>
      <c r="E21" s="113">
        <v>36.09314359637775</v>
      </c>
      <c r="F21" s="115">
        <v>837</v>
      </c>
      <c r="G21" s="114">
        <v>820</v>
      </c>
      <c r="H21" s="114">
        <v>848</v>
      </c>
      <c r="I21" s="114">
        <v>840</v>
      </c>
      <c r="J21" s="140">
        <v>824</v>
      </c>
      <c r="K21" s="114">
        <v>13</v>
      </c>
      <c r="L21" s="116">
        <v>1.5776699029126213</v>
      </c>
    </row>
    <row r="22" spans="1:12" s="110" customFormat="1" ht="15" customHeight="1" x14ac:dyDescent="0.2">
      <c r="A22" s="120"/>
      <c r="B22" s="119"/>
      <c r="C22" s="258" t="s">
        <v>107</v>
      </c>
      <c r="E22" s="113">
        <v>63.90685640362225</v>
      </c>
      <c r="F22" s="115">
        <v>1482</v>
      </c>
      <c r="G22" s="114">
        <v>1532</v>
      </c>
      <c r="H22" s="114">
        <v>1528</v>
      </c>
      <c r="I22" s="114">
        <v>1509</v>
      </c>
      <c r="J22" s="140">
        <v>1487</v>
      </c>
      <c r="K22" s="114">
        <v>-5</v>
      </c>
      <c r="L22" s="116">
        <v>-0.33624747814391392</v>
      </c>
    </row>
    <row r="23" spans="1:12" s="110" customFormat="1" ht="15" customHeight="1" x14ac:dyDescent="0.2">
      <c r="A23" s="120"/>
      <c r="B23" s="121" t="s">
        <v>111</v>
      </c>
      <c r="C23" s="258"/>
      <c r="E23" s="113">
        <v>20.003850596842511</v>
      </c>
      <c r="F23" s="115">
        <v>2078</v>
      </c>
      <c r="G23" s="114">
        <v>2159</v>
      </c>
      <c r="H23" s="114">
        <v>2127</v>
      </c>
      <c r="I23" s="114">
        <v>2088</v>
      </c>
      <c r="J23" s="140">
        <v>2035</v>
      </c>
      <c r="K23" s="114">
        <v>43</v>
      </c>
      <c r="L23" s="116">
        <v>2.113022113022113</v>
      </c>
    </row>
    <row r="24" spans="1:12" s="110" customFormat="1" ht="15" customHeight="1" x14ac:dyDescent="0.2">
      <c r="A24" s="120"/>
      <c r="B24" s="119"/>
      <c r="C24" s="258" t="s">
        <v>106</v>
      </c>
      <c r="E24" s="113">
        <v>55.678537054860442</v>
      </c>
      <c r="F24" s="115">
        <v>1157</v>
      </c>
      <c r="G24" s="114">
        <v>1212</v>
      </c>
      <c r="H24" s="114">
        <v>1194</v>
      </c>
      <c r="I24" s="114">
        <v>1168</v>
      </c>
      <c r="J24" s="140">
        <v>1134</v>
      </c>
      <c r="K24" s="114">
        <v>23</v>
      </c>
      <c r="L24" s="116">
        <v>2.0282186948853616</v>
      </c>
    </row>
    <row r="25" spans="1:12" s="110" customFormat="1" ht="15" customHeight="1" x14ac:dyDescent="0.2">
      <c r="A25" s="120"/>
      <c r="B25" s="119"/>
      <c r="C25" s="258" t="s">
        <v>107</v>
      </c>
      <c r="E25" s="113">
        <v>44.321462945139558</v>
      </c>
      <c r="F25" s="115">
        <v>921</v>
      </c>
      <c r="G25" s="114">
        <v>947</v>
      </c>
      <c r="H25" s="114">
        <v>933</v>
      </c>
      <c r="I25" s="114">
        <v>920</v>
      </c>
      <c r="J25" s="140">
        <v>901</v>
      </c>
      <c r="K25" s="114">
        <v>20</v>
      </c>
      <c r="L25" s="116">
        <v>2.2197558268590454</v>
      </c>
    </row>
    <row r="26" spans="1:12" s="110" customFormat="1" ht="15" customHeight="1" x14ac:dyDescent="0.2">
      <c r="A26" s="120"/>
      <c r="C26" s="121" t="s">
        <v>187</v>
      </c>
      <c r="D26" s="110" t="s">
        <v>188</v>
      </c>
      <c r="E26" s="113">
        <v>2.0119368502117827</v>
      </c>
      <c r="F26" s="115">
        <v>209</v>
      </c>
      <c r="G26" s="114">
        <v>205</v>
      </c>
      <c r="H26" s="114">
        <v>209</v>
      </c>
      <c r="I26" s="114">
        <v>176</v>
      </c>
      <c r="J26" s="140">
        <v>175</v>
      </c>
      <c r="K26" s="114">
        <v>34</v>
      </c>
      <c r="L26" s="116">
        <v>19.428571428571427</v>
      </c>
    </row>
    <row r="27" spans="1:12" s="110" customFormat="1" ht="15" customHeight="1" x14ac:dyDescent="0.2">
      <c r="A27" s="120"/>
      <c r="B27" s="119"/>
      <c r="D27" s="259" t="s">
        <v>106</v>
      </c>
      <c r="E27" s="113">
        <v>47.846889952153113</v>
      </c>
      <c r="F27" s="115">
        <v>100</v>
      </c>
      <c r="G27" s="114">
        <v>100</v>
      </c>
      <c r="H27" s="114">
        <v>110</v>
      </c>
      <c r="I27" s="114">
        <v>87</v>
      </c>
      <c r="J27" s="140">
        <v>93</v>
      </c>
      <c r="K27" s="114">
        <v>7</v>
      </c>
      <c r="L27" s="116">
        <v>7.5268817204301079</v>
      </c>
    </row>
    <row r="28" spans="1:12" s="110" customFormat="1" ht="15" customHeight="1" x14ac:dyDescent="0.2">
      <c r="A28" s="120"/>
      <c r="B28" s="119"/>
      <c r="D28" s="259" t="s">
        <v>107</v>
      </c>
      <c r="E28" s="113">
        <v>52.153110047846887</v>
      </c>
      <c r="F28" s="115">
        <v>109</v>
      </c>
      <c r="G28" s="114">
        <v>105</v>
      </c>
      <c r="H28" s="114">
        <v>99</v>
      </c>
      <c r="I28" s="114">
        <v>89</v>
      </c>
      <c r="J28" s="140">
        <v>82</v>
      </c>
      <c r="K28" s="114">
        <v>27</v>
      </c>
      <c r="L28" s="116">
        <v>32.926829268292686</v>
      </c>
    </row>
    <row r="29" spans="1:12" s="110" customFormat="1" ht="24" customHeight="1" x14ac:dyDescent="0.2">
      <c r="A29" s="604" t="s">
        <v>189</v>
      </c>
      <c r="B29" s="605"/>
      <c r="C29" s="605"/>
      <c r="D29" s="606"/>
      <c r="E29" s="113">
        <v>93.559876780901035</v>
      </c>
      <c r="F29" s="115">
        <v>9719</v>
      </c>
      <c r="G29" s="114">
        <v>10118</v>
      </c>
      <c r="H29" s="114">
        <v>10138</v>
      </c>
      <c r="I29" s="114">
        <v>10112</v>
      </c>
      <c r="J29" s="140">
        <v>9962</v>
      </c>
      <c r="K29" s="114">
        <v>-243</v>
      </c>
      <c r="L29" s="116">
        <v>-2.4392692230475808</v>
      </c>
    </row>
    <row r="30" spans="1:12" s="110" customFormat="1" ht="15" customHeight="1" x14ac:dyDescent="0.2">
      <c r="A30" s="120"/>
      <c r="B30" s="119"/>
      <c r="C30" s="258" t="s">
        <v>106</v>
      </c>
      <c r="E30" s="113">
        <v>40.662619611071101</v>
      </c>
      <c r="F30" s="115">
        <v>3952</v>
      </c>
      <c r="G30" s="114">
        <v>4068</v>
      </c>
      <c r="H30" s="114">
        <v>4075</v>
      </c>
      <c r="I30" s="114">
        <v>4040</v>
      </c>
      <c r="J30" s="140">
        <v>3974</v>
      </c>
      <c r="K30" s="114">
        <v>-22</v>
      </c>
      <c r="L30" s="116">
        <v>-0.55359838953195772</v>
      </c>
    </row>
    <row r="31" spans="1:12" s="110" customFormat="1" ht="15" customHeight="1" x14ac:dyDescent="0.2">
      <c r="A31" s="120"/>
      <c r="B31" s="119"/>
      <c r="C31" s="258" t="s">
        <v>107</v>
      </c>
      <c r="E31" s="113">
        <v>59.337380388928899</v>
      </c>
      <c r="F31" s="115">
        <v>5767</v>
      </c>
      <c r="G31" s="114">
        <v>6050</v>
      </c>
      <c r="H31" s="114">
        <v>6063</v>
      </c>
      <c r="I31" s="114">
        <v>6072</v>
      </c>
      <c r="J31" s="140">
        <v>5988</v>
      </c>
      <c r="K31" s="114">
        <v>-221</v>
      </c>
      <c r="L31" s="116">
        <v>-3.6907147628590513</v>
      </c>
    </row>
    <row r="32" spans="1:12" s="110" customFormat="1" ht="15" customHeight="1" x14ac:dyDescent="0.2">
      <c r="A32" s="120"/>
      <c r="B32" s="119" t="s">
        <v>117</v>
      </c>
      <c r="C32" s="258"/>
      <c r="E32" s="113">
        <v>6.2090874085483252</v>
      </c>
      <c r="F32" s="114">
        <v>645</v>
      </c>
      <c r="G32" s="114">
        <v>656</v>
      </c>
      <c r="H32" s="114">
        <v>642</v>
      </c>
      <c r="I32" s="114">
        <v>617</v>
      </c>
      <c r="J32" s="140">
        <v>597</v>
      </c>
      <c r="K32" s="114">
        <v>48</v>
      </c>
      <c r="L32" s="116">
        <v>8.0402010050251249</v>
      </c>
    </row>
    <row r="33" spans="1:12" s="110" customFormat="1" ht="15" customHeight="1" x14ac:dyDescent="0.2">
      <c r="A33" s="120"/>
      <c r="B33" s="119"/>
      <c r="C33" s="258" t="s">
        <v>106</v>
      </c>
      <c r="E33" s="113">
        <v>45.581395348837212</v>
      </c>
      <c r="F33" s="114">
        <v>294</v>
      </c>
      <c r="G33" s="114">
        <v>297</v>
      </c>
      <c r="H33" s="114">
        <v>291</v>
      </c>
      <c r="I33" s="114">
        <v>290</v>
      </c>
      <c r="J33" s="140">
        <v>276</v>
      </c>
      <c r="K33" s="114">
        <v>18</v>
      </c>
      <c r="L33" s="116">
        <v>6.5217391304347823</v>
      </c>
    </row>
    <row r="34" spans="1:12" s="110" customFormat="1" ht="15" customHeight="1" x14ac:dyDescent="0.2">
      <c r="A34" s="120"/>
      <c r="B34" s="119"/>
      <c r="C34" s="258" t="s">
        <v>107</v>
      </c>
      <c r="E34" s="113">
        <v>54.418604651162788</v>
      </c>
      <c r="F34" s="114">
        <v>351</v>
      </c>
      <c r="G34" s="114">
        <v>359</v>
      </c>
      <c r="H34" s="114">
        <v>351</v>
      </c>
      <c r="I34" s="114">
        <v>327</v>
      </c>
      <c r="J34" s="140">
        <v>321</v>
      </c>
      <c r="K34" s="114">
        <v>30</v>
      </c>
      <c r="L34" s="116">
        <v>9.3457943925233646</v>
      </c>
    </row>
    <row r="35" spans="1:12" s="110" customFormat="1" ht="24" customHeight="1" x14ac:dyDescent="0.2">
      <c r="A35" s="604" t="s">
        <v>192</v>
      </c>
      <c r="B35" s="605"/>
      <c r="C35" s="605"/>
      <c r="D35" s="606"/>
      <c r="E35" s="113">
        <v>18.771659607239123</v>
      </c>
      <c r="F35" s="114">
        <v>1950</v>
      </c>
      <c r="G35" s="114">
        <v>1995</v>
      </c>
      <c r="H35" s="114">
        <v>1986</v>
      </c>
      <c r="I35" s="114">
        <v>2016</v>
      </c>
      <c r="J35" s="114">
        <v>1939</v>
      </c>
      <c r="K35" s="318">
        <v>11</v>
      </c>
      <c r="L35" s="319">
        <v>0.56730273336771531</v>
      </c>
    </row>
    <row r="36" spans="1:12" s="110" customFormat="1" ht="15" customHeight="1" x14ac:dyDescent="0.2">
      <c r="A36" s="120"/>
      <c r="B36" s="119"/>
      <c r="C36" s="258" t="s">
        <v>106</v>
      </c>
      <c r="E36" s="113">
        <v>40.358974358974358</v>
      </c>
      <c r="F36" s="114">
        <v>787</v>
      </c>
      <c r="G36" s="114">
        <v>774</v>
      </c>
      <c r="H36" s="114">
        <v>778</v>
      </c>
      <c r="I36" s="114">
        <v>798</v>
      </c>
      <c r="J36" s="114">
        <v>776</v>
      </c>
      <c r="K36" s="318">
        <v>11</v>
      </c>
      <c r="L36" s="116">
        <v>1.4175257731958764</v>
      </c>
    </row>
    <row r="37" spans="1:12" s="110" customFormat="1" ht="15" customHeight="1" x14ac:dyDescent="0.2">
      <c r="A37" s="120"/>
      <c r="B37" s="119"/>
      <c r="C37" s="258" t="s">
        <v>107</v>
      </c>
      <c r="E37" s="113">
        <v>59.641025641025642</v>
      </c>
      <c r="F37" s="114">
        <v>1163</v>
      </c>
      <c r="G37" s="114">
        <v>1221</v>
      </c>
      <c r="H37" s="114">
        <v>1208</v>
      </c>
      <c r="I37" s="114">
        <v>1218</v>
      </c>
      <c r="J37" s="140">
        <v>1163</v>
      </c>
      <c r="K37" s="114">
        <v>0</v>
      </c>
      <c r="L37" s="116">
        <v>0</v>
      </c>
    </row>
    <row r="38" spans="1:12" s="110" customFormat="1" ht="15" customHeight="1" x14ac:dyDescent="0.2">
      <c r="A38" s="120"/>
      <c r="B38" s="119" t="s">
        <v>328</v>
      </c>
      <c r="C38" s="258"/>
      <c r="E38" s="113">
        <v>57.989988448209473</v>
      </c>
      <c r="F38" s="114">
        <v>6024</v>
      </c>
      <c r="G38" s="114">
        <v>6200</v>
      </c>
      <c r="H38" s="114">
        <v>6209</v>
      </c>
      <c r="I38" s="114">
        <v>6126</v>
      </c>
      <c r="J38" s="140">
        <v>6063</v>
      </c>
      <c r="K38" s="114">
        <v>-39</v>
      </c>
      <c r="L38" s="116">
        <v>-0.64324591786244434</v>
      </c>
    </row>
    <row r="39" spans="1:12" s="110" customFormat="1" ht="15" customHeight="1" x14ac:dyDescent="0.2">
      <c r="A39" s="120"/>
      <c r="B39" s="119"/>
      <c r="C39" s="258" t="s">
        <v>106</v>
      </c>
      <c r="E39" s="113">
        <v>41.699867197875164</v>
      </c>
      <c r="F39" s="115">
        <v>2512</v>
      </c>
      <c r="G39" s="114">
        <v>2581</v>
      </c>
      <c r="H39" s="114">
        <v>2589</v>
      </c>
      <c r="I39" s="114">
        <v>2541</v>
      </c>
      <c r="J39" s="140">
        <v>2491</v>
      </c>
      <c r="K39" s="114">
        <v>21</v>
      </c>
      <c r="L39" s="116">
        <v>0.8430349257326375</v>
      </c>
    </row>
    <row r="40" spans="1:12" s="110" customFormat="1" ht="15" customHeight="1" x14ac:dyDescent="0.2">
      <c r="A40" s="120"/>
      <c r="B40" s="119"/>
      <c r="C40" s="258" t="s">
        <v>107</v>
      </c>
      <c r="E40" s="113">
        <v>58.300132802124836</v>
      </c>
      <c r="F40" s="115">
        <v>3512</v>
      </c>
      <c r="G40" s="114">
        <v>3619</v>
      </c>
      <c r="H40" s="114">
        <v>3620</v>
      </c>
      <c r="I40" s="114">
        <v>3585</v>
      </c>
      <c r="J40" s="140">
        <v>3572</v>
      </c>
      <c r="K40" s="114">
        <v>-60</v>
      </c>
      <c r="L40" s="116">
        <v>-1.6797312430011198</v>
      </c>
    </row>
    <row r="41" spans="1:12" s="110" customFormat="1" ht="15" customHeight="1" x14ac:dyDescent="0.2">
      <c r="A41" s="120"/>
      <c r="B41" s="320" t="s">
        <v>517</v>
      </c>
      <c r="C41" s="258"/>
      <c r="E41" s="113">
        <v>5.7085098190219483</v>
      </c>
      <c r="F41" s="115">
        <v>593</v>
      </c>
      <c r="G41" s="114">
        <v>621</v>
      </c>
      <c r="H41" s="114">
        <v>626</v>
      </c>
      <c r="I41" s="114">
        <v>612</v>
      </c>
      <c r="J41" s="140">
        <v>578</v>
      </c>
      <c r="K41" s="114">
        <v>15</v>
      </c>
      <c r="L41" s="116">
        <v>2.5951557093425603</v>
      </c>
    </row>
    <row r="42" spans="1:12" s="110" customFormat="1" ht="15" customHeight="1" x14ac:dyDescent="0.2">
      <c r="A42" s="120"/>
      <c r="B42" s="119"/>
      <c r="C42" s="268" t="s">
        <v>106</v>
      </c>
      <c r="D42" s="182"/>
      <c r="E42" s="113">
        <v>44.68802698145025</v>
      </c>
      <c r="F42" s="115">
        <v>265</v>
      </c>
      <c r="G42" s="114">
        <v>270</v>
      </c>
      <c r="H42" s="114">
        <v>275</v>
      </c>
      <c r="I42" s="114">
        <v>265</v>
      </c>
      <c r="J42" s="140">
        <v>250</v>
      </c>
      <c r="K42" s="114">
        <v>15</v>
      </c>
      <c r="L42" s="116">
        <v>6</v>
      </c>
    </row>
    <row r="43" spans="1:12" s="110" customFormat="1" ht="15" customHeight="1" x14ac:dyDescent="0.2">
      <c r="A43" s="120"/>
      <c r="B43" s="119"/>
      <c r="C43" s="268" t="s">
        <v>107</v>
      </c>
      <c r="D43" s="182"/>
      <c r="E43" s="113">
        <v>55.31197301854975</v>
      </c>
      <c r="F43" s="115">
        <v>328</v>
      </c>
      <c r="G43" s="114">
        <v>351</v>
      </c>
      <c r="H43" s="114">
        <v>351</v>
      </c>
      <c r="I43" s="114">
        <v>347</v>
      </c>
      <c r="J43" s="140">
        <v>328</v>
      </c>
      <c r="K43" s="114">
        <v>0</v>
      </c>
      <c r="L43" s="116">
        <v>0</v>
      </c>
    </row>
    <row r="44" spans="1:12" s="110" customFormat="1" ht="15" customHeight="1" x14ac:dyDescent="0.2">
      <c r="A44" s="120"/>
      <c r="B44" s="119" t="s">
        <v>205</v>
      </c>
      <c r="C44" s="268"/>
      <c r="D44" s="182"/>
      <c r="E44" s="113">
        <v>17.529842125529456</v>
      </c>
      <c r="F44" s="115">
        <v>1821</v>
      </c>
      <c r="G44" s="114">
        <v>1979</v>
      </c>
      <c r="H44" s="114">
        <v>1992</v>
      </c>
      <c r="I44" s="114">
        <v>2003</v>
      </c>
      <c r="J44" s="140">
        <v>2006</v>
      </c>
      <c r="K44" s="114">
        <v>-185</v>
      </c>
      <c r="L44" s="116">
        <v>-9.2223330009970095</v>
      </c>
    </row>
    <row r="45" spans="1:12" s="110" customFormat="1" ht="15" customHeight="1" x14ac:dyDescent="0.2">
      <c r="A45" s="120"/>
      <c r="B45" s="119"/>
      <c r="C45" s="268" t="s">
        <v>106</v>
      </c>
      <c r="D45" s="182"/>
      <c r="E45" s="113">
        <v>37.891268533772653</v>
      </c>
      <c r="F45" s="115">
        <v>690</v>
      </c>
      <c r="G45" s="114">
        <v>745</v>
      </c>
      <c r="H45" s="114">
        <v>735</v>
      </c>
      <c r="I45" s="114">
        <v>739</v>
      </c>
      <c r="J45" s="140">
        <v>743</v>
      </c>
      <c r="K45" s="114">
        <v>-53</v>
      </c>
      <c r="L45" s="116">
        <v>-7.1332436069986542</v>
      </c>
    </row>
    <row r="46" spans="1:12" s="110" customFormat="1" ht="15" customHeight="1" x14ac:dyDescent="0.2">
      <c r="A46" s="123"/>
      <c r="B46" s="124"/>
      <c r="C46" s="260" t="s">
        <v>107</v>
      </c>
      <c r="D46" s="261"/>
      <c r="E46" s="125">
        <v>62.108731466227347</v>
      </c>
      <c r="F46" s="143">
        <v>1131</v>
      </c>
      <c r="G46" s="144">
        <v>1234</v>
      </c>
      <c r="H46" s="144">
        <v>1257</v>
      </c>
      <c r="I46" s="144">
        <v>1264</v>
      </c>
      <c r="J46" s="145">
        <v>1263</v>
      </c>
      <c r="K46" s="144">
        <v>-132</v>
      </c>
      <c r="L46" s="146">
        <v>-10.451306413301662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10388</v>
      </c>
      <c r="E11" s="114">
        <v>10795</v>
      </c>
      <c r="F11" s="114">
        <v>10813</v>
      </c>
      <c r="G11" s="114">
        <v>10757</v>
      </c>
      <c r="H11" s="140">
        <v>10586</v>
      </c>
      <c r="I11" s="115">
        <v>-198</v>
      </c>
      <c r="J11" s="116">
        <v>-1.8703948611373513</v>
      </c>
    </row>
    <row r="12" spans="1:15" s="110" customFormat="1" ht="24.95" customHeight="1" x14ac:dyDescent="0.2">
      <c r="A12" s="193" t="s">
        <v>132</v>
      </c>
      <c r="B12" s="194" t="s">
        <v>133</v>
      </c>
      <c r="C12" s="113">
        <v>3.4655371582595302</v>
      </c>
      <c r="D12" s="115">
        <v>360</v>
      </c>
      <c r="E12" s="114">
        <v>348</v>
      </c>
      <c r="F12" s="114">
        <v>362</v>
      </c>
      <c r="G12" s="114">
        <v>338</v>
      </c>
      <c r="H12" s="140">
        <v>319</v>
      </c>
      <c r="I12" s="115">
        <v>41</v>
      </c>
      <c r="J12" s="116">
        <v>12.852664576802507</v>
      </c>
    </row>
    <row r="13" spans="1:15" s="110" customFormat="1" ht="24.95" customHeight="1" x14ac:dyDescent="0.2">
      <c r="A13" s="193" t="s">
        <v>134</v>
      </c>
      <c r="B13" s="199" t="s">
        <v>214</v>
      </c>
      <c r="C13" s="113">
        <v>0.64497497112052371</v>
      </c>
      <c r="D13" s="115">
        <v>67</v>
      </c>
      <c r="E13" s="114">
        <v>83</v>
      </c>
      <c r="F13" s="114">
        <v>72</v>
      </c>
      <c r="G13" s="114">
        <v>73</v>
      </c>
      <c r="H13" s="140">
        <v>71</v>
      </c>
      <c r="I13" s="115">
        <v>-4</v>
      </c>
      <c r="J13" s="116">
        <v>-5.6338028169014081</v>
      </c>
    </row>
    <row r="14" spans="1:15" s="287" customFormat="1" ht="24.95" customHeight="1" x14ac:dyDescent="0.2">
      <c r="A14" s="193" t="s">
        <v>215</v>
      </c>
      <c r="B14" s="199" t="s">
        <v>137</v>
      </c>
      <c r="C14" s="113">
        <v>8.538698498267232</v>
      </c>
      <c r="D14" s="115">
        <v>887</v>
      </c>
      <c r="E14" s="114">
        <v>913</v>
      </c>
      <c r="F14" s="114">
        <v>895</v>
      </c>
      <c r="G14" s="114">
        <v>903</v>
      </c>
      <c r="H14" s="140">
        <v>887</v>
      </c>
      <c r="I14" s="115">
        <v>0</v>
      </c>
      <c r="J14" s="116">
        <v>0</v>
      </c>
      <c r="K14" s="110"/>
      <c r="L14" s="110"/>
      <c r="M14" s="110"/>
      <c r="N14" s="110"/>
      <c r="O14" s="110"/>
    </row>
    <row r="15" spans="1:15" s="110" customFormat="1" ht="24.95" customHeight="1" x14ac:dyDescent="0.2">
      <c r="A15" s="193" t="s">
        <v>216</v>
      </c>
      <c r="B15" s="199" t="s">
        <v>217</v>
      </c>
      <c r="C15" s="113">
        <v>3.9179822872545245</v>
      </c>
      <c r="D15" s="115">
        <v>407</v>
      </c>
      <c r="E15" s="114">
        <v>429</v>
      </c>
      <c r="F15" s="114">
        <v>421</v>
      </c>
      <c r="G15" s="114">
        <v>424</v>
      </c>
      <c r="H15" s="140">
        <v>417</v>
      </c>
      <c r="I15" s="115">
        <v>-10</v>
      </c>
      <c r="J15" s="116">
        <v>-2.3980815347721824</v>
      </c>
    </row>
    <row r="16" spans="1:15" s="287" customFormat="1" ht="24.95" customHeight="1" x14ac:dyDescent="0.2">
      <c r="A16" s="193" t="s">
        <v>218</v>
      </c>
      <c r="B16" s="199" t="s">
        <v>141</v>
      </c>
      <c r="C16" s="113">
        <v>3.3018867924528301</v>
      </c>
      <c r="D16" s="115">
        <v>343</v>
      </c>
      <c r="E16" s="114">
        <v>340</v>
      </c>
      <c r="F16" s="114">
        <v>340</v>
      </c>
      <c r="G16" s="114">
        <v>339</v>
      </c>
      <c r="H16" s="140">
        <v>340</v>
      </c>
      <c r="I16" s="115">
        <v>3</v>
      </c>
      <c r="J16" s="116">
        <v>0.88235294117647056</v>
      </c>
      <c r="K16" s="110"/>
      <c r="L16" s="110"/>
      <c r="M16" s="110"/>
      <c r="N16" s="110"/>
      <c r="O16" s="110"/>
    </row>
    <row r="17" spans="1:15" s="110" customFormat="1" ht="24.95" customHeight="1" x14ac:dyDescent="0.2">
      <c r="A17" s="193" t="s">
        <v>142</v>
      </c>
      <c r="B17" s="199" t="s">
        <v>220</v>
      </c>
      <c r="C17" s="113">
        <v>1.3188294185598768</v>
      </c>
      <c r="D17" s="115">
        <v>137</v>
      </c>
      <c r="E17" s="114">
        <v>144</v>
      </c>
      <c r="F17" s="114">
        <v>134</v>
      </c>
      <c r="G17" s="114">
        <v>140</v>
      </c>
      <c r="H17" s="140">
        <v>130</v>
      </c>
      <c r="I17" s="115">
        <v>7</v>
      </c>
      <c r="J17" s="116">
        <v>5.384615384615385</v>
      </c>
    </row>
    <row r="18" spans="1:15" s="287" customFormat="1" ht="24.95" customHeight="1" x14ac:dyDescent="0.2">
      <c r="A18" s="201" t="s">
        <v>144</v>
      </c>
      <c r="B18" s="202" t="s">
        <v>145</v>
      </c>
      <c r="C18" s="113">
        <v>4.5148247978436657</v>
      </c>
      <c r="D18" s="115">
        <v>469</v>
      </c>
      <c r="E18" s="114">
        <v>467</v>
      </c>
      <c r="F18" s="114">
        <v>478</v>
      </c>
      <c r="G18" s="114">
        <v>482</v>
      </c>
      <c r="H18" s="140">
        <v>484</v>
      </c>
      <c r="I18" s="115">
        <v>-15</v>
      </c>
      <c r="J18" s="116">
        <v>-3.0991735537190084</v>
      </c>
      <c r="K18" s="110"/>
      <c r="L18" s="110"/>
      <c r="M18" s="110"/>
      <c r="N18" s="110"/>
      <c r="O18" s="110"/>
    </row>
    <row r="19" spans="1:15" s="110" customFormat="1" ht="24.95" customHeight="1" x14ac:dyDescent="0.2">
      <c r="A19" s="193" t="s">
        <v>146</v>
      </c>
      <c r="B19" s="199" t="s">
        <v>147</v>
      </c>
      <c r="C19" s="113">
        <v>17.664613015017327</v>
      </c>
      <c r="D19" s="115">
        <v>1835</v>
      </c>
      <c r="E19" s="114">
        <v>1816</v>
      </c>
      <c r="F19" s="114">
        <v>1851</v>
      </c>
      <c r="G19" s="114">
        <v>1864</v>
      </c>
      <c r="H19" s="140">
        <v>1838</v>
      </c>
      <c r="I19" s="115">
        <v>-3</v>
      </c>
      <c r="J19" s="116">
        <v>-0.1632208922742111</v>
      </c>
    </row>
    <row r="20" spans="1:15" s="287" customFormat="1" ht="24.95" customHeight="1" x14ac:dyDescent="0.2">
      <c r="A20" s="193" t="s">
        <v>148</v>
      </c>
      <c r="B20" s="199" t="s">
        <v>149</v>
      </c>
      <c r="C20" s="113">
        <v>5.5737389295340778</v>
      </c>
      <c r="D20" s="115">
        <v>579</v>
      </c>
      <c r="E20" s="114">
        <v>641</v>
      </c>
      <c r="F20" s="114">
        <v>647</v>
      </c>
      <c r="G20" s="114">
        <v>640</v>
      </c>
      <c r="H20" s="140">
        <v>654</v>
      </c>
      <c r="I20" s="115">
        <v>-75</v>
      </c>
      <c r="J20" s="116">
        <v>-11.467889908256881</v>
      </c>
      <c r="K20" s="110"/>
      <c r="L20" s="110"/>
      <c r="M20" s="110"/>
      <c r="N20" s="110"/>
      <c r="O20" s="110"/>
    </row>
    <row r="21" spans="1:15" s="110" customFormat="1" ht="24.95" customHeight="1" x14ac:dyDescent="0.2">
      <c r="A21" s="201" t="s">
        <v>150</v>
      </c>
      <c r="B21" s="202" t="s">
        <v>151</v>
      </c>
      <c r="C21" s="113">
        <v>12.726222564497498</v>
      </c>
      <c r="D21" s="115">
        <v>1322</v>
      </c>
      <c r="E21" s="114">
        <v>1478</v>
      </c>
      <c r="F21" s="114">
        <v>1469</v>
      </c>
      <c r="G21" s="114">
        <v>1436</v>
      </c>
      <c r="H21" s="140">
        <v>1384</v>
      </c>
      <c r="I21" s="115">
        <v>-62</v>
      </c>
      <c r="J21" s="116">
        <v>-4.4797687861271678</v>
      </c>
    </row>
    <row r="22" spans="1:15" s="110" customFormat="1" ht="24.95" customHeight="1" x14ac:dyDescent="0.2">
      <c r="A22" s="201" t="s">
        <v>152</v>
      </c>
      <c r="B22" s="199" t="s">
        <v>153</v>
      </c>
      <c r="C22" s="113">
        <v>1.5979976896418946</v>
      </c>
      <c r="D22" s="115">
        <v>166</v>
      </c>
      <c r="E22" s="114">
        <v>173</v>
      </c>
      <c r="F22" s="114">
        <v>191</v>
      </c>
      <c r="G22" s="114">
        <v>197</v>
      </c>
      <c r="H22" s="140">
        <v>187</v>
      </c>
      <c r="I22" s="115">
        <v>-21</v>
      </c>
      <c r="J22" s="116">
        <v>-11.229946524064172</v>
      </c>
    </row>
    <row r="23" spans="1:15" s="110" customFormat="1" ht="24.95" customHeight="1" x14ac:dyDescent="0.2">
      <c r="A23" s="193" t="s">
        <v>154</v>
      </c>
      <c r="B23" s="199" t="s">
        <v>155</v>
      </c>
      <c r="C23" s="113">
        <v>1.039661147477859</v>
      </c>
      <c r="D23" s="115">
        <v>108</v>
      </c>
      <c r="E23" s="114">
        <v>110</v>
      </c>
      <c r="F23" s="114">
        <v>110</v>
      </c>
      <c r="G23" s="114">
        <v>116</v>
      </c>
      <c r="H23" s="140">
        <v>113</v>
      </c>
      <c r="I23" s="115">
        <v>-5</v>
      </c>
      <c r="J23" s="116">
        <v>-4.4247787610619467</v>
      </c>
    </row>
    <row r="24" spans="1:15" s="110" customFormat="1" ht="24.95" customHeight="1" x14ac:dyDescent="0.2">
      <c r="A24" s="193" t="s">
        <v>156</v>
      </c>
      <c r="B24" s="199" t="s">
        <v>221</v>
      </c>
      <c r="C24" s="113">
        <v>6.7577974586060838</v>
      </c>
      <c r="D24" s="115">
        <v>702</v>
      </c>
      <c r="E24" s="114">
        <v>715</v>
      </c>
      <c r="F24" s="114">
        <v>721</v>
      </c>
      <c r="G24" s="114">
        <v>725</v>
      </c>
      <c r="H24" s="140">
        <v>742</v>
      </c>
      <c r="I24" s="115">
        <v>-40</v>
      </c>
      <c r="J24" s="116">
        <v>-5.3908355795148246</v>
      </c>
    </row>
    <row r="25" spans="1:15" s="110" customFormat="1" ht="24.95" customHeight="1" x14ac:dyDescent="0.2">
      <c r="A25" s="193" t="s">
        <v>222</v>
      </c>
      <c r="B25" s="204" t="s">
        <v>159</v>
      </c>
      <c r="C25" s="113">
        <v>7.4797843665768191</v>
      </c>
      <c r="D25" s="115">
        <v>777</v>
      </c>
      <c r="E25" s="114">
        <v>770</v>
      </c>
      <c r="F25" s="114">
        <v>748</v>
      </c>
      <c r="G25" s="114">
        <v>713</v>
      </c>
      <c r="H25" s="140">
        <v>719</v>
      </c>
      <c r="I25" s="115">
        <v>58</v>
      </c>
      <c r="J25" s="116">
        <v>8.0667593880389425</v>
      </c>
    </row>
    <row r="26" spans="1:15" s="110" customFormat="1" ht="24.95" customHeight="1" x14ac:dyDescent="0.2">
      <c r="A26" s="201">
        <v>782.78300000000002</v>
      </c>
      <c r="B26" s="203" t="s">
        <v>160</v>
      </c>
      <c r="C26" s="113">
        <v>0.62572198690797076</v>
      </c>
      <c r="D26" s="115">
        <v>65</v>
      </c>
      <c r="E26" s="114">
        <v>67</v>
      </c>
      <c r="F26" s="114">
        <v>70</v>
      </c>
      <c r="G26" s="114">
        <v>75</v>
      </c>
      <c r="H26" s="140">
        <v>77</v>
      </c>
      <c r="I26" s="115">
        <v>-12</v>
      </c>
      <c r="J26" s="116">
        <v>-15.584415584415584</v>
      </c>
    </row>
    <row r="27" spans="1:15" s="110" customFormat="1" ht="24.95" customHeight="1" x14ac:dyDescent="0.2">
      <c r="A27" s="193" t="s">
        <v>161</v>
      </c>
      <c r="B27" s="199" t="s">
        <v>162</v>
      </c>
      <c r="C27" s="113">
        <v>1.626877165960724</v>
      </c>
      <c r="D27" s="115">
        <v>169</v>
      </c>
      <c r="E27" s="114">
        <v>195</v>
      </c>
      <c r="F27" s="114">
        <v>192</v>
      </c>
      <c r="G27" s="114">
        <v>203</v>
      </c>
      <c r="H27" s="140">
        <v>185</v>
      </c>
      <c r="I27" s="115">
        <v>-16</v>
      </c>
      <c r="J27" s="116">
        <v>-8.6486486486486491</v>
      </c>
    </row>
    <row r="28" spans="1:15" s="110" customFormat="1" ht="24.95" customHeight="1" x14ac:dyDescent="0.2">
      <c r="A28" s="193" t="s">
        <v>163</v>
      </c>
      <c r="B28" s="199" t="s">
        <v>164</v>
      </c>
      <c r="C28" s="113">
        <v>2.502887947631883</v>
      </c>
      <c r="D28" s="115">
        <v>260</v>
      </c>
      <c r="E28" s="114">
        <v>277</v>
      </c>
      <c r="F28" s="114">
        <v>280</v>
      </c>
      <c r="G28" s="114">
        <v>283</v>
      </c>
      <c r="H28" s="140">
        <v>293</v>
      </c>
      <c r="I28" s="115">
        <v>-33</v>
      </c>
      <c r="J28" s="116">
        <v>-11.262798634812286</v>
      </c>
    </row>
    <row r="29" spans="1:15" s="110" customFormat="1" ht="24.95" customHeight="1" x14ac:dyDescent="0.2">
      <c r="A29" s="193">
        <v>86</v>
      </c>
      <c r="B29" s="199" t="s">
        <v>165</v>
      </c>
      <c r="C29" s="113">
        <v>6.4401232190989601</v>
      </c>
      <c r="D29" s="115">
        <v>669</v>
      </c>
      <c r="E29" s="114">
        <v>700</v>
      </c>
      <c r="F29" s="114">
        <v>701</v>
      </c>
      <c r="G29" s="114">
        <v>683</v>
      </c>
      <c r="H29" s="140">
        <v>674</v>
      </c>
      <c r="I29" s="115">
        <v>-5</v>
      </c>
      <c r="J29" s="116">
        <v>-0.74183976261127593</v>
      </c>
    </row>
    <row r="30" spans="1:15" s="110" customFormat="1" ht="24.95" customHeight="1" x14ac:dyDescent="0.2">
      <c r="A30" s="193">
        <v>87.88</v>
      </c>
      <c r="B30" s="204" t="s">
        <v>166</v>
      </c>
      <c r="C30" s="113">
        <v>5.0827878321139774</v>
      </c>
      <c r="D30" s="115">
        <v>528</v>
      </c>
      <c r="E30" s="114">
        <v>536</v>
      </c>
      <c r="F30" s="114">
        <v>535</v>
      </c>
      <c r="G30" s="114">
        <v>552</v>
      </c>
      <c r="H30" s="140">
        <v>527</v>
      </c>
      <c r="I30" s="115">
        <v>1</v>
      </c>
      <c r="J30" s="116">
        <v>0.18975332068311196</v>
      </c>
    </row>
    <row r="31" spans="1:15" s="110" customFormat="1" ht="24.95" customHeight="1" x14ac:dyDescent="0.2">
      <c r="A31" s="193" t="s">
        <v>167</v>
      </c>
      <c r="B31" s="199" t="s">
        <v>168</v>
      </c>
      <c r="C31" s="113">
        <v>13.717751251443973</v>
      </c>
      <c r="D31" s="115">
        <v>1425</v>
      </c>
      <c r="E31" s="114">
        <v>1506</v>
      </c>
      <c r="F31" s="114">
        <v>1491</v>
      </c>
      <c r="G31" s="114">
        <v>1474</v>
      </c>
      <c r="H31" s="140">
        <v>1432</v>
      </c>
      <c r="I31" s="115">
        <v>-7</v>
      </c>
      <c r="J31" s="116">
        <v>-0.48882681564245811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3.4655371582595302</v>
      </c>
      <c r="D34" s="115">
        <v>360</v>
      </c>
      <c r="E34" s="114">
        <v>348</v>
      </c>
      <c r="F34" s="114">
        <v>362</v>
      </c>
      <c r="G34" s="114">
        <v>338</v>
      </c>
      <c r="H34" s="140">
        <v>319</v>
      </c>
      <c r="I34" s="115">
        <v>41</v>
      </c>
      <c r="J34" s="116">
        <v>12.852664576802507</v>
      </c>
    </row>
    <row r="35" spans="1:10" s="110" customFormat="1" ht="24.95" customHeight="1" x14ac:dyDescent="0.2">
      <c r="A35" s="292" t="s">
        <v>171</v>
      </c>
      <c r="B35" s="293" t="s">
        <v>172</v>
      </c>
      <c r="C35" s="113">
        <v>13.698498267231422</v>
      </c>
      <c r="D35" s="115">
        <v>1423</v>
      </c>
      <c r="E35" s="114">
        <v>1463</v>
      </c>
      <c r="F35" s="114">
        <v>1445</v>
      </c>
      <c r="G35" s="114">
        <v>1458</v>
      </c>
      <c r="H35" s="140">
        <v>1442</v>
      </c>
      <c r="I35" s="115">
        <v>-19</v>
      </c>
      <c r="J35" s="116">
        <v>-1.317614424410541</v>
      </c>
    </row>
    <row r="36" spans="1:10" s="110" customFormat="1" ht="24.95" customHeight="1" x14ac:dyDescent="0.2">
      <c r="A36" s="294" t="s">
        <v>173</v>
      </c>
      <c r="B36" s="295" t="s">
        <v>174</v>
      </c>
      <c r="C36" s="125">
        <v>82.835964574509049</v>
      </c>
      <c r="D36" s="143">
        <v>8605</v>
      </c>
      <c r="E36" s="144">
        <v>8984</v>
      </c>
      <c r="F36" s="144">
        <v>9006</v>
      </c>
      <c r="G36" s="144">
        <v>8961</v>
      </c>
      <c r="H36" s="145">
        <v>8825</v>
      </c>
      <c r="I36" s="143">
        <v>-220</v>
      </c>
      <c r="J36" s="146">
        <v>-2.4929178470254958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10388</v>
      </c>
      <c r="F11" s="264">
        <v>10795</v>
      </c>
      <c r="G11" s="264">
        <v>10813</v>
      </c>
      <c r="H11" s="264">
        <v>10757</v>
      </c>
      <c r="I11" s="265">
        <v>10586</v>
      </c>
      <c r="J11" s="263">
        <v>-198</v>
      </c>
      <c r="K11" s="266">
        <v>-1.8703948611373513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42.260300346553713</v>
      </c>
      <c r="E13" s="115">
        <v>4390</v>
      </c>
      <c r="F13" s="114">
        <v>4547</v>
      </c>
      <c r="G13" s="114">
        <v>4576</v>
      </c>
      <c r="H13" s="114">
        <v>4522</v>
      </c>
      <c r="I13" s="140">
        <v>4450</v>
      </c>
      <c r="J13" s="115">
        <v>-60</v>
      </c>
      <c r="K13" s="116">
        <v>-1.348314606741573</v>
      </c>
    </row>
    <row r="14" spans="1:15" ht="15.95" customHeight="1" x14ac:dyDescent="0.2">
      <c r="A14" s="306" t="s">
        <v>230</v>
      </c>
      <c r="B14" s="307"/>
      <c r="C14" s="308"/>
      <c r="D14" s="113">
        <v>44.666923373122835</v>
      </c>
      <c r="E14" s="115">
        <v>4640</v>
      </c>
      <c r="F14" s="114">
        <v>4856</v>
      </c>
      <c r="G14" s="114">
        <v>4846</v>
      </c>
      <c r="H14" s="114">
        <v>4842</v>
      </c>
      <c r="I14" s="140">
        <v>4756</v>
      </c>
      <c r="J14" s="115">
        <v>-116</v>
      </c>
      <c r="K14" s="116">
        <v>-2.4390243902439024</v>
      </c>
    </row>
    <row r="15" spans="1:15" ht="15.95" customHeight="1" x14ac:dyDescent="0.2">
      <c r="A15" s="306" t="s">
        <v>231</v>
      </c>
      <c r="B15" s="307"/>
      <c r="C15" s="308"/>
      <c r="D15" s="113">
        <v>4.44743935309973</v>
      </c>
      <c r="E15" s="115">
        <v>462</v>
      </c>
      <c r="F15" s="114">
        <v>470</v>
      </c>
      <c r="G15" s="114">
        <v>479</v>
      </c>
      <c r="H15" s="114">
        <v>474</v>
      </c>
      <c r="I15" s="140">
        <v>480</v>
      </c>
      <c r="J15" s="115">
        <v>-18</v>
      </c>
      <c r="K15" s="116">
        <v>-3.75</v>
      </c>
    </row>
    <row r="16" spans="1:15" ht="15.95" customHeight="1" x14ac:dyDescent="0.2">
      <c r="A16" s="306" t="s">
        <v>232</v>
      </c>
      <c r="B16" s="307"/>
      <c r="C16" s="308"/>
      <c r="D16" s="113">
        <v>2.9842125529457064</v>
      </c>
      <c r="E16" s="115">
        <v>310</v>
      </c>
      <c r="F16" s="114">
        <v>329</v>
      </c>
      <c r="G16" s="114">
        <v>329</v>
      </c>
      <c r="H16" s="114">
        <v>336</v>
      </c>
      <c r="I16" s="140">
        <v>340</v>
      </c>
      <c r="J16" s="115">
        <v>-30</v>
      </c>
      <c r="K16" s="116">
        <v>-8.8235294117647065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2.8301886792452828</v>
      </c>
      <c r="E18" s="115">
        <v>294</v>
      </c>
      <c r="F18" s="114">
        <v>289</v>
      </c>
      <c r="G18" s="114">
        <v>302</v>
      </c>
      <c r="H18" s="114">
        <v>289</v>
      </c>
      <c r="I18" s="140">
        <v>281</v>
      </c>
      <c r="J18" s="115">
        <v>13</v>
      </c>
      <c r="K18" s="116">
        <v>4.6263345195729535</v>
      </c>
    </row>
    <row r="19" spans="1:11" ht="14.1" customHeight="1" x14ac:dyDescent="0.2">
      <c r="A19" s="306" t="s">
        <v>235</v>
      </c>
      <c r="B19" s="307" t="s">
        <v>236</v>
      </c>
      <c r="C19" s="308"/>
      <c r="D19" s="113">
        <v>2.2622256449749711</v>
      </c>
      <c r="E19" s="115">
        <v>235</v>
      </c>
      <c r="F19" s="114">
        <v>232</v>
      </c>
      <c r="G19" s="114">
        <v>243</v>
      </c>
      <c r="H19" s="114">
        <v>234</v>
      </c>
      <c r="I19" s="140">
        <v>228</v>
      </c>
      <c r="J19" s="115">
        <v>7</v>
      </c>
      <c r="K19" s="116">
        <v>3.0701754385964914</v>
      </c>
    </row>
    <row r="20" spans="1:11" ht="14.1" customHeight="1" x14ac:dyDescent="0.2">
      <c r="A20" s="306">
        <v>12</v>
      </c>
      <c r="B20" s="307" t="s">
        <v>237</v>
      </c>
      <c r="C20" s="308"/>
      <c r="D20" s="113">
        <v>2.079322294955718</v>
      </c>
      <c r="E20" s="115">
        <v>216</v>
      </c>
      <c r="F20" s="114">
        <v>212</v>
      </c>
      <c r="G20" s="114">
        <v>216</v>
      </c>
      <c r="H20" s="114">
        <v>227</v>
      </c>
      <c r="I20" s="140">
        <v>208</v>
      </c>
      <c r="J20" s="115">
        <v>8</v>
      </c>
      <c r="K20" s="116">
        <v>3.8461538461538463</v>
      </c>
    </row>
    <row r="21" spans="1:11" ht="14.1" customHeight="1" x14ac:dyDescent="0.2">
      <c r="A21" s="306">
        <v>21</v>
      </c>
      <c r="B21" s="307" t="s">
        <v>238</v>
      </c>
      <c r="C21" s="308"/>
      <c r="D21" s="113">
        <v>0.13477088948787061</v>
      </c>
      <c r="E21" s="115">
        <v>14</v>
      </c>
      <c r="F21" s="114">
        <v>14</v>
      </c>
      <c r="G21" s="114">
        <v>13</v>
      </c>
      <c r="H21" s="114">
        <v>13</v>
      </c>
      <c r="I21" s="140">
        <v>14</v>
      </c>
      <c r="J21" s="115">
        <v>0</v>
      </c>
      <c r="K21" s="116">
        <v>0</v>
      </c>
    </row>
    <row r="22" spans="1:11" ht="14.1" customHeight="1" x14ac:dyDescent="0.2">
      <c r="A22" s="306">
        <v>22</v>
      </c>
      <c r="B22" s="307" t="s">
        <v>239</v>
      </c>
      <c r="C22" s="308"/>
      <c r="D22" s="113">
        <v>0.90489025798998846</v>
      </c>
      <c r="E22" s="115">
        <v>94</v>
      </c>
      <c r="F22" s="114">
        <v>94</v>
      </c>
      <c r="G22" s="114">
        <v>94</v>
      </c>
      <c r="H22" s="114">
        <v>90</v>
      </c>
      <c r="I22" s="140">
        <v>78</v>
      </c>
      <c r="J22" s="115">
        <v>16</v>
      </c>
      <c r="K22" s="116">
        <v>20.512820512820515</v>
      </c>
    </row>
    <row r="23" spans="1:11" ht="14.1" customHeight="1" x14ac:dyDescent="0.2">
      <c r="A23" s="306">
        <v>23</v>
      </c>
      <c r="B23" s="307" t="s">
        <v>240</v>
      </c>
      <c r="C23" s="308"/>
      <c r="D23" s="113">
        <v>0.53908355795148244</v>
      </c>
      <c r="E23" s="115">
        <v>56</v>
      </c>
      <c r="F23" s="114">
        <v>53</v>
      </c>
      <c r="G23" s="114">
        <v>65</v>
      </c>
      <c r="H23" s="114">
        <v>70</v>
      </c>
      <c r="I23" s="140">
        <v>72</v>
      </c>
      <c r="J23" s="115">
        <v>-16</v>
      </c>
      <c r="K23" s="116">
        <v>-22.222222222222221</v>
      </c>
    </row>
    <row r="24" spans="1:11" ht="14.1" customHeight="1" x14ac:dyDescent="0.2">
      <c r="A24" s="306">
        <v>24</v>
      </c>
      <c r="B24" s="307" t="s">
        <v>241</v>
      </c>
      <c r="C24" s="308"/>
      <c r="D24" s="113">
        <v>1.0877936080092414</v>
      </c>
      <c r="E24" s="115">
        <v>113</v>
      </c>
      <c r="F24" s="114">
        <v>115</v>
      </c>
      <c r="G24" s="114">
        <v>112</v>
      </c>
      <c r="H24" s="114">
        <v>118</v>
      </c>
      <c r="I24" s="140">
        <v>124</v>
      </c>
      <c r="J24" s="115">
        <v>-11</v>
      </c>
      <c r="K24" s="116">
        <v>-8.870967741935484</v>
      </c>
    </row>
    <row r="25" spans="1:11" ht="14.1" customHeight="1" x14ac:dyDescent="0.2">
      <c r="A25" s="306">
        <v>25</v>
      </c>
      <c r="B25" s="307" t="s">
        <v>242</v>
      </c>
      <c r="C25" s="308"/>
      <c r="D25" s="113">
        <v>1.4728532922603004</v>
      </c>
      <c r="E25" s="115">
        <v>153</v>
      </c>
      <c r="F25" s="114">
        <v>179</v>
      </c>
      <c r="G25" s="114">
        <v>170</v>
      </c>
      <c r="H25" s="114">
        <v>169</v>
      </c>
      <c r="I25" s="140">
        <v>165</v>
      </c>
      <c r="J25" s="115">
        <v>-12</v>
      </c>
      <c r="K25" s="116">
        <v>-7.2727272727272725</v>
      </c>
    </row>
    <row r="26" spans="1:11" ht="14.1" customHeight="1" x14ac:dyDescent="0.2">
      <c r="A26" s="306">
        <v>26</v>
      </c>
      <c r="B26" s="307" t="s">
        <v>243</v>
      </c>
      <c r="C26" s="308"/>
      <c r="D26" s="113">
        <v>0.60646900269541781</v>
      </c>
      <c r="E26" s="115">
        <v>63</v>
      </c>
      <c r="F26" s="114">
        <v>62</v>
      </c>
      <c r="G26" s="114">
        <v>64</v>
      </c>
      <c r="H26" s="114">
        <v>71</v>
      </c>
      <c r="I26" s="140">
        <v>71</v>
      </c>
      <c r="J26" s="115">
        <v>-8</v>
      </c>
      <c r="K26" s="116">
        <v>-11.267605633802816</v>
      </c>
    </row>
    <row r="27" spans="1:11" ht="14.1" customHeight="1" x14ac:dyDescent="0.2">
      <c r="A27" s="306">
        <v>27</v>
      </c>
      <c r="B27" s="307" t="s">
        <v>244</v>
      </c>
      <c r="C27" s="308"/>
      <c r="D27" s="113">
        <v>0.24066230265691183</v>
      </c>
      <c r="E27" s="115">
        <v>25</v>
      </c>
      <c r="F27" s="114">
        <v>29</v>
      </c>
      <c r="G27" s="114">
        <v>27</v>
      </c>
      <c r="H27" s="114">
        <v>29</v>
      </c>
      <c r="I27" s="140">
        <v>30</v>
      </c>
      <c r="J27" s="115">
        <v>-5</v>
      </c>
      <c r="K27" s="116">
        <v>-16.666666666666668</v>
      </c>
    </row>
    <row r="28" spans="1:11" ht="14.1" customHeight="1" x14ac:dyDescent="0.2">
      <c r="A28" s="306">
        <v>28</v>
      </c>
      <c r="B28" s="307" t="s">
        <v>245</v>
      </c>
      <c r="C28" s="308"/>
      <c r="D28" s="113">
        <v>0.35618020793222949</v>
      </c>
      <c r="E28" s="115">
        <v>37</v>
      </c>
      <c r="F28" s="114">
        <v>39</v>
      </c>
      <c r="G28" s="114">
        <v>35</v>
      </c>
      <c r="H28" s="114">
        <v>38</v>
      </c>
      <c r="I28" s="140">
        <v>36</v>
      </c>
      <c r="J28" s="115">
        <v>1</v>
      </c>
      <c r="K28" s="116">
        <v>2.7777777777777777</v>
      </c>
    </row>
    <row r="29" spans="1:11" ht="14.1" customHeight="1" x14ac:dyDescent="0.2">
      <c r="A29" s="306">
        <v>29</v>
      </c>
      <c r="B29" s="307" t="s">
        <v>246</v>
      </c>
      <c r="C29" s="308"/>
      <c r="D29" s="113">
        <v>3.5714285714285716</v>
      </c>
      <c r="E29" s="115">
        <v>371</v>
      </c>
      <c r="F29" s="114">
        <v>386</v>
      </c>
      <c r="G29" s="114">
        <v>387</v>
      </c>
      <c r="H29" s="114">
        <v>382</v>
      </c>
      <c r="I29" s="140">
        <v>358</v>
      </c>
      <c r="J29" s="115">
        <v>13</v>
      </c>
      <c r="K29" s="116">
        <v>3.6312849162011172</v>
      </c>
    </row>
    <row r="30" spans="1:11" ht="14.1" customHeight="1" x14ac:dyDescent="0.2">
      <c r="A30" s="306" t="s">
        <v>247</v>
      </c>
      <c r="B30" s="307" t="s">
        <v>248</v>
      </c>
      <c r="C30" s="308"/>
      <c r="D30" s="113">
        <v>0.57758952637658834</v>
      </c>
      <c r="E30" s="115">
        <v>60</v>
      </c>
      <c r="F30" s="114">
        <v>64</v>
      </c>
      <c r="G30" s="114">
        <v>66</v>
      </c>
      <c r="H30" s="114">
        <v>59</v>
      </c>
      <c r="I30" s="140">
        <v>56</v>
      </c>
      <c r="J30" s="115">
        <v>4</v>
      </c>
      <c r="K30" s="116">
        <v>7.1428571428571432</v>
      </c>
    </row>
    <row r="31" spans="1:11" ht="14.1" customHeight="1" x14ac:dyDescent="0.2">
      <c r="A31" s="306" t="s">
        <v>249</v>
      </c>
      <c r="B31" s="307" t="s">
        <v>250</v>
      </c>
      <c r="C31" s="308"/>
      <c r="D31" s="113">
        <v>2.9360800924143242</v>
      </c>
      <c r="E31" s="115">
        <v>305</v>
      </c>
      <c r="F31" s="114">
        <v>318</v>
      </c>
      <c r="G31" s="114">
        <v>314</v>
      </c>
      <c r="H31" s="114">
        <v>317</v>
      </c>
      <c r="I31" s="140">
        <v>298</v>
      </c>
      <c r="J31" s="115">
        <v>7</v>
      </c>
      <c r="K31" s="116">
        <v>2.348993288590604</v>
      </c>
    </row>
    <row r="32" spans="1:11" ht="14.1" customHeight="1" x14ac:dyDescent="0.2">
      <c r="A32" s="306">
        <v>31</v>
      </c>
      <c r="B32" s="307" t="s">
        <v>251</v>
      </c>
      <c r="C32" s="308"/>
      <c r="D32" s="113">
        <v>0.18290335001925298</v>
      </c>
      <c r="E32" s="115">
        <v>19</v>
      </c>
      <c r="F32" s="114">
        <v>19</v>
      </c>
      <c r="G32" s="114">
        <v>19</v>
      </c>
      <c r="H32" s="114">
        <v>19</v>
      </c>
      <c r="I32" s="140">
        <v>19</v>
      </c>
      <c r="J32" s="115">
        <v>0</v>
      </c>
      <c r="K32" s="116">
        <v>0</v>
      </c>
    </row>
    <row r="33" spans="1:11" ht="14.1" customHeight="1" x14ac:dyDescent="0.2">
      <c r="A33" s="306">
        <v>32</v>
      </c>
      <c r="B33" s="307" t="s">
        <v>252</v>
      </c>
      <c r="C33" s="308"/>
      <c r="D33" s="113">
        <v>0.7219869079707355</v>
      </c>
      <c r="E33" s="115">
        <v>75</v>
      </c>
      <c r="F33" s="114">
        <v>87</v>
      </c>
      <c r="G33" s="114">
        <v>94</v>
      </c>
      <c r="H33" s="114">
        <v>94</v>
      </c>
      <c r="I33" s="140">
        <v>95</v>
      </c>
      <c r="J33" s="115">
        <v>-20</v>
      </c>
      <c r="K33" s="116">
        <v>-21.05263157894737</v>
      </c>
    </row>
    <row r="34" spans="1:11" ht="14.1" customHeight="1" x14ac:dyDescent="0.2">
      <c r="A34" s="306">
        <v>33</v>
      </c>
      <c r="B34" s="307" t="s">
        <v>253</v>
      </c>
      <c r="C34" s="308"/>
      <c r="D34" s="113">
        <v>0.53908355795148244</v>
      </c>
      <c r="E34" s="115">
        <v>56</v>
      </c>
      <c r="F34" s="114">
        <v>51</v>
      </c>
      <c r="G34" s="114">
        <v>58</v>
      </c>
      <c r="H34" s="114">
        <v>62</v>
      </c>
      <c r="I34" s="140">
        <v>65</v>
      </c>
      <c r="J34" s="115">
        <v>-9</v>
      </c>
      <c r="K34" s="116">
        <v>-13.846153846153847</v>
      </c>
    </row>
    <row r="35" spans="1:11" ht="14.1" customHeight="1" x14ac:dyDescent="0.2">
      <c r="A35" s="306">
        <v>34</v>
      </c>
      <c r="B35" s="307" t="s">
        <v>254</v>
      </c>
      <c r="C35" s="308"/>
      <c r="D35" s="113">
        <v>4.2934154793993065</v>
      </c>
      <c r="E35" s="115">
        <v>446</v>
      </c>
      <c r="F35" s="114">
        <v>443</v>
      </c>
      <c r="G35" s="114">
        <v>439</v>
      </c>
      <c r="H35" s="114">
        <v>445</v>
      </c>
      <c r="I35" s="140">
        <v>425</v>
      </c>
      <c r="J35" s="115">
        <v>21</v>
      </c>
      <c r="K35" s="116">
        <v>4.9411764705882355</v>
      </c>
    </row>
    <row r="36" spans="1:11" ht="14.1" customHeight="1" x14ac:dyDescent="0.2">
      <c r="A36" s="306">
        <v>41</v>
      </c>
      <c r="B36" s="307" t="s">
        <v>255</v>
      </c>
      <c r="C36" s="308"/>
      <c r="D36" s="113">
        <v>0.14439738159414708</v>
      </c>
      <c r="E36" s="115">
        <v>15</v>
      </c>
      <c r="F36" s="114">
        <v>15</v>
      </c>
      <c r="G36" s="114">
        <v>15</v>
      </c>
      <c r="H36" s="114">
        <v>14</v>
      </c>
      <c r="I36" s="140">
        <v>17</v>
      </c>
      <c r="J36" s="115">
        <v>-2</v>
      </c>
      <c r="K36" s="116">
        <v>-11.764705882352942</v>
      </c>
    </row>
    <row r="37" spans="1:11" ht="14.1" customHeight="1" x14ac:dyDescent="0.2">
      <c r="A37" s="306">
        <v>42</v>
      </c>
      <c r="B37" s="307" t="s">
        <v>256</v>
      </c>
      <c r="C37" s="308"/>
      <c r="D37" s="113">
        <v>6.7385444743935305E-2</v>
      </c>
      <c r="E37" s="115">
        <v>7</v>
      </c>
      <c r="F37" s="114">
        <v>6</v>
      </c>
      <c r="G37" s="114">
        <v>6</v>
      </c>
      <c r="H37" s="114">
        <v>5</v>
      </c>
      <c r="I37" s="140">
        <v>4</v>
      </c>
      <c r="J37" s="115">
        <v>3</v>
      </c>
      <c r="K37" s="116">
        <v>75</v>
      </c>
    </row>
    <row r="38" spans="1:11" ht="14.1" customHeight="1" x14ac:dyDescent="0.2">
      <c r="A38" s="306">
        <v>43</v>
      </c>
      <c r="B38" s="307" t="s">
        <v>257</v>
      </c>
      <c r="C38" s="308"/>
      <c r="D38" s="113">
        <v>0.31767423950712359</v>
      </c>
      <c r="E38" s="115">
        <v>33</v>
      </c>
      <c r="F38" s="114">
        <v>29</v>
      </c>
      <c r="G38" s="114">
        <v>31</v>
      </c>
      <c r="H38" s="114">
        <v>36</v>
      </c>
      <c r="I38" s="140">
        <v>33</v>
      </c>
      <c r="J38" s="115">
        <v>0</v>
      </c>
      <c r="K38" s="116">
        <v>0</v>
      </c>
    </row>
    <row r="39" spans="1:11" ht="14.1" customHeight="1" x14ac:dyDescent="0.2">
      <c r="A39" s="306">
        <v>51</v>
      </c>
      <c r="B39" s="307" t="s">
        <v>258</v>
      </c>
      <c r="C39" s="308"/>
      <c r="D39" s="113">
        <v>7.1813631112822485</v>
      </c>
      <c r="E39" s="115">
        <v>746</v>
      </c>
      <c r="F39" s="114">
        <v>742</v>
      </c>
      <c r="G39" s="114">
        <v>741</v>
      </c>
      <c r="H39" s="114">
        <v>730</v>
      </c>
      <c r="I39" s="140">
        <v>743</v>
      </c>
      <c r="J39" s="115">
        <v>3</v>
      </c>
      <c r="K39" s="116">
        <v>0.40376850605652759</v>
      </c>
    </row>
    <row r="40" spans="1:11" ht="14.1" customHeight="1" x14ac:dyDescent="0.2">
      <c r="A40" s="306" t="s">
        <v>259</v>
      </c>
      <c r="B40" s="307" t="s">
        <v>260</v>
      </c>
      <c r="C40" s="308"/>
      <c r="D40" s="113">
        <v>7.0465922217943779</v>
      </c>
      <c r="E40" s="115">
        <v>732</v>
      </c>
      <c r="F40" s="114">
        <v>729</v>
      </c>
      <c r="G40" s="114">
        <v>729</v>
      </c>
      <c r="H40" s="114">
        <v>718</v>
      </c>
      <c r="I40" s="140">
        <v>728</v>
      </c>
      <c r="J40" s="115">
        <v>4</v>
      </c>
      <c r="K40" s="116">
        <v>0.5494505494505495</v>
      </c>
    </row>
    <row r="41" spans="1:11" ht="14.1" customHeight="1" x14ac:dyDescent="0.2">
      <c r="A41" s="306"/>
      <c r="B41" s="307" t="s">
        <v>261</v>
      </c>
      <c r="C41" s="308"/>
      <c r="D41" s="113">
        <v>3.3885252214093184</v>
      </c>
      <c r="E41" s="115">
        <v>352</v>
      </c>
      <c r="F41" s="114">
        <v>337</v>
      </c>
      <c r="G41" s="114">
        <v>327</v>
      </c>
      <c r="H41" s="114">
        <v>308</v>
      </c>
      <c r="I41" s="140">
        <v>312</v>
      </c>
      <c r="J41" s="115">
        <v>40</v>
      </c>
      <c r="K41" s="116">
        <v>12.820512820512821</v>
      </c>
    </row>
    <row r="42" spans="1:11" ht="14.1" customHeight="1" x14ac:dyDescent="0.2">
      <c r="A42" s="306">
        <v>52</v>
      </c>
      <c r="B42" s="307" t="s">
        <v>262</v>
      </c>
      <c r="C42" s="308"/>
      <c r="D42" s="113">
        <v>5.7470157874470544</v>
      </c>
      <c r="E42" s="115">
        <v>597</v>
      </c>
      <c r="F42" s="114">
        <v>627</v>
      </c>
      <c r="G42" s="114">
        <v>637</v>
      </c>
      <c r="H42" s="114">
        <v>624</v>
      </c>
      <c r="I42" s="140">
        <v>616</v>
      </c>
      <c r="J42" s="115">
        <v>-19</v>
      </c>
      <c r="K42" s="116">
        <v>-3.0844155844155843</v>
      </c>
    </row>
    <row r="43" spans="1:11" ht="14.1" customHeight="1" x14ac:dyDescent="0.2">
      <c r="A43" s="306" t="s">
        <v>263</v>
      </c>
      <c r="B43" s="307" t="s">
        <v>264</v>
      </c>
      <c r="C43" s="308"/>
      <c r="D43" s="113">
        <v>5.5737389295340778</v>
      </c>
      <c r="E43" s="115">
        <v>579</v>
      </c>
      <c r="F43" s="114">
        <v>604</v>
      </c>
      <c r="G43" s="114">
        <v>616</v>
      </c>
      <c r="H43" s="114">
        <v>606</v>
      </c>
      <c r="I43" s="140">
        <v>600</v>
      </c>
      <c r="J43" s="115">
        <v>-21</v>
      </c>
      <c r="K43" s="116">
        <v>-3.5</v>
      </c>
    </row>
    <row r="44" spans="1:11" ht="14.1" customHeight="1" x14ac:dyDescent="0.2">
      <c r="A44" s="306">
        <v>53</v>
      </c>
      <c r="B44" s="307" t="s">
        <v>265</v>
      </c>
      <c r="C44" s="308"/>
      <c r="D44" s="113">
        <v>1.569118213323065</v>
      </c>
      <c r="E44" s="115">
        <v>163</v>
      </c>
      <c r="F44" s="114">
        <v>169</v>
      </c>
      <c r="G44" s="114">
        <v>172</v>
      </c>
      <c r="H44" s="114">
        <v>174</v>
      </c>
      <c r="I44" s="140">
        <v>177</v>
      </c>
      <c r="J44" s="115">
        <v>-14</v>
      </c>
      <c r="K44" s="116">
        <v>-7.9096045197740112</v>
      </c>
    </row>
    <row r="45" spans="1:11" ht="14.1" customHeight="1" x14ac:dyDescent="0.2">
      <c r="A45" s="306" t="s">
        <v>266</v>
      </c>
      <c r="B45" s="307" t="s">
        <v>267</v>
      </c>
      <c r="C45" s="308"/>
      <c r="D45" s="113">
        <v>1.5306122448979591</v>
      </c>
      <c r="E45" s="115">
        <v>159</v>
      </c>
      <c r="F45" s="114">
        <v>165</v>
      </c>
      <c r="G45" s="114">
        <v>168</v>
      </c>
      <c r="H45" s="114">
        <v>171</v>
      </c>
      <c r="I45" s="140">
        <v>175</v>
      </c>
      <c r="J45" s="115">
        <v>-16</v>
      </c>
      <c r="K45" s="116">
        <v>-9.1428571428571423</v>
      </c>
    </row>
    <row r="46" spans="1:11" ht="14.1" customHeight="1" x14ac:dyDescent="0.2">
      <c r="A46" s="306">
        <v>54</v>
      </c>
      <c r="B46" s="307" t="s">
        <v>268</v>
      </c>
      <c r="C46" s="308"/>
      <c r="D46" s="113">
        <v>15.508278783211399</v>
      </c>
      <c r="E46" s="115">
        <v>1611</v>
      </c>
      <c r="F46" s="114">
        <v>1653</v>
      </c>
      <c r="G46" s="114">
        <v>1656</v>
      </c>
      <c r="H46" s="114">
        <v>1607</v>
      </c>
      <c r="I46" s="140">
        <v>1600</v>
      </c>
      <c r="J46" s="115">
        <v>11</v>
      </c>
      <c r="K46" s="116">
        <v>0.6875</v>
      </c>
    </row>
    <row r="47" spans="1:11" ht="14.1" customHeight="1" x14ac:dyDescent="0.2">
      <c r="A47" s="306">
        <v>61</v>
      </c>
      <c r="B47" s="307" t="s">
        <v>269</v>
      </c>
      <c r="C47" s="308"/>
      <c r="D47" s="113">
        <v>0.56796303427031192</v>
      </c>
      <c r="E47" s="115">
        <v>59</v>
      </c>
      <c r="F47" s="114">
        <v>57</v>
      </c>
      <c r="G47" s="114">
        <v>61</v>
      </c>
      <c r="H47" s="114">
        <v>64</v>
      </c>
      <c r="I47" s="140">
        <v>66</v>
      </c>
      <c r="J47" s="115">
        <v>-7</v>
      </c>
      <c r="K47" s="116">
        <v>-10.606060606060606</v>
      </c>
    </row>
    <row r="48" spans="1:11" ht="14.1" customHeight="1" x14ac:dyDescent="0.2">
      <c r="A48" s="306">
        <v>62</v>
      </c>
      <c r="B48" s="307" t="s">
        <v>270</v>
      </c>
      <c r="C48" s="308"/>
      <c r="D48" s="113">
        <v>10.204081632653061</v>
      </c>
      <c r="E48" s="115">
        <v>1060</v>
      </c>
      <c r="F48" s="114">
        <v>1060</v>
      </c>
      <c r="G48" s="114">
        <v>1092</v>
      </c>
      <c r="H48" s="114">
        <v>1090</v>
      </c>
      <c r="I48" s="140">
        <v>1077</v>
      </c>
      <c r="J48" s="115">
        <v>-17</v>
      </c>
      <c r="K48" s="116">
        <v>-1.5784586815227484</v>
      </c>
    </row>
    <row r="49" spans="1:11" ht="14.1" customHeight="1" x14ac:dyDescent="0.2">
      <c r="A49" s="306">
        <v>63</v>
      </c>
      <c r="B49" s="307" t="s">
        <v>271</v>
      </c>
      <c r="C49" s="308"/>
      <c r="D49" s="113">
        <v>9.7708894878706207</v>
      </c>
      <c r="E49" s="115">
        <v>1015</v>
      </c>
      <c r="F49" s="114">
        <v>1185</v>
      </c>
      <c r="G49" s="114">
        <v>1180</v>
      </c>
      <c r="H49" s="114">
        <v>1184</v>
      </c>
      <c r="I49" s="140">
        <v>1135</v>
      </c>
      <c r="J49" s="115">
        <v>-120</v>
      </c>
      <c r="K49" s="116">
        <v>-10.572687224669604</v>
      </c>
    </row>
    <row r="50" spans="1:11" ht="14.1" customHeight="1" x14ac:dyDescent="0.2">
      <c r="A50" s="306" t="s">
        <v>272</v>
      </c>
      <c r="B50" s="307" t="s">
        <v>273</v>
      </c>
      <c r="C50" s="308"/>
      <c r="D50" s="113">
        <v>0.69310743165190603</v>
      </c>
      <c r="E50" s="115">
        <v>72</v>
      </c>
      <c r="F50" s="114">
        <v>85</v>
      </c>
      <c r="G50" s="114">
        <v>82</v>
      </c>
      <c r="H50" s="114">
        <v>86</v>
      </c>
      <c r="I50" s="140">
        <v>89</v>
      </c>
      <c r="J50" s="115">
        <v>-17</v>
      </c>
      <c r="K50" s="116">
        <v>-19.101123595505619</v>
      </c>
    </row>
    <row r="51" spans="1:11" ht="14.1" customHeight="1" x14ac:dyDescent="0.2">
      <c r="A51" s="306" t="s">
        <v>274</v>
      </c>
      <c r="B51" s="307" t="s">
        <v>275</v>
      </c>
      <c r="C51" s="308"/>
      <c r="D51" s="113">
        <v>8.6638428956488251</v>
      </c>
      <c r="E51" s="115">
        <v>900</v>
      </c>
      <c r="F51" s="114">
        <v>1051</v>
      </c>
      <c r="G51" s="114">
        <v>1048</v>
      </c>
      <c r="H51" s="114">
        <v>1044</v>
      </c>
      <c r="I51" s="140">
        <v>1000</v>
      </c>
      <c r="J51" s="115">
        <v>-100</v>
      </c>
      <c r="K51" s="116">
        <v>-10</v>
      </c>
    </row>
    <row r="52" spans="1:11" ht="14.1" customHeight="1" x14ac:dyDescent="0.2">
      <c r="A52" s="306">
        <v>71</v>
      </c>
      <c r="B52" s="307" t="s">
        <v>276</v>
      </c>
      <c r="C52" s="308"/>
      <c r="D52" s="113">
        <v>10.849056603773585</v>
      </c>
      <c r="E52" s="115">
        <v>1127</v>
      </c>
      <c r="F52" s="114">
        <v>1169</v>
      </c>
      <c r="G52" s="114">
        <v>1154</v>
      </c>
      <c r="H52" s="114">
        <v>1141</v>
      </c>
      <c r="I52" s="140">
        <v>1125</v>
      </c>
      <c r="J52" s="115">
        <v>2</v>
      </c>
      <c r="K52" s="116">
        <v>0.17777777777777778</v>
      </c>
    </row>
    <row r="53" spans="1:11" ht="14.1" customHeight="1" x14ac:dyDescent="0.2">
      <c r="A53" s="306" t="s">
        <v>277</v>
      </c>
      <c r="B53" s="307" t="s">
        <v>278</v>
      </c>
      <c r="C53" s="308"/>
      <c r="D53" s="113">
        <v>0.78937235271467077</v>
      </c>
      <c r="E53" s="115">
        <v>82</v>
      </c>
      <c r="F53" s="114">
        <v>90</v>
      </c>
      <c r="G53" s="114">
        <v>83</v>
      </c>
      <c r="H53" s="114">
        <v>85</v>
      </c>
      <c r="I53" s="140">
        <v>84</v>
      </c>
      <c r="J53" s="115">
        <v>-2</v>
      </c>
      <c r="K53" s="116">
        <v>-2.3809523809523809</v>
      </c>
    </row>
    <row r="54" spans="1:11" ht="14.1" customHeight="1" x14ac:dyDescent="0.2">
      <c r="A54" s="306" t="s">
        <v>279</v>
      </c>
      <c r="B54" s="307" t="s">
        <v>280</v>
      </c>
      <c r="C54" s="308"/>
      <c r="D54" s="113">
        <v>9.7516365036580677</v>
      </c>
      <c r="E54" s="115">
        <v>1013</v>
      </c>
      <c r="F54" s="114">
        <v>1048</v>
      </c>
      <c r="G54" s="114">
        <v>1042</v>
      </c>
      <c r="H54" s="114">
        <v>1025</v>
      </c>
      <c r="I54" s="140">
        <v>1011</v>
      </c>
      <c r="J54" s="115">
        <v>2</v>
      </c>
      <c r="K54" s="116">
        <v>0.19782393669634027</v>
      </c>
    </row>
    <row r="55" spans="1:11" ht="14.1" customHeight="1" x14ac:dyDescent="0.2">
      <c r="A55" s="306">
        <v>72</v>
      </c>
      <c r="B55" s="307" t="s">
        <v>281</v>
      </c>
      <c r="C55" s="308"/>
      <c r="D55" s="113">
        <v>1.058914131690412</v>
      </c>
      <c r="E55" s="115">
        <v>110</v>
      </c>
      <c r="F55" s="114">
        <v>111</v>
      </c>
      <c r="G55" s="114">
        <v>106</v>
      </c>
      <c r="H55" s="114">
        <v>106</v>
      </c>
      <c r="I55" s="140">
        <v>114</v>
      </c>
      <c r="J55" s="115">
        <v>-4</v>
      </c>
      <c r="K55" s="116">
        <v>-3.5087719298245612</v>
      </c>
    </row>
    <row r="56" spans="1:11" ht="14.1" customHeight="1" x14ac:dyDescent="0.2">
      <c r="A56" s="306" t="s">
        <v>282</v>
      </c>
      <c r="B56" s="307" t="s">
        <v>283</v>
      </c>
      <c r="C56" s="308"/>
      <c r="D56" s="113">
        <v>0.22140931844435888</v>
      </c>
      <c r="E56" s="115">
        <v>23</v>
      </c>
      <c r="F56" s="114">
        <v>26</v>
      </c>
      <c r="G56" s="114">
        <v>26</v>
      </c>
      <c r="H56" s="114">
        <v>27</v>
      </c>
      <c r="I56" s="140">
        <v>28</v>
      </c>
      <c r="J56" s="115">
        <v>-5</v>
      </c>
      <c r="K56" s="116">
        <v>-17.857142857142858</v>
      </c>
    </row>
    <row r="57" spans="1:11" ht="14.1" customHeight="1" x14ac:dyDescent="0.2">
      <c r="A57" s="306" t="s">
        <v>284</v>
      </c>
      <c r="B57" s="307" t="s">
        <v>285</v>
      </c>
      <c r="C57" s="308"/>
      <c r="D57" s="113">
        <v>0.61609549480169423</v>
      </c>
      <c r="E57" s="115">
        <v>64</v>
      </c>
      <c r="F57" s="114">
        <v>60</v>
      </c>
      <c r="G57" s="114">
        <v>56</v>
      </c>
      <c r="H57" s="114">
        <v>58</v>
      </c>
      <c r="I57" s="140">
        <v>64</v>
      </c>
      <c r="J57" s="115">
        <v>0</v>
      </c>
      <c r="K57" s="116">
        <v>0</v>
      </c>
    </row>
    <row r="58" spans="1:11" ht="14.1" customHeight="1" x14ac:dyDescent="0.2">
      <c r="A58" s="306">
        <v>73</v>
      </c>
      <c r="B58" s="307" t="s">
        <v>286</v>
      </c>
      <c r="C58" s="308"/>
      <c r="D58" s="113">
        <v>0.67385444743935308</v>
      </c>
      <c r="E58" s="115">
        <v>70</v>
      </c>
      <c r="F58" s="114">
        <v>69</v>
      </c>
      <c r="G58" s="114">
        <v>68</v>
      </c>
      <c r="H58" s="114">
        <v>69</v>
      </c>
      <c r="I58" s="140">
        <v>71</v>
      </c>
      <c r="J58" s="115">
        <v>-1</v>
      </c>
      <c r="K58" s="116">
        <v>-1.408450704225352</v>
      </c>
    </row>
    <row r="59" spans="1:11" ht="14.1" customHeight="1" x14ac:dyDescent="0.2">
      <c r="A59" s="306" t="s">
        <v>287</v>
      </c>
      <c r="B59" s="307" t="s">
        <v>288</v>
      </c>
      <c r="C59" s="308"/>
      <c r="D59" s="113">
        <v>0.43319214478244128</v>
      </c>
      <c r="E59" s="115">
        <v>45</v>
      </c>
      <c r="F59" s="114">
        <v>43</v>
      </c>
      <c r="G59" s="114">
        <v>44</v>
      </c>
      <c r="H59" s="114">
        <v>44</v>
      </c>
      <c r="I59" s="140">
        <v>42</v>
      </c>
      <c r="J59" s="115">
        <v>3</v>
      </c>
      <c r="K59" s="116">
        <v>7.1428571428571432</v>
      </c>
    </row>
    <row r="60" spans="1:11" ht="14.1" customHeight="1" x14ac:dyDescent="0.2">
      <c r="A60" s="306">
        <v>81</v>
      </c>
      <c r="B60" s="307" t="s">
        <v>289</v>
      </c>
      <c r="C60" s="308"/>
      <c r="D60" s="113">
        <v>3.1574894108586831</v>
      </c>
      <c r="E60" s="115">
        <v>328</v>
      </c>
      <c r="F60" s="114">
        <v>353</v>
      </c>
      <c r="G60" s="114">
        <v>351</v>
      </c>
      <c r="H60" s="114">
        <v>350</v>
      </c>
      <c r="I60" s="140">
        <v>352</v>
      </c>
      <c r="J60" s="115">
        <v>-24</v>
      </c>
      <c r="K60" s="116">
        <v>-6.8181818181818183</v>
      </c>
    </row>
    <row r="61" spans="1:11" ht="14.1" customHeight="1" x14ac:dyDescent="0.2">
      <c r="A61" s="306" t="s">
        <v>290</v>
      </c>
      <c r="B61" s="307" t="s">
        <v>291</v>
      </c>
      <c r="C61" s="308"/>
      <c r="D61" s="113">
        <v>1.1262995764343473</v>
      </c>
      <c r="E61" s="115">
        <v>117</v>
      </c>
      <c r="F61" s="114">
        <v>127</v>
      </c>
      <c r="G61" s="114">
        <v>127</v>
      </c>
      <c r="H61" s="114">
        <v>128</v>
      </c>
      <c r="I61" s="140">
        <v>127</v>
      </c>
      <c r="J61" s="115">
        <v>-10</v>
      </c>
      <c r="K61" s="116">
        <v>-7.8740157480314963</v>
      </c>
    </row>
    <row r="62" spans="1:11" ht="14.1" customHeight="1" x14ac:dyDescent="0.2">
      <c r="A62" s="306" t="s">
        <v>292</v>
      </c>
      <c r="B62" s="307" t="s">
        <v>293</v>
      </c>
      <c r="C62" s="308"/>
      <c r="D62" s="113">
        <v>0.89526376588371193</v>
      </c>
      <c r="E62" s="115">
        <v>93</v>
      </c>
      <c r="F62" s="114">
        <v>100</v>
      </c>
      <c r="G62" s="114">
        <v>103</v>
      </c>
      <c r="H62" s="114">
        <v>100</v>
      </c>
      <c r="I62" s="140">
        <v>101</v>
      </c>
      <c r="J62" s="115">
        <v>-8</v>
      </c>
      <c r="K62" s="116">
        <v>-7.9207920792079207</v>
      </c>
    </row>
    <row r="63" spans="1:11" ht="14.1" customHeight="1" x14ac:dyDescent="0.2">
      <c r="A63" s="306"/>
      <c r="B63" s="307" t="s">
        <v>294</v>
      </c>
      <c r="C63" s="308"/>
      <c r="D63" s="113">
        <v>0.71236041586445897</v>
      </c>
      <c r="E63" s="115">
        <v>74</v>
      </c>
      <c r="F63" s="114">
        <v>77</v>
      </c>
      <c r="G63" s="114">
        <v>82</v>
      </c>
      <c r="H63" s="114">
        <v>80</v>
      </c>
      <c r="I63" s="140">
        <v>82</v>
      </c>
      <c r="J63" s="115">
        <v>-8</v>
      </c>
      <c r="K63" s="116">
        <v>-9.7560975609756095</v>
      </c>
    </row>
    <row r="64" spans="1:11" ht="14.1" customHeight="1" x14ac:dyDescent="0.2">
      <c r="A64" s="306" t="s">
        <v>295</v>
      </c>
      <c r="B64" s="307" t="s">
        <v>296</v>
      </c>
      <c r="C64" s="308"/>
      <c r="D64" s="113">
        <v>4.8132460531382364E-2</v>
      </c>
      <c r="E64" s="115">
        <v>5</v>
      </c>
      <c r="F64" s="114">
        <v>6</v>
      </c>
      <c r="G64" s="114">
        <v>7</v>
      </c>
      <c r="H64" s="114">
        <v>7</v>
      </c>
      <c r="I64" s="140">
        <v>9</v>
      </c>
      <c r="J64" s="115">
        <v>-4</v>
      </c>
      <c r="K64" s="116">
        <v>-44.444444444444443</v>
      </c>
    </row>
    <row r="65" spans="1:11" ht="14.1" customHeight="1" x14ac:dyDescent="0.2">
      <c r="A65" s="306" t="s">
        <v>297</v>
      </c>
      <c r="B65" s="307" t="s">
        <v>298</v>
      </c>
      <c r="C65" s="308"/>
      <c r="D65" s="113">
        <v>0.77974586060839435</v>
      </c>
      <c r="E65" s="115">
        <v>81</v>
      </c>
      <c r="F65" s="114">
        <v>87</v>
      </c>
      <c r="G65" s="114">
        <v>82</v>
      </c>
      <c r="H65" s="114">
        <v>78</v>
      </c>
      <c r="I65" s="140">
        <v>81</v>
      </c>
      <c r="J65" s="115">
        <v>0</v>
      </c>
      <c r="K65" s="116">
        <v>0</v>
      </c>
    </row>
    <row r="66" spans="1:11" ht="14.1" customHeight="1" x14ac:dyDescent="0.2">
      <c r="A66" s="306">
        <v>82</v>
      </c>
      <c r="B66" s="307" t="s">
        <v>299</v>
      </c>
      <c r="C66" s="308"/>
      <c r="D66" s="113">
        <v>2.0119368502117827</v>
      </c>
      <c r="E66" s="115">
        <v>209</v>
      </c>
      <c r="F66" s="114">
        <v>233</v>
      </c>
      <c r="G66" s="114">
        <v>222</v>
      </c>
      <c r="H66" s="114">
        <v>230</v>
      </c>
      <c r="I66" s="140">
        <v>229</v>
      </c>
      <c r="J66" s="115">
        <v>-20</v>
      </c>
      <c r="K66" s="116">
        <v>-8.7336244541484724</v>
      </c>
    </row>
    <row r="67" spans="1:11" ht="14.1" customHeight="1" x14ac:dyDescent="0.2">
      <c r="A67" s="306" t="s">
        <v>300</v>
      </c>
      <c r="B67" s="307" t="s">
        <v>301</v>
      </c>
      <c r="C67" s="308"/>
      <c r="D67" s="113">
        <v>0.95302271852137077</v>
      </c>
      <c r="E67" s="115">
        <v>99</v>
      </c>
      <c r="F67" s="114">
        <v>104</v>
      </c>
      <c r="G67" s="114">
        <v>100</v>
      </c>
      <c r="H67" s="114">
        <v>100</v>
      </c>
      <c r="I67" s="140">
        <v>103</v>
      </c>
      <c r="J67" s="115">
        <v>-4</v>
      </c>
      <c r="K67" s="116">
        <v>-3.883495145631068</v>
      </c>
    </row>
    <row r="68" spans="1:11" ht="14.1" customHeight="1" x14ac:dyDescent="0.2">
      <c r="A68" s="306" t="s">
        <v>302</v>
      </c>
      <c r="B68" s="307" t="s">
        <v>303</v>
      </c>
      <c r="C68" s="308"/>
      <c r="D68" s="113">
        <v>0.61609549480169423</v>
      </c>
      <c r="E68" s="115">
        <v>64</v>
      </c>
      <c r="F68" s="114">
        <v>78</v>
      </c>
      <c r="G68" s="114">
        <v>77</v>
      </c>
      <c r="H68" s="114">
        <v>78</v>
      </c>
      <c r="I68" s="140">
        <v>77</v>
      </c>
      <c r="J68" s="115">
        <v>-13</v>
      </c>
      <c r="K68" s="116">
        <v>-16.883116883116884</v>
      </c>
    </row>
    <row r="69" spans="1:11" ht="14.1" customHeight="1" x14ac:dyDescent="0.2">
      <c r="A69" s="306">
        <v>83</v>
      </c>
      <c r="B69" s="307" t="s">
        <v>304</v>
      </c>
      <c r="C69" s="308"/>
      <c r="D69" s="113">
        <v>3.3500192529842128</v>
      </c>
      <c r="E69" s="115">
        <v>348</v>
      </c>
      <c r="F69" s="114">
        <v>353</v>
      </c>
      <c r="G69" s="114">
        <v>350</v>
      </c>
      <c r="H69" s="114">
        <v>371</v>
      </c>
      <c r="I69" s="140">
        <v>362</v>
      </c>
      <c r="J69" s="115">
        <v>-14</v>
      </c>
      <c r="K69" s="116">
        <v>-3.867403314917127</v>
      </c>
    </row>
    <row r="70" spans="1:11" ht="14.1" customHeight="1" x14ac:dyDescent="0.2">
      <c r="A70" s="306" t="s">
        <v>305</v>
      </c>
      <c r="B70" s="307" t="s">
        <v>306</v>
      </c>
      <c r="C70" s="308"/>
      <c r="D70" s="113">
        <v>1.5113592606854063</v>
      </c>
      <c r="E70" s="115">
        <v>157</v>
      </c>
      <c r="F70" s="114">
        <v>166</v>
      </c>
      <c r="G70" s="114">
        <v>161</v>
      </c>
      <c r="H70" s="114">
        <v>184</v>
      </c>
      <c r="I70" s="140">
        <v>170</v>
      </c>
      <c r="J70" s="115">
        <v>-13</v>
      </c>
      <c r="K70" s="116">
        <v>-7.6470588235294121</v>
      </c>
    </row>
    <row r="71" spans="1:11" ht="14.1" customHeight="1" x14ac:dyDescent="0.2">
      <c r="A71" s="306"/>
      <c r="B71" s="307" t="s">
        <v>307</v>
      </c>
      <c r="C71" s="308"/>
      <c r="D71" s="113">
        <v>0.47169811320754718</v>
      </c>
      <c r="E71" s="115">
        <v>49</v>
      </c>
      <c r="F71" s="114">
        <v>50</v>
      </c>
      <c r="G71" s="114">
        <v>50</v>
      </c>
      <c r="H71" s="114">
        <v>59</v>
      </c>
      <c r="I71" s="140">
        <v>59</v>
      </c>
      <c r="J71" s="115">
        <v>-10</v>
      </c>
      <c r="K71" s="116">
        <v>-16.949152542372882</v>
      </c>
    </row>
    <row r="72" spans="1:11" ht="14.1" customHeight="1" x14ac:dyDescent="0.2">
      <c r="A72" s="306">
        <v>84</v>
      </c>
      <c r="B72" s="307" t="s">
        <v>308</v>
      </c>
      <c r="C72" s="308"/>
      <c r="D72" s="113">
        <v>1.2129380053908356</v>
      </c>
      <c r="E72" s="115">
        <v>126</v>
      </c>
      <c r="F72" s="114">
        <v>121</v>
      </c>
      <c r="G72" s="114">
        <v>128</v>
      </c>
      <c r="H72" s="114">
        <v>114</v>
      </c>
      <c r="I72" s="140">
        <v>116</v>
      </c>
      <c r="J72" s="115">
        <v>10</v>
      </c>
      <c r="K72" s="116">
        <v>8.6206896551724146</v>
      </c>
    </row>
    <row r="73" spans="1:11" ht="14.1" customHeight="1" x14ac:dyDescent="0.2">
      <c r="A73" s="306" t="s">
        <v>309</v>
      </c>
      <c r="B73" s="307" t="s">
        <v>310</v>
      </c>
      <c r="C73" s="308"/>
      <c r="D73" s="113">
        <v>0.26954177897574122</v>
      </c>
      <c r="E73" s="115">
        <v>28</v>
      </c>
      <c r="F73" s="114">
        <v>25</v>
      </c>
      <c r="G73" s="114">
        <v>25</v>
      </c>
      <c r="H73" s="114">
        <v>22</v>
      </c>
      <c r="I73" s="140">
        <v>21</v>
      </c>
      <c r="J73" s="115">
        <v>7</v>
      </c>
      <c r="K73" s="116">
        <v>33.333333333333336</v>
      </c>
    </row>
    <row r="74" spans="1:11" ht="14.1" customHeight="1" x14ac:dyDescent="0.2">
      <c r="A74" s="306" t="s">
        <v>311</v>
      </c>
      <c r="B74" s="307" t="s">
        <v>312</v>
      </c>
      <c r="C74" s="308"/>
      <c r="D74" s="113">
        <v>0.14439738159414708</v>
      </c>
      <c r="E74" s="115">
        <v>15</v>
      </c>
      <c r="F74" s="114">
        <v>15</v>
      </c>
      <c r="G74" s="114">
        <v>17</v>
      </c>
      <c r="H74" s="114">
        <v>14</v>
      </c>
      <c r="I74" s="140">
        <v>13</v>
      </c>
      <c r="J74" s="115">
        <v>2</v>
      </c>
      <c r="K74" s="116">
        <v>15.384615384615385</v>
      </c>
    </row>
    <row r="75" spans="1:11" ht="14.1" customHeight="1" x14ac:dyDescent="0.2">
      <c r="A75" s="306" t="s">
        <v>313</v>
      </c>
      <c r="B75" s="307" t="s">
        <v>314</v>
      </c>
      <c r="C75" s="308"/>
      <c r="D75" s="113">
        <v>8.6638428956488253E-2</v>
      </c>
      <c r="E75" s="115">
        <v>9</v>
      </c>
      <c r="F75" s="114">
        <v>8</v>
      </c>
      <c r="G75" s="114">
        <v>9</v>
      </c>
      <c r="H75" s="114">
        <v>7</v>
      </c>
      <c r="I75" s="140">
        <v>9</v>
      </c>
      <c r="J75" s="115">
        <v>0</v>
      </c>
      <c r="K75" s="116">
        <v>0</v>
      </c>
    </row>
    <row r="76" spans="1:11" ht="14.1" customHeight="1" x14ac:dyDescent="0.2">
      <c r="A76" s="306">
        <v>91</v>
      </c>
      <c r="B76" s="307" t="s">
        <v>315</v>
      </c>
      <c r="C76" s="308"/>
      <c r="D76" s="113">
        <v>0.43319214478244128</v>
      </c>
      <c r="E76" s="115">
        <v>45</v>
      </c>
      <c r="F76" s="114">
        <v>48</v>
      </c>
      <c r="G76" s="114">
        <v>49</v>
      </c>
      <c r="H76" s="114">
        <v>49</v>
      </c>
      <c r="I76" s="140">
        <v>50</v>
      </c>
      <c r="J76" s="115">
        <v>-5</v>
      </c>
      <c r="K76" s="116">
        <v>-10</v>
      </c>
    </row>
    <row r="77" spans="1:11" ht="14.1" customHeight="1" x14ac:dyDescent="0.2">
      <c r="A77" s="306">
        <v>92</v>
      </c>
      <c r="B77" s="307" t="s">
        <v>316</v>
      </c>
      <c r="C77" s="308"/>
      <c r="D77" s="113">
        <v>0.16365036580670003</v>
      </c>
      <c r="E77" s="115">
        <v>17</v>
      </c>
      <c r="F77" s="114">
        <v>17</v>
      </c>
      <c r="G77" s="114">
        <v>20</v>
      </c>
      <c r="H77" s="114">
        <v>18</v>
      </c>
      <c r="I77" s="140">
        <v>17</v>
      </c>
      <c r="J77" s="115">
        <v>0</v>
      </c>
      <c r="K77" s="116">
        <v>0</v>
      </c>
    </row>
    <row r="78" spans="1:11" ht="14.1" customHeight="1" x14ac:dyDescent="0.2">
      <c r="A78" s="306">
        <v>93</v>
      </c>
      <c r="B78" s="307" t="s">
        <v>317</v>
      </c>
      <c r="C78" s="308"/>
      <c r="D78" s="113">
        <v>9.6264921062764727E-2</v>
      </c>
      <c r="E78" s="115">
        <v>10</v>
      </c>
      <c r="F78" s="114">
        <v>14</v>
      </c>
      <c r="G78" s="114">
        <v>12</v>
      </c>
      <c r="H78" s="114">
        <v>11</v>
      </c>
      <c r="I78" s="140">
        <v>13</v>
      </c>
      <c r="J78" s="115">
        <v>-3</v>
      </c>
      <c r="K78" s="116">
        <v>-23.076923076923077</v>
      </c>
    </row>
    <row r="79" spans="1:11" ht="14.1" customHeight="1" x14ac:dyDescent="0.2">
      <c r="A79" s="306">
        <v>94</v>
      </c>
      <c r="B79" s="307" t="s">
        <v>318</v>
      </c>
      <c r="C79" s="308"/>
      <c r="D79" s="113">
        <v>0.71236041586445897</v>
      </c>
      <c r="E79" s="115">
        <v>74</v>
      </c>
      <c r="F79" s="114">
        <v>99</v>
      </c>
      <c r="G79" s="114">
        <v>84</v>
      </c>
      <c r="H79" s="114">
        <v>71</v>
      </c>
      <c r="I79" s="140">
        <v>68</v>
      </c>
      <c r="J79" s="115">
        <v>6</v>
      </c>
      <c r="K79" s="116">
        <v>8.8235294117647065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5.6411243742780135</v>
      </c>
      <c r="E81" s="143">
        <v>586</v>
      </c>
      <c r="F81" s="144">
        <v>593</v>
      </c>
      <c r="G81" s="144">
        <v>583</v>
      </c>
      <c r="H81" s="144">
        <v>583</v>
      </c>
      <c r="I81" s="145">
        <v>560</v>
      </c>
      <c r="J81" s="143">
        <v>26</v>
      </c>
      <c r="K81" s="146">
        <v>4.6428571428571432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3298</v>
      </c>
      <c r="G12" s="536">
        <v>2389</v>
      </c>
      <c r="H12" s="536">
        <v>4707</v>
      </c>
      <c r="I12" s="536">
        <v>2996</v>
      </c>
      <c r="J12" s="537">
        <v>3421</v>
      </c>
      <c r="K12" s="538">
        <v>-123</v>
      </c>
      <c r="L12" s="349">
        <v>-3.5954399298450745</v>
      </c>
    </row>
    <row r="13" spans="1:17" s="110" customFormat="1" ht="15" customHeight="1" x14ac:dyDescent="0.2">
      <c r="A13" s="350" t="s">
        <v>344</v>
      </c>
      <c r="B13" s="351" t="s">
        <v>345</v>
      </c>
      <c r="C13" s="347"/>
      <c r="D13" s="347"/>
      <c r="E13" s="348"/>
      <c r="F13" s="536">
        <v>1848</v>
      </c>
      <c r="G13" s="536">
        <v>1281</v>
      </c>
      <c r="H13" s="536">
        <v>2718</v>
      </c>
      <c r="I13" s="536">
        <v>1804</v>
      </c>
      <c r="J13" s="537">
        <v>2013</v>
      </c>
      <c r="K13" s="538">
        <v>-165</v>
      </c>
      <c r="L13" s="349">
        <v>-8.1967213114754092</v>
      </c>
    </row>
    <row r="14" spans="1:17" s="110" customFormat="1" ht="22.5" customHeight="1" x14ac:dyDescent="0.2">
      <c r="A14" s="350"/>
      <c r="B14" s="351" t="s">
        <v>346</v>
      </c>
      <c r="C14" s="347"/>
      <c r="D14" s="347"/>
      <c r="E14" s="348"/>
      <c r="F14" s="536">
        <v>1450</v>
      </c>
      <c r="G14" s="536">
        <v>1108</v>
      </c>
      <c r="H14" s="536">
        <v>1989</v>
      </c>
      <c r="I14" s="536">
        <v>1192</v>
      </c>
      <c r="J14" s="537">
        <v>1408</v>
      </c>
      <c r="K14" s="538">
        <v>42</v>
      </c>
      <c r="L14" s="349">
        <v>2.9829545454545454</v>
      </c>
    </row>
    <row r="15" spans="1:17" s="110" customFormat="1" ht="15" customHeight="1" x14ac:dyDescent="0.2">
      <c r="A15" s="350" t="s">
        <v>347</v>
      </c>
      <c r="B15" s="351" t="s">
        <v>108</v>
      </c>
      <c r="C15" s="347"/>
      <c r="D15" s="347"/>
      <c r="E15" s="348"/>
      <c r="F15" s="536">
        <v>649</v>
      </c>
      <c r="G15" s="536">
        <v>491</v>
      </c>
      <c r="H15" s="536">
        <v>1800</v>
      </c>
      <c r="I15" s="536">
        <v>672</v>
      </c>
      <c r="J15" s="537">
        <v>712</v>
      </c>
      <c r="K15" s="538">
        <v>-63</v>
      </c>
      <c r="L15" s="349">
        <v>-8.8483146067415728</v>
      </c>
    </row>
    <row r="16" spans="1:17" s="110" customFormat="1" ht="15" customHeight="1" x14ac:dyDescent="0.2">
      <c r="A16" s="350"/>
      <c r="B16" s="351" t="s">
        <v>109</v>
      </c>
      <c r="C16" s="347"/>
      <c r="D16" s="347"/>
      <c r="E16" s="348"/>
      <c r="F16" s="536">
        <v>2200</v>
      </c>
      <c r="G16" s="536">
        <v>1623</v>
      </c>
      <c r="H16" s="536">
        <v>2451</v>
      </c>
      <c r="I16" s="536">
        <v>1980</v>
      </c>
      <c r="J16" s="537">
        <v>2274</v>
      </c>
      <c r="K16" s="538">
        <v>-74</v>
      </c>
      <c r="L16" s="349">
        <v>-3.2541776605101145</v>
      </c>
    </row>
    <row r="17" spans="1:12" s="110" customFormat="1" ht="15" customHeight="1" x14ac:dyDescent="0.2">
      <c r="A17" s="350"/>
      <c r="B17" s="351" t="s">
        <v>110</v>
      </c>
      <c r="C17" s="347"/>
      <c r="D17" s="347"/>
      <c r="E17" s="348"/>
      <c r="F17" s="536">
        <v>398</v>
      </c>
      <c r="G17" s="536">
        <v>241</v>
      </c>
      <c r="H17" s="536">
        <v>408</v>
      </c>
      <c r="I17" s="536">
        <v>304</v>
      </c>
      <c r="J17" s="537">
        <v>378</v>
      </c>
      <c r="K17" s="538">
        <v>20</v>
      </c>
      <c r="L17" s="349">
        <v>5.2910052910052912</v>
      </c>
    </row>
    <row r="18" spans="1:12" s="110" customFormat="1" ht="15" customHeight="1" x14ac:dyDescent="0.2">
      <c r="A18" s="350"/>
      <c r="B18" s="351" t="s">
        <v>111</v>
      </c>
      <c r="C18" s="347"/>
      <c r="D18" s="347"/>
      <c r="E18" s="348"/>
      <c r="F18" s="536">
        <v>51</v>
      </c>
      <c r="G18" s="536">
        <v>34</v>
      </c>
      <c r="H18" s="536">
        <v>48</v>
      </c>
      <c r="I18" s="536">
        <v>40</v>
      </c>
      <c r="J18" s="537">
        <v>57</v>
      </c>
      <c r="K18" s="538">
        <v>-6</v>
      </c>
      <c r="L18" s="349">
        <v>-10.526315789473685</v>
      </c>
    </row>
    <row r="19" spans="1:12" s="110" customFormat="1" ht="15" customHeight="1" x14ac:dyDescent="0.2">
      <c r="A19" s="118" t="s">
        <v>113</v>
      </c>
      <c r="B19" s="119" t="s">
        <v>181</v>
      </c>
      <c r="C19" s="347"/>
      <c r="D19" s="347"/>
      <c r="E19" s="348"/>
      <c r="F19" s="536">
        <v>2085</v>
      </c>
      <c r="G19" s="536">
        <v>1480</v>
      </c>
      <c r="H19" s="536">
        <v>3421</v>
      </c>
      <c r="I19" s="536">
        <v>2041</v>
      </c>
      <c r="J19" s="537">
        <v>2276</v>
      </c>
      <c r="K19" s="538">
        <v>-191</v>
      </c>
      <c r="L19" s="349">
        <v>-8.3919156414762739</v>
      </c>
    </row>
    <row r="20" spans="1:12" s="110" customFormat="1" ht="15" customHeight="1" x14ac:dyDescent="0.2">
      <c r="A20" s="118"/>
      <c r="B20" s="119" t="s">
        <v>182</v>
      </c>
      <c r="C20" s="347"/>
      <c r="D20" s="347"/>
      <c r="E20" s="348"/>
      <c r="F20" s="536">
        <v>1213</v>
      </c>
      <c r="G20" s="536">
        <v>909</v>
      </c>
      <c r="H20" s="536">
        <v>1286</v>
      </c>
      <c r="I20" s="536">
        <v>955</v>
      </c>
      <c r="J20" s="537">
        <v>1145</v>
      </c>
      <c r="K20" s="538">
        <v>68</v>
      </c>
      <c r="L20" s="349">
        <v>5.9388646288209603</v>
      </c>
    </row>
    <row r="21" spans="1:12" s="110" customFormat="1" ht="15" customHeight="1" x14ac:dyDescent="0.2">
      <c r="A21" s="118" t="s">
        <v>113</v>
      </c>
      <c r="B21" s="119" t="s">
        <v>116</v>
      </c>
      <c r="C21" s="347"/>
      <c r="D21" s="347"/>
      <c r="E21" s="348"/>
      <c r="F21" s="536">
        <v>2654</v>
      </c>
      <c r="G21" s="536">
        <v>1954</v>
      </c>
      <c r="H21" s="536">
        <v>4014</v>
      </c>
      <c r="I21" s="536">
        <v>2452</v>
      </c>
      <c r="J21" s="537">
        <v>2805</v>
      </c>
      <c r="K21" s="538">
        <v>-151</v>
      </c>
      <c r="L21" s="349">
        <v>-5.3832442067736181</v>
      </c>
    </row>
    <row r="22" spans="1:12" s="110" customFormat="1" ht="15" customHeight="1" x14ac:dyDescent="0.2">
      <c r="A22" s="118"/>
      <c r="B22" s="119" t="s">
        <v>117</v>
      </c>
      <c r="C22" s="347"/>
      <c r="D22" s="347"/>
      <c r="E22" s="348"/>
      <c r="F22" s="536">
        <v>643</v>
      </c>
      <c r="G22" s="536">
        <v>432</v>
      </c>
      <c r="H22" s="536">
        <v>689</v>
      </c>
      <c r="I22" s="536">
        <v>542</v>
      </c>
      <c r="J22" s="537">
        <v>613</v>
      </c>
      <c r="K22" s="538">
        <v>30</v>
      </c>
      <c r="L22" s="349">
        <v>4.8939641109298533</v>
      </c>
    </row>
    <row r="23" spans="1:12" s="110" customFormat="1" ht="15" customHeight="1" x14ac:dyDescent="0.2">
      <c r="A23" s="352" t="s">
        <v>347</v>
      </c>
      <c r="B23" s="353" t="s">
        <v>193</v>
      </c>
      <c r="C23" s="354"/>
      <c r="D23" s="354"/>
      <c r="E23" s="355"/>
      <c r="F23" s="539">
        <v>58</v>
      </c>
      <c r="G23" s="539">
        <v>73</v>
      </c>
      <c r="H23" s="539">
        <v>886</v>
      </c>
      <c r="I23" s="539">
        <v>28</v>
      </c>
      <c r="J23" s="540">
        <v>79</v>
      </c>
      <c r="K23" s="541">
        <v>-21</v>
      </c>
      <c r="L23" s="356">
        <v>-26.582278481012658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31.6</v>
      </c>
      <c r="G25" s="542">
        <v>35.299999999999997</v>
      </c>
      <c r="H25" s="542">
        <v>33.700000000000003</v>
      </c>
      <c r="I25" s="542">
        <v>36.299999999999997</v>
      </c>
      <c r="J25" s="542">
        <v>32.9</v>
      </c>
      <c r="K25" s="543" t="s">
        <v>349</v>
      </c>
      <c r="L25" s="364">
        <v>-1.2999999999999972</v>
      </c>
    </row>
    <row r="26" spans="1:12" s="110" customFormat="1" ht="15" customHeight="1" x14ac:dyDescent="0.2">
      <c r="A26" s="365" t="s">
        <v>105</v>
      </c>
      <c r="B26" s="366" t="s">
        <v>345</v>
      </c>
      <c r="C26" s="362"/>
      <c r="D26" s="362"/>
      <c r="E26" s="363"/>
      <c r="F26" s="542">
        <v>27</v>
      </c>
      <c r="G26" s="542">
        <v>30</v>
      </c>
      <c r="H26" s="542">
        <v>28.1</v>
      </c>
      <c r="I26" s="542">
        <v>30.7</v>
      </c>
      <c r="J26" s="544">
        <v>28.1</v>
      </c>
      <c r="K26" s="543" t="s">
        <v>349</v>
      </c>
      <c r="L26" s="364">
        <v>-1.1000000000000014</v>
      </c>
    </row>
    <row r="27" spans="1:12" s="110" customFormat="1" ht="15" customHeight="1" x14ac:dyDescent="0.2">
      <c r="A27" s="365"/>
      <c r="B27" s="366" t="s">
        <v>346</v>
      </c>
      <c r="C27" s="362"/>
      <c r="D27" s="362"/>
      <c r="E27" s="363"/>
      <c r="F27" s="542">
        <v>37.4</v>
      </c>
      <c r="G27" s="542">
        <v>41.6</v>
      </c>
      <c r="H27" s="542">
        <v>41.1</v>
      </c>
      <c r="I27" s="542">
        <v>44.7</v>
      </c>
      <c r="J27" s="542">
        <v>39.9</v>
      </c>
      <c r="K27" s="543" t="s">
        <v>349</v>
      </c>
      <c r="L27" s="364">
        <v>-2.5</v>
      </c>
    </row>
    <row r="28" spans="1:12" s="110" customFormat="1" ht="15" customHeight="1" x14ac:dyDescent="0.2">
      <c r="A28" s="365" t="s">
        <v>113</v>
      </c>
      <c r="B28" s="366" t="s">
        <v>108</v>
      </c>
      <c r="C28" s="362"/>
      <c r="D28" s="362"/>
      <c r="E28" s="363"/>
      <c r="F28" s="542">
        <v>45.6</v>
      </c>
      <c r="G28" s="542">
        <v>45.3</v>
      </c>
      <c r="H28" s="542">
        <v>49.2</v>
      </c>
      <c r="I28" s="542">
        <v>48.1</v>
      </c>
      <c r="J28" s="542">
        <v>46.5</v>
      </c>
      <c r="K28" s="543" t="s">
        <v>349</v>
      </c>
      <c r="L28" s="364">
        <v>-0.89999999999999858</v>
      </c>
    </row>
    <row r="29" spans="1:12" s="110" customFormat="1" ht="11.25" x14ac:dyDescent="0.2">
      <c r="A29" s="365"/>
      <c r="B29" s="366" t="s">
        <v>109</v>
      </c>
      <c r="C29" s="362"/>
      <c r="D29" s="362"/>
      <c r="E29" s="363"/>
      <c r="F29" s="542">
        <v>29.5</v>
      </c>
      <c r="G29" s="542">
        <v>33.299999999999997</v>
      </c>
      <c r="H29" s="542">
        <v>29.5</v>
      </c>
      <c r="I29" s="542">
        <v>32.5</v>
      </c>
      <c r="J29" s="544">
        <v>30.9</v>
      </c>
      <c r="K29" s="543" t="s">
        <v>349</v>
      </c>
      <c r="L29" s="364">
        <v>-1.3999999999999986</v>
      </c>
    </row>
    <row r="30" spans="1:12" s="110" customFormat="1" ht="15" customHeight="1" x14ac:dyDescent="0.2">
      <c r="A30" s="365"/>
      <c r="B30" s="366" t="s">
        <v>110</v>
      </c>
      <c r="C30" s="362"/>
      <c r="D30" s="362"/>
      <c r="E30" s="363"/>
      <c r="F30" s="542">
        <v>22.1</v>
      </c>
      <c r="G30" s="542">
        <v>29.9</v>
      </c>
      <c r="H30" s="542">
        <v>24.3</v>
      </c>
      <c r="I30" s="542">
        <v>32.200000000000003</v>
      </c>
      <c r="J30" s="542">
        <v>21.8</v>
      </c>
      <c r="K30" s="543" t="s">
        <v>349</v>
      </c>
      <c r="L30" s="364">
        <v>0.30000000000000071</v>
      </c>
    </row>
    <row r="31" spans="1:12" s="110" customFormat="1" ht="15" customHeight="1" x14ac:dyDescent="0.2">
      <c r="A31" s="365"/>
      <c r="B31" s="366" t="s">
        <v>111</v>
      </c>
      <c r="C31" s="362"/>
      <c r="D31" s="362"/>
      <c r="E31" s="363"/>
      <c r="F31" s="542">
        <v>31.4</v>
      </c>
      <c r="G31" s="542">
        <v>47.1</v>
      </c>
      <c r="H31" s="542">
        <v>35.4</v>
      </c>
      <c r="I31" s="542">
        <v>60</v>
      </c>
      <c r="J31" s="542">
        <v>38.6</v>
      </c>
      <c r="K31" s="543" t="s">
        <v>349</v>
      </c>
      <c r="L31" s="364">
        <v>-7.2000000000000028</v>
      </c>
    </row>
    <row r="32" spans="1:12" s="110" customFormat="1" ht="15" customHeight="1" x14ac:dyDescent="0.2">
      <c r="A32" s="367" t="s">
        <v>113</v>
      </c>
      <c r="B32" s="368" t="s">
        <v>181</v>
      </c>
      <c r="C32" s="362"/>
      <c r="D32" s="362"/>
      <c r="E32" s="363"/>
      <c r="F32" s="542">
        <v>27.5</v>
      </c>
      <c r="G32" s="542">
        <v>27.3</v>
      </c>
      <c r="H32" s="542">
        <v>27.1</v>
      </c>
      <c r="I32" s="542">
        <v>32.6</v>
      </c>
      <c r="J32" s="544">
        <v>28.2</v>
      </c>
      <c r="K32" s="543" t="s">
        <v>349</v>
      </c>
      <c r="L32" s="364">
        <v>-0.69999999999999929</v>
      </c>
    </row>
    <row r="33" spans="1:12" s="110" customFormat="1" ht="15" customHeight="1" x14ac:dyDescent="0.2">
      <c r="A33" s="367"/>
      <c r="B33" s="368" t="s">
        <v>182</v>
      </c>
      <c r="C33" s="362"/>
      <c r="D33" s="362"/>
      <c r="E33" s="363"/>
      <c r="F33" s="542">
        <v>38.299999999999997</v>
      </c>
      <c r="G33" s="542">
        <v>47.7</v>
      </c>
      <c r="H33" s="542">
        <v>46.6</v>
      </c>
      <c r="I33" s="542">
        <v>43.9</v>
      </c>
      <c r="J33" s="542">
        <v>42</v>
      </c>
      <c r="K33" s="543" t="s">
        <v>349</v>
      </c>
      <c r="L33" s="364">
        <v>-3.7000000000000028</v>
      </c>
    </row>
    <row r="34" spans="1:12" s="369" customFormat="1" ht="15" customHeight="1" x14ac:dyDescent="0.2">
      <c r="A34" s="367" t="s">
        <v>113</v>
      </c>
      <c r="B34" s="368" t="s">
        <v>116</v>
      </c>
      <c r="C34" s="362"/>
      <c r="D34" s="362"/>
      <c r="E34" s="363"/>
      <c r="F34" s="542">
        <v>33.1</v>
      </c>
      <c r="G34" s="542">
        <v>36.6</v>
      </c>
      <c r="H34" s="542">
        <v>35.299999999999997</v>
      </c>
      <c r="I34" s="542">
        <v>39.6</v>
      </c>
      <c r="J34" s="542">
        <v>34.700000000000003</v>
      </c>
      <c r="K34" s="543" t="s">
        <v>349</v>
      </c>
      <c r="L34" s="364">
        <v>-1.6000000000000014</v>
      </c>
    </row>
    <row r="35" spans="1:12" s="369" customFormat="1" ht="11.25" x14ac:dyDescent="0.2">
      <c r="A35" s="370"/>
      <c r="B35" s="371" t="s">
        <v>117</v>
      </c>
      <c r="C35" s="372"/>
      <c r="D35" s="372"/>
      <c r="E35" s="373"/>
      <c r="F35" s="545">
        <v>25.2</v>
      </c>
      <c r="G35" s="545">
        <v>29.5</v>
      </c>
      <c r="H35" s="545">
        <v>26.4</v>
      </c>
      <c r="I35" s="545">
        <v>21.4</v>
      </c>
      <c r="J35" s="546">
        <v>25</v>
      </c>
      <c r="K35" s="547" t="s">
        <v>349</v>
      </c>
      <c r="L35" s="374">
        <v>0.19999999999999929</v>
      </c>
    </row>
    <row r="36" spans="1:12" s="369" customFormat="1" ht="15.95" customHeight="1" x14ac:dyDescent="0.2">
      <c r="A36" s="375" t="s">
        <v>350</v>
      </c>
      <c r="B36" s="376"/>
      <c r="C36" s="377"/>
      <c r="D36" s="376"/>
      <c r="E36" s="378"/>
      <c r="F36" s="548">
        <v>3223</v>
      </c>
      <c r="G36" s="548">
        <v>2295</v>
      </c>
      <c r="H36" s="548">
        <v>3689</v>
      </c>
      <c r="I36" s="548">
        <v>2959</v>
      </c>
      <c r="J36" s="548">
        <v>3322</v>
      </c>
      <c r="K36" s="549">
        <v>-99</v>
      </c>
      <c r="L36" s="380">
        <v>-2.9801324503311259</v>
      </c>
    </row>
    <row r="37" spans="1:12" s="369" customFormat="1" ht="15.95" customHeight="1" x14ac:dyDescent="0.2">
      <c r="A37" s="381"/>
      <c r="B37" s="382" t="s">
        <v>113</v>
      </c>
      <c r="C37" s="382" t="s">
        <v>351</v>
      </c>
      <c r="D37" s="382"/>
      <c r="E37" s="383"/>
      <c r="F37" s="548">
        <v>1017</v>
      </c>
      <c r="G37" s="548">
        <v>810</v>
      </c>
      <c r="H37" s="548">
        <v>1245</v>
      </c>
      <c r="I37" s="548">
        <v>1073</v>
      </c>
      <c r="J37" s="548">
        <v>1094</v>
      </c>
      <c r="K37" s="549">
        <v>-77</v>
      </c>
      <c r="L37" s="380">
        <v>-7.0383912248628882</v>
      </c>
    </row>
    <row r="38" spans="1:12" s="369" customFormat="1" ht="15.95" customHeight="1" x14ac:dyDescent="0.2">
      <c r="A38" s="381"/>
      <c r="B38" s="384" t="s">
        <v>105</v>
      </c>
      <c r="C38" s="384" t="s">
        <v>106</v>
      </c>
      <c r="D38" s="385"/>
      <c r="E38" s="383"/>
      <c r="F38" s="548">
        <v>1811</v>
      </c>
      <c r="G38" s="548">
        <v>1242</v>
      </c>
      <c r="H38" s="548">
        <v>2079</v>
      </c>
      <c r="I38" s="548">
        <v>1786</v>
      </c>
      <c r="J38" s="550">
        <v>1956</v>
      </c>
      <c r="K38" s="549">
        <v>-145</v>
      </c>
      <c r="L38" s="380">
        <v>-7.4130879345603269</v>
      </c>
    </row>
    <row r="39" spans="1:12" s="369" customFormat="1" ht="15.95" customHeight="1" x14ac:dyDescent="0.2">
      <c r="A39" s="381"/>
      <c r="B39" s="385"/>
      <c r="C39" s="382" t="s">
        <v>352</v>
      </c>
      <c r="D39" s="385"/>
      <c r="E39" s="383"/>
      <c r="F39" s="548">
        <v>489</v>
      </c>
      <c r="G39" s="548">
        <v>372</v>
      </c>
      <c r="H39" s="548">
        <v>584</v>
      </c>
      <c r="I39" s="548">
        <v>549</v>
      </c>
      <c r="J39" s="548">
        <v>549</v>
      </c>
      <c r="K39" s="549">
        <v>-60</v>
      </c>
      <c r="L39" s="380">
        <v>-10.928961748633879</v>
      </c>
    </row>
    <row r="40" spans="1:12" s="369" customFormat="1" ht="15.95" customHeight="1" x14ac:dyDescent="0.2">
      <c r="A40" s="381"/>
      <c r="B40" s="384"/>
      <c r="C40" s="384" t="s">
        <v>107</v>
      </c>
      <c r="D40" s="385"/>
      <c r="E40" s="383"/>
      <c r="F40" s="548">
        <v>1412</v>
      </c>
      <c r="G40" s="548">
        <v>1053</v>
      </c>
      <c r="H40" s="548">
        <v>1610</v>
      </c>
      <c r="I40" s="548">
        <v>1173</v>
      </c>
      <c r="J40" s="548">
        <v>1366</v>
      </c>
      <c r="K40" s="549">
        <v>46</v>
      </c>
      <c r="L40" s="380">
        <v>3.3674963396778916</v>
      </c>
    </row>
    <row r="41" spans="1:12" s="369" customFormat="1" ht="24" customHeight="1" x14ac:dyDescent="0.2">
      <c r="A41" s="381"/>
      <c r="B41" s="385"/>
      <c r="C41" s="382" t="s">
        <v>352</v>
      </c>
      <c r="D41" s="385"/>
      <c r="E41" s="383"/>
      <c r="F41" s="548">
        <v>528</v>
      </c>
      <c r="G41" s="548">
        <v>438</v>
      </c>
      <c r="H41" s="548">
        <v>661</v>
      </c>
      <c r="I41" s="548">
        <v>524</v>
      </c>
      <c r="J41" s="550">
        <v>545</v>
      </c>
      <c r="K41" s="549">
        <v>-17</v>
      </c>
      <c r="L41" s="380">
        <v>-3.1192660550458715</v>
      </c>
    </row>
    <row r="42" spans="1:12" s="110" customFormat="1" ht="15" customHeight="1" x14ac:dyDescent="0.2">
      <c r="A42" s="381"/>
      <c r="B42" s="384" t="s">
        <v>113</v>
      </c>
      <c r="C42" s="384" t="s">
        <v>353</v>
      </c>
      <c r="D42" s="385"/>
      <c r="E42" s="383"/>
      <c r="F42" s="548">
        <v>588</v>
      </c>
      <c r="G42" s="548">
        <v>413</v>
      </c>
      <c r="H42" s="548">
        <v>886</v>
      </c>
      <c r="I42" s="548">
        <v>642</v>
      </c>
      <c r="J42" s="548">
        <v>630</v>
      </c>
      <c r="K42" s="549">
        <v>-42</v>
      </c>
      <c r="L42" s="380">
        <v>-6.666666666666667</v>
      </c>
    </row>
    <row r="43" spans="1:12" s="110" customFormat="1" ht="15" customHeight="1" x14ac:dyDescent="0.2">
      <c r="A43" s="381"/>
      <c r="B43" s="385"/>
      <c r="C43" s="382" t="s">
        <v>352</v>
      </c>
      <c r="D43" s="385"/>
      <c r="E43" s="383"/>
      <c r="F43" s="548">
        <v>268</v>
      </c>
      <c r="G43" s="548">
        <v>187</v>
      </c>
      <c r="H43" s="548">
        <v>436</v>
      </c>
      <c r="I43" s="548">
        <v>309</v>
      </c>
      <c r="J43" s="548">
        <v>293</v>
      </c>
      <c r="K43" s="549">
        <v>-25</v>
      </c>
      <c r="L43" s="380">
        <v>-8.5324232081911262</v>
      </c>
    </row>
    <row r="44" spans="1:12" s="110" customFormat="1" ht="15" customHeight="1" x14ac:dyDescent="0.2">
      <c r="A44" s="381"/>
      <c r="B44" s="384"/>
      <c r="C44" s="366" t="s">
        <v>109</v>
      </c>
      <c r="D44" s="385"/>
      <c r="E44" s="383"/>
      <c r="F44" s="548">
        <v>2186</v>
      </c>
      <c r="G44" s="548">
        <v>1607</v>
      </c>
      <c r="H44" s="548">
        <v>2348</v>
      </c>
      <c r="I44" s="548">
        <v>1973</v>
      </c>
      <c r="J44" s="550">
        <v>2258</v>
      </c>
      <c r="K44" s="549">
        <v>-72</v>
      </c>
      <c r="L44" s="380">
        <v>-3.1886625332152345</v>
      </c>
    </row>
    <row r="45" spans="1:12" s="110" customFormat="1" ht="15" customHeight="1" x14ac:dyDescent="0.2">
      <c r="A45" s="381"/>
      <c r="B45" s="385"/>
      <c r="C45" s="382" t="s">
        <v>352</v>
      </c>
      <c r="D45" s="385"/>
      <c r="E45" s="383"/>
      <c r="F45" s="548">
        <v>645</v>
      </c>
      <c r="G45" s="548">
        <v>535</v>
      </c>
      <c r="H45" s="548">
        <v>693</v>
      </c>
      <c r="I45" s="548">
        <v>642</v>
      </c>
      <c r="J45" s="548">
        <v>697</v>
      </c>
      <c r="K45" s="549">
        <v>-52</v>
      </c>
      <c r="L45" s="380">
        <v>-7.4605451936872313</v>
      </c>
    </row>
    <row r="46" spans="1:12" s="110" customFormat="1" ht="15" customHeight="1" x14ac:dyDescent="0.2">
      <c r="A46" s="381"/>
      <c r="B46" s="384"/>
      <c r="C46" s="366" t="s">
        <v>110</v>
      </c>
      <c r="D46" s="385"/>
      <c r="E46" s="383"/>
      <c r="F46" s="548">
        <v>398</v>
      </c>
      <c r="G46" s="548">
        <v>241</v>
      </c>
      <c r="H46" s="548">
        <v>407</v>
      </c>
      <c r="I46" s="548">
        <v>304</v>
      </c>
      <c r="J46" s="548">
        <v>377</v>
      </c>
      <c r="K46" s="549">
        <v>21</v>
      </c>
      <c r="L46" s="380">
        <v>5.5702917771883289</v>
      </c>
    </row>
    <row r="47" spans="1:12" s="110" customFormat="1" ht="15" customHeight="1" x14ac:dyDescent="0.2">
      <c r="A47" s="381"/>
      <c r="B47" s="385"/>
      <c r="C47" s="382" t="s">
        <v>352</v>
      </c>
      <c r="D47" s="385"/>
      <c r="E47" s="383"/>
      <c r="F47" s="548">
        <v>88</v>
      </c>
      <c r="G47" s="548">
        <v>72</v>
      </c>
      <c r="H47" s="548">
        <v>99</v>
      </c>
      <c r="I47" s="548">
        <v>98</v>
      </c>
      <c r="J47" s="550">
        <v>82</v>
      </c>
      <c r="K47" s="549">
        <v>6</v>
      </c>
      <c r="L47" s="380">
        <v>7.3170731707317076</v>
      </c>
    </row>
    <row r="48" spans="1:12" s="110" customFormat="1" ht="15" customHeight="1" x14ac:dyDescent="0.2">
      <c r="A48" s="381"/>
      <c r="B48" s="385"/>
      <c r="C48" s="366" t="s">
        <v>111</v>
      </c>
      <c r="D48" s="386"/>
      <c r="E48" s="387"/>
      <c r="F48" s="548">
        <v>51</v>
      </c>
      <c r="G48" s="548">
        <v>34</v>
      </c>
      <c r="H48" s="548">
        <v>48</v>
      </c>
      <c r="I48" s="548">
        <v>40</v>
      </c>
      <c r="J48" s="548">
        <v>57</v>
      </c>
      <c r="K48" s="549">
        <v>-6</v>
      </c>
      <c r="L48" s="380">
        <v>-10.526315789473685</v>
      </c>
    </row>
    <row r="49" spans="1:12" s="110" customFormat="1" ht="15" customHeight="1" x14ac:dyDescent="0.2">
      <c r="A49" s="381"/>
      <c r="B49" s="385"/>
      <c r="C49" s="382" t="s">
        <v>352</v>
      </c>
      <c r="D49" s="385"/>
      <c r="E49" s="383"/>
      <c r="F49" s="548">
        <v>16</v>
      </c>
      <c r="G49" s="548">
        <v>16</v>
      </c>
      <c r="H49" s="548">
        <v>17</v>
      </c>
      <c r="I49" s="548">
        <v>24</v>
      </c>
      <c r="J49" s="548">
        <v>22</v>
      </c>
      <c r="K49" s="549">
        <v>-6</v>
      </c>
      <c r="L49" s="380">
        <v>-27.272727272727273</v>
      </c>
    </row>
    <row r="50" spans="1:12" s="110" customFormat="1" ht="15" customHeight="1" x14ac:dyDescent="0.2">
      <c r="A50" s="381"/>
      <c r="B50" s="384" t="s">
        <v>113</v>
      </c>
      <c r="C50" s="382" t="s">
        <v>181</v>
      </c>
      <c r="D50" s="385"/>
      <c r="E50" s="383"/>
      <c r="F50" s="548">
        <v>2015</v>
      </c>
      <c r="G50" s="548">
        <v>1394</v>
      </c>
      <c r="H50" s="548">
        <v>2428</v>
      </c>
      <c r="I50" s="548">
        <v>2007</v>
      </c>
      <c r="J50" s="550">
        <v>2182</v>
      </c>
      <c r="K50" s="549">
        <v>-167</v>
      </c>
      <c r="L50" s="380">
        <v>-7.6535288725939505</v>
      </c>
    </row>
    <row r="51" spans="1:12" s="110" customFormat="1" ht="15" customHeight="1" x14ac:dyDescent="0.2">
      <c r="A51" s="381"/>
      <c r="B51" s="385"/>
      <c r="C51" s="382" t="s">
        <v>352</v>
      </c>
      <c r="D51" s="385"/>
      <c r="E51" s="383"/>
      <c r="F51" s="548">
        <v>554</v>
      </c>
      <c r="G51" s="548">
        <v>380</v>
      </c>
      <c r="H51" s="548">
        <v>657</v>
      </c>
      <c r="I51" s="548">
        <v>655</v>
      </c>
      <c r="J51" s="548">
        <v>615</v>
      </c>
      <c r="K51" s="549">
        <v>-61</v>
      </c>
      <c r="L51" s="380">
        <v>-9.9186991869918693</v>
      </c>
    </row>
    <row r="52" spans="1:12" s="110" customFormat="1" ht="15" customHeight="1" x14ac:dyDescent="0.2">
      <c r="A52" s="381"/>
      <c r="B52" s="384"/>
      <c r="C52" s="382" t="s">
        <v>182</v>
      </c>
      <c r="D52" s="385"/>
      <c r="E52" s="383"/>
      <c r="F52" s="548">
        <v>1208</v>
      </c>
      <c r="G52" s="548">
        <v>901</v>
      </c>
      <c r="H52" s="548">
        <v>1261</v>
      </c>
      <c r="I52" s="548">
        <v>952</v>
      </c>
      <c r="J52" s="548">
        <v>1140</v>
      </c>
      <c r="K52" s="549">
        <v>68</v>
      </c>
      <c r="L52" s="380">
        <v>5.9649122807017543</v>
      </c>
    </row>
    <row r="53" spans="1:12" s="269" customFormat="1" ht="11.25" customHeight="1" x14ac:dyDescent="0.2">
      <c r="A53" s="381"/>
      <c r="B53" s="385"/>
      <c r="C53" s="382" t="s">
        <v>352</v>
      </c>
      <c r="D53" s="385"/>
      <c r="E53" s="383"/>
      <c r="F53" s="548">
        <v>463</v>
      </c>
      <c r="G53" s="548">
        <v>430</v>
      </c>
      <c r="H53" s="548">
        <v>588</v>
      </c>
      <c r="I53" s="548">
        <v>418</v>
      </c>
      <c r="J53" s="550">
        <v>479</v>
      </c>
      <c r="K53" s="549">
        <v>-16</v>
      </c>
      <c r="L53" s="380">
        <v>-3.3402922755741127</v>
      </c>
    </row>
    <row r="54" spans="1:12" s="151" customFormat="1" ht="12.75" customHeight="1" x14ac:dyDescent="0.2">
      <c r="A54" s="381"/>
      <c r="B54" s="384" t="s">
        <v>113</v>
      </c>
      <c r="C54" s="384" t="s">
        <v>116</v>
      </c>
      <c r="D54" s="385"/>
      <c r="E54" s="383"/>
      <c r="F54" s="548">
        <v>2594</v>
      </c>
      <c r="G54" s="548">
        <v>1872</v>
      </c>
      <c r="H54" s="548">
        <v>3063</v>
      </c>
      <c r="I54" s="548">
        <v>2420</v>
      </c>
      <c r="J54" s="548">
        <v>2726</v>
      </c>
      <c r="K54" s="549">
        <v>-132</v>
      </c>
      <c r="L54" s="380">
        <v>-4.8422597212032281</v>
      </c>
    </row>
    <row r="55" spans="1:12" ht="11.25" x14ac:dyDescent="0.2">
      <c r="A55" s="381"/>
      <c r="B55" s="385"/>
      <c r="C55" s="382" t="s">
        <v>352</v>
      </c>
      <c r="D55" s="385"/>
      <c r="E55" s="383"/>
      <c r="F55" s="548">
        <v>858</v>
      </c>
      <c r="G55" s="548">
        <v>685</v>
      </c>
      <c r="H55" s="548">
        <v>1080</v>
      </c>
      <c r="I55" s="548">
        <v>958</v>
      </c>
      <c r="J55" s="548">
        <v>945</v>
      </c>
      <c r="K55" s="549">
        <v>-87</v>
      </c>
      <c r="L55" s="380">
        <v>-9.2063492063492056</v>
      </c>
    </row>
    <row r="56" spans="1:12" ht="14.25" customHeight="1" x14ac:dyDescent="0.2">
      <c r="A56" s="381"/>
      <c r="B56" s="385"/>
      <c r="C56" s="384" t="s">
        <v>117</v>
      </c>
      <c r="D56" s="385"/>
      <c r="E56" s="383"/>
      <c r="F56" s="548">
        <v>628</v>
      </c>
      <c r="G56" s="548">
        <v>420</v>
      </c>
      <c r="H56" s="548">
        <v>622</v>
      </c>
      <c r="I56" s="548">
        <v>537</v>
      </c>
      <c r="J56" s="548">
        <v>593</v>
      </c>
      <c r="K56" s="549">
        <v>35</v>
      </c>
      <c r="L56" s="380">
        <v>5.9021922428330527</v>
      </c>
    </row>
    <row r="57" spans="1:12" ht="18.75" customHeight="1" x14ac:dyDescent="0.2">
      <c r="A57" s="388"/>
      <c r="B57" s="389"/>
      <c r="C57" s="390" t="s">
        <v>352</v>
      </c>
      <c r="D57" s="389"/>
      <c r="E57" s="391"/>
      <c r="F57" s="551">
        <v>158</v>
      </c>
      <c r="G57" s="552">
        <v>124</v>
      </c>
      <c r="H57" s="552">
        <v>164</v>
      </c>
      <c r="I57" s="552">
        <v>115</v>
      </c>
      <c r="J57" s="552">
        <v>148</v>
      </c>
      <c r="K57" s="553">
        <f t="shared" ref="K57" si="0">IF(OR(F57=".",J57=".")=TRUE,".",IF(OR(F57="*",J57="*")=TRUE,"*",IF(AND(F57="-",J57="-")=TRUE,"-",IF(AND(ISNUMBER(J57),ISNUMBER(F57))=TRUE,IF(F57-J57=0,0,F57-J57),IF(ISNUMBER(F57)=TRUE,F57,-J57)))))</f>
        <v>10</v>
      </c>
      <c r="L57" s="392">
        <f t="shared" ref="L57" si="1">IF(K57 =".",".",IF(K57 ="*","*",IF(K57="-","-",IF(K57=0,0,IF(OR(J57="-",J57=".",F57="-",F57=".")=TRUE,"X",IF(J57=0,"0,0",IF(ABS(K57*100/J57)&gt;250,".X",(K57*100/J57))))))))</f>
        <v>6.756756756756757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3298</v>
      </c>
      <c r="E11" s="114">
        <v>2389</v>
      </c>
      <c r="F11" s="114">
        <v>4707</v>
      </c>
      <c r="G11" s="114">
        <v>2996</v>
      </c>
      <c r="H11" s="140">
        <v>3421</v>
      </c>
      <c r="I11" s="115">
        <v>-123</v>
      </c>
      <c r="J11" s="116">
        <v>-3.5954399298450745</v>
      </c>
    </row>
    <row r="12" spans="1:15" s="110" customFormat="1" ht="24.95" customHeight="1" x14ac:dyDescent="0.2">
      <c r="A12" s="193" t="s">
        <v>132</v>
      </c>
      <c r="B12" s="194" t="s">
        <v>133</v>
      </c>
      <c r="C12" s="113">
        <v>4.5178896300788356</v>
      </c>
      <c r="D12" s="115">
        <v>149</v>
      </c>
      <c r="E12" s="114">
        <v>84</v>
      </c>
      <c r="F12" s="114">
        <v>187</v>
      </c>
      <c r="G12" s="114">
        <v>104</v>
      </c>
      <c r="H12" s="140">
        <v>169</v>
      </c>
      <c r="I12" s="115">
        <v>-20</v>
      </c>
      <c r="J12" s="116">
        <v>-11.834319526627219</v>
      </c>
    </row>
    <row r="13" spans="1:15" s="110" customFormat="1" ht="24.95" customHeight="1" x14ac:dyDescent="0.2">
      <c r="A13" s="193" t="s">
        <v>134</v>
      </c>
      <c r="B13" s="199" t="s">
        <v>214</v>
      </c>
      <c r="C13" s="113">
        <v>1.0006064281382656</v>
      </c>
      <c r="D13" s="115">
        <v>33</v>
      </c>
      <c r="E13" s="114">
        <v>10</v>
      </c>
      <c r="F13" s="114">
        <v>19</v>
      </c>
      <c r="G13" s="114">
        <v>22</v>
      </c>
      <c r="H13" s="140">
        <v>23</v>
      </c>
      <c r="I13" s="115">
        <v>10</v>
      </c>
      <c r="J13" s="116">
        <v>43.478260869565219</v>
      </c>
    </row>
    <row r="14" spans="1:15" s="287" customFormat="1" ht="24.95" customHeight="1" x14ac:dyDescent="0.2">
      <c r="A14" s="193" t="s">
        <v>215</v>
      </c>
      <c r="B14" s="199" t="s">
        <v>137</v>
      </c>
      <c r="C14" s="113">
        <v>23.226197695573074</v>
      </c>
      <c r="D14" s="115">
        <v>766</v>
      </c>
      <c r="E14" s="114">
        <v>571</v>
      </c>
      <c r="F14" s="114">
        <v>1302</v>
      </c>
      <c r="G14" s="114">
        <v>844</v>
      </c>
      <c r="H14" s="140">
        <v>1008</v>
      </c>
      <c r="I14" s="115">
        <v>-242</v>
      </c>
      <c r="J14" s="116">
        <v>-24.00793650793651</v>
      </c>
      <c r="K14" s="110"/>
      <c r="L14" s="110"/>
      <c r="M14" s="110"/>
      <c r="N14" s="110"/>
      <c r="O14" s="110"/>
    </row>
    <row r="15" spans="1:15" s="110" customFormat="1" ht="24.95" customHeight="1" x14ac:dyDescent="0.2">
      <c r="A15" s="193" t="s">
        <v>216</v>
      </c>
      <c r="B15" s="199" t="s">
        <v>217</v>
      </c>
      <c r="C15" s="113">
        <v>3.3353547604608855</v>
      </c>
      <c r="D15" s="115">
        <v>110</v>
      </c>
      <c r="E15" s="114">
        <v>51</v>
      </c>
      <c r="F15" s="114">
        <v>168</v>
      </c>
      <c r="G15" s="114">
        <v>83</v>
      </c>
      <c r="H15" s="140">
        <v>207</v>
      </c>
      <c r="I15" s="115">
        <v>-97</v>
      </c>
      <c r="J15" s="116">
        <v>-46.859903381642511</v>
      </c>
    </row>
    <row r="16" spans="1:15" s="287" customFormat="1" ht="24.95" customHeight="1" x14ac:dyDescent="0.2">
      <c r="A16" s="193" t="s">
        <v>218</v>
      </c>
      <c r="B16" s="199" t="s">
        <v>141</v>
      </c>
      <c r="C16" s="113">
        <v>15.251667677380231</v>
      </c>
      <c r="D16" s="115">
        <v>503</v>
      </c>
      <c r="E16" s="114">
        <v>435</v>
      </c>
      <c r="F16" s="114">
        <v>918</v>
      </c>
      <c r="G16" s="114">
        <v>623</v>
      </c>
      <c r="H16" s="140">
        <v>631</v>
      </c>
      <c r="I16" s="115">
        <v>-128</v>
      </c>
      <c r="J16" s="116">
        <v>-20.28526148969889</v>
      </c>
      <c r="K16" s="110"/>
      <c r="L16" s="110"/>
      <c r="M16" s="110"/>
      <c r="N16" s="110"/>
      <c r="O16" s="110"/>
    </row>
    <row r="17" spans="1:15" s="110" customFormat="1" ht="24.95" customHeight="1" x14ac:dyDescent="0.2">
      <c r="A17" s="193" t="s">
        <v>142</v>
      </c>
      <c r="B17" s="199" t="s">
        <v>220</v>
      </c>
      <c r="C17" s="113">
        <v>4.6391752577319592</v>
      </c>
      <c r="D17" s="115">
        <v>153</v>
      </c>
      <c r="E17" s="114">
        <v>85</v>
      </c>
      <c r="F17" s="114">
        <v>216</v>
      </c>
      <c r="G17" s="114">
        <v>138</v>
      </c>
      <c r="H17" s="140">
        <v>170</v>
      </c>
      <c r="I17" s="115">
        <v>-17</v>
      </c>
      <c r="J17" s="116">
        <v>-10</v>
      </c>
    </row>
    <row r="18" spans="1:15" s="287" customFormat="1" ht="24.95" customHeight="1" x14ac:dyDescent="0.2">
      <c r="A18" s="201" t="s">
        <v>144</v>
      </c>
      <c r="B18" s="202" t="s">
        <v>145</v>
      </c>
      <c r="C18" s="113">
        <v>7.4893875075803518</v>
      </c>
      <c r="D18" s="115">
        <v>247</v>
      </c>
      <c r="E18" s="114">
        <v>95</v>
      </c>
      <c r="F18" s="114">
        <v>308</v>
      </c>
      <c r="G18" s="114">
        <v>204</v>
      </c>
      <c r="H18" s="140">
        <v>201</v>
      </c>
      <c r="I18" s="115">
        <v>46</v>
      </c>
      <c r="J18" s="116">
        <v>22.885572139303484</v>
      </c>
      <c r="K18" s="110"/>
      <c r="L18" s="110"/>
      <c r="M18" s="110"/>
      <c r="N18" s="110"/>
      <c r="O18" s="110"/>
    </row>
    <row r="19" spans="1:15" s="110" customFormat="1" ht="24.95" customHeight="1" x14ac:dyDescent="0.2">
      <c r="A19" s="193" t="s">
        <v>146</v>
      </c>
      <c r="B19" s="199" t="s">
        <v>147</v>
      </c>
      <c r="C19" s="113">
        <v>13.220133414190418</v>
      </c>
      <c r="D19" s="115">
        <v>436</v>
      </c>
      <c r="E19" s="114">
        <v>316</v>
      </c>
      <c r="F19" s="114">
        <v>593</v>
      </c>
      <c r="G19" s="114">
        <v>356</v>
      </c>
      <c r="H19" s="140">
        <v>412</v>
      </c>
      <c r="I19" s="115">
        <v>24</v>
      </c>
      <c r="J19" s="116">
        <v>5.825242718446602</v>
      </c>
    </row>
    <row r="20" spans="1:15" s="287" customFormat="1" ht="24.95" customHeight="1" x14ac:dyDescent="0.2">
      <c r="A20" s="193" t="s">
        <v>148</v>
      </c>
      <c r="B20" s="199" t="s">
        <v>149</v>
      </c>
      <c r="C20" s="113">
        <v>4.5178896300788356</v>
      </c>
      <c r="D20" s="115">
        <v>149</v>
      </c>
      <c r="E20" s="114">
        <v>117</v>
      </c>
      <c r="F20" s="114">
        <v>152</v>
      </c>
      <c r="G20" s="114">
        <v>111</v>
      </c>
      <c r="H20" s="140">
        <v>149</v>
      </c>
      <c r="I20" s="115">
        <v>0</v>
      </c>
      <c r="J20" s="116">
        <v>0</v>
      </c>
      <c r="K20" s="110"/>
      <c r="L20" s="110"/>
      <c r="M20" s="110"/>
      <c r="N20" s="110"/>
      <c r="O20" s="110"/>
    </row>
    <row r="21" spans="1:15" s="110" customFormat="1" ht="24.95" customHeight="1" x14ac:dyDescent="0.2">
      <c r="A21" s="201" t="s">
        <v>150</v>
      </c>
      <c r="B21" s="202" t="s">
        <v>151</v>
      </c>
      <c r="C21" s="113">
        <v>7.4287446937537904</v>
      </c>
      <c r="D21" s="115">
        <v>245</v>
      </c>
      <c r="E21" s="114">
        <v>152</v>
      </c>
      <c r="F21" s="114">
        <v>176</v>
      </c>
      <c r="G21" s="114">
        <v>156</v>
      </c>
      <c r="H21" s="140">
        <v>141</v>
      </c>
      <c r="I21" s="115">
        <v>104</v>
      </c>
      <c r="J21" s="116">
        <v>73.758865248226954</v>
      </c>
    </row>
    <row r="22" spans="1:15" s="110" customFormat="1" ht="24.95" customHeight="1" x14ac:dyDescent="0.2">
      <c r="A22" s="201" t="s">
        <v>152</v>
      </c>
      <c r="B22" s="199" t="s">
        <v>153</v>
      </c>
      <c r="C22" s="113">
        <v>0.97028502122498483</v>
      </c>
      <c r="D22" s="115">
        <v>32</v>
      </c>
      <c r="E22" s="114">
        <v>20</v>
      </c>
      <c r="F22" s="114">
        <v>34</v>
      </c>
      <c r="G22" s="114">
        <v>24</v>
      </c>
      <c r="H22" s="140">
        <v>9</v>
      </c>
      <c r="I22" s="115">
        <v>23</v>
      </c>
      <c r="J22" s="116" t="s">
        <v>515</v>
      </c>
    </row>
    <row r="23" spans="1:15" s="110" customFormat="1" ht="24.95" customHeight="1" x14ac:dyDescent="0.2">
      <c r="A23" s="193" t="s">
        <v>154</v>
      </c>
      <c r="B23" s="199" t="s">
        <v>155</v>
      </c>
      <c r="C23" s="113">
        <v>1.0006064281382656</v>
      </c>
      <c r="D23" s="115">
        <v>33</v>
      </c>
      <c r="E23" s="114">
        <v>26</v>
      </c>
      <c r="F23" s="114">
        <v>64</v>
      </c>
      <c r="G23" s="114">
        <v>13</v>
      </c>
      <c r="H23" s="140">
        <v>41</v>
      </c>
      <c r="I23" s="115">
        <v>-8</v>
      </c>
      <c r="J23" s="116">
        <v>-19.512195121951219</v>
      </c>
    </row>
    <row r="24" spans="1:15" s="110" customFormat="1" ht="24.95" customHeight="1" x14ac:dyDescent="0.2">
      <c r="A24" s="193" t="s">
        <v>156</v>
      </c>
      <c r="B24" s="199" t="s">
        <v>221</v>
      </c>
      <c r="C24" s="113">
        <v>3.4263189812007275</v>
      </c>
      <c r="D24" s="115">
        <v>113</v>
      </c>
      <c r="E24" s="114">
        <v>74</v>
      </c>
      <c r="F24" s="114">
        <v>364</v>
      </c>
      <c r="G24" s="114">
        <v>119</v>
      </c>
      <c r="H24" s="140">
        <v>137</v>
      </c>
      <c r="I24" s="115">
        <v>-24</v>
      </c>
      <c r="J24" s="116">
        <v>-17.518248175182482</v>
      </c>
    </row>
    <row r="25" spans="1:15" s="110" customFormat="1" ht="24.95" customHeight="1" x14ac:dyDescent="0.2">
      <c r="A25" s="193" t="s">
        <v>222</v>
      </c>
      <c r="B25" s="204" t="s">
        <v>159</v>
      </c>
      <c r="C25" s="113">
        <v>2.7592480291085506</v>
      </c>
      <c r="D25" s="115">
        <v>91</v>
      </c>
      <c r="E25" s="114">
        <v>88</v>
      </c>
      <c r="F25" s="114">
        <v>115</v>
      </c>
      <c r="G25" s="114">
        <v>77</v>
      </c>
      <c r="H25" s="140">
        <v>102</v>
      </c>
      <c r="I25" s="115">
        <v>-11</v>
      </c>
      <c r="J25" s="116">
        <v>-10.784313725490197</v>
      </c>
    </row>
    <row r="26" spans="1:15" s="110" customFormat="1" ht="24.95" customHeight="1" x14ac:dyDescent="0.2">
      <c r="A26" s="201">
        <v>782.78300000000002</v>
      </c>
      <c r="B26" s="203" t="s">
        <v>160</v>
      </c>
      <c r="C26" s="113">
        <v>3.2140691328077624</v>
      </c>
      <c r="D26" s="115">
        <v>106</v>
      </c>
      <c r="E26" s="114">
        <v>104</v>
      </c>
      <c r="F26" s="114">
        <v>107</v>
      </c>
      <c r="G26" s="114">
        <v>118</v>
      </c>
      <c r="H26" s="140">
        <v>114</v>
      </c>
      <c r="I26" s="115">
        <v>-8</v>
      </c>
      <c r="J26" s="116">
        <v>-7.0175438596491224</v>
      </c>
    </row>
    <row r="27" spans="1:15" s="110" customFormat="1" ht="24.95" customHeight="1" x14ac:dyDescent="0.2">
      <c r="A27" s="193" t="s">
        <v>161</v>
      </c>
      <c r="B27" s="199" t="s">
        <v>162</v>
      </c>
      <c r="C27" s="113">
        <v>2.2134627046694968</v>
      </c>
      <c r="D27" s="115">
        <v>73</v>
      </c>
      <c r="E27" s="114">
        <v>84</v>
      </c>
      <c r="F27" s="114">
        <v>136</v>
      </c>
      <c r="G27" s="114">
        <v>105</v>
      </c>
      <c r="H27" s="140">
        <v>71</v>
      </c>
      <c r="I27" s="115">
        <v>2</v>
      </c>
      <c r="J27" s="116">
        <v>2.816901408450704</v>
      </c>
    </row>
    <row r="28" spans="1:15" s="110" customFormat="1" ht="24.95" customHeight="1" x14ac:dyDescent="0.2">
      <c r="A28" s="193" t="s">
        <v>163</v>
      </c>
      <c r="B28" s="199" t="s">
        <v>164</v>
      </c>
      <c r="C28" s="113">
        <v>2.0315342631898119</v>
      </c>
      <c r="D28" s="115">
        <v>67</v>
      </c>
      <c r="E28" s="114">
        <v>60</v>
      </c>
      <c r="F28" s="114">
        <v>189</v>
      </c>
      <c r="G28" s="114">
        <v>103</v>
      </c>
      <c r="H28" s="140">
        <v>131</v>
      </c>
      <c r="I28" s="115">
        <v>-64</v>
      </c>
      <c r="J28" s="116">
        <v>-48.854961832061072</v>
      </c>
    </row>
    <row r="29" spans="1:15" s="110" customFormat="1" ht="24.95" customHeight="1" x14ac:dyDescent="0.2">
      <c r="A29" s="193">
        <v>86</v>
      </c>
      <c r="B29" s="199" t="s">
        <v>165</v>
      </c>
      <c r="C29" s="113">
        <v>6.0339599757428743</v>
      </c>
      <c r="D29" s="115">
        <v>199</v>
      </c>
      <c r="E29" s="114">
        <v>210</v>
      </c>
      <c r="F29" s="114">
        <v>383</v>
      </c>
      <c r="G29" s="114">
        <v>262</v>
      </c>
      <c r="H29" s="140">
        <v>261</v>
      </c>
      <c r="I29" s="115">
        <v>-62</v>
      </c>
      <c r="J29" s="116">
        <v>-23.754789272030653</v>
      </c>
    </row>
    <row r="30" spans="1:15" s="110" customFormat="1" ht="24.95" customHeight="1" x14ac:dyDescent="0.2">
      <c r="A30" s="193">
        <v>87.88</v>
      </c>
      <c r="B30" s="204" t="s">
        <v>166</v>
      </c>
      <c r="C30" s="113">
        <v>12.795633717404488</v>
      </c>
      <c r="D30" s="115">
        <v>422</v>
      </c>
      <c r="E30" s="114">
        <v>277</v>
      </c>
      <c r="F30" s="114">
        <v>428</v>
      </c>
      <c r="G30" s="114">
        <v>219</v>
      </c>
      <c r="H30" s="140">
        <v>244</v>
      </c>
      <c r="I30" s="115">
        <v>178</v>
      </c>
      <c r="J30" s="116">
        <v>72.950819672131146</v>
      </c>
    </row>
    <row r="31" spans="1:15" s="110" customFormat="1" ht="24.95" customHeight="1" x14ac:dyDescent="0.2">
      <c r="A31" s="193" t="s">
        <v>167</v>
      </c>
      <c r="B31" s="199" t="s">
        <v>168</v>
      </c>
      <c r="C31" s="113">
        <v>4.1540327471194667</v>
      </c>
      <c r="D31" s="115">
        <v>137</v>
      </c>
      <c r="E31" s="114">
        <v>101</v>
      </c>
      <c r="F31" s="114">
        <v>150</v>
      </c>
      <c r="G31" s="114">
        <v>159</v>
      </c>
      <c r="H31" s="140">
        <v>208</v>
      </c>
      <c r="I31" s="115">
        <v>-71</v>
      </c>
      <c r="J31" s="116">
        <v>-34.134615384615387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4.5178896300788356</v>
      </c>
      <c r="D34" s="115">
        <v>149</v>
      </c>
      <c r="E34" s="114">
        <v>84</v>
      </c>
      <c r="F34" s="114">
        <v>187</v>
      </c>
      <c r="G34" s="114">
        <v>104</v>
      </c>
      <c r="H34" s="140">
        <v>169</v>
      </c>
      <c r="I34" s="115">
        <v>-20</v>
      </c>
      <c r="J34" s="116">
        <v>-11.834319526627219</v>
      </c>
    </row>
    <row r="35" spans="1:10" s="110" customFormat="1" ht="24.95" customHeight="1" x14ac:dyDescent="0.2">
      <c r="A35" s="292" t="s">
        <v>171</v>
      </c>
      <c r="B35" s="293" t="s">
        <v>172</v>
      </c>
      <c r="C35" s="113">
        <v>31.716191631291693</v>
      </c>
      <c r="D35" s="115">
        <v>1046</v>
      </c>
      <c r="E35" s="114">
        <v>676</v>
      </c>
      <c r="F35" s="114">
        <v>1629</v>
      </c>
      <c r="G35" s="114">
        <v>1070</v>
      </c>
      <c r="H35" s="140">
        <v>1232</v>
      </c>
      <c r="I35" s="115">
        <v>-186</v>
      </c>
      <c r="J35" s="116">
        <v>-15.097402597402597</v>
      </c>
    </row>
    <row r="36" spans="1:10" s="110" customFormat="1" ht="24.95" customHeight="1" x14ac:dyDescent="0.2">
      <c r="A36" s="294" t="s">
        <v>173</v>
      </c>
      <c r="B36" s="295" t="s">
        <v>174</v>
      </c>
      <c r="C36" s="125">
        <v>63.765918738629473</v>
      </c>
      <c r="D36" s="143">
        <v>2103</v>
      </c>
      <c r="E36" s="144">
        <v>1629</v>
      </c>
      <c r="F36" s="144">
        <v>2891</v>
      </c>
      <c r="G36" s="144">
        <v>1822</v>
      </c>
      <c r="H36" s="145">
        <v>2020</v>
      </c>
      <c r="I36" s="143">
        <v>83</v>
      </c>
      <c r="J36" s="146">
        <v>4.108910891089109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3298</v>
      </c>
      <c r="F11" s="264">
        <v>2389</v>
      </c>
      <c r="G11" s="264">
        <v>4707</v>
      </c>
      <c r="H11" s="264">
        <v>2996</v>
      </c>
      <c r="I11" s="265">
        <v>3421</v>
      </c>
      <c r="J11" s="263">
        <v>-123</v>
      </c>
      <c r="K11" s="266">
        <v>-3.5954399298450745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30.594299575500305</v>
      </c>
      <c r="E13" s="115">
        <v>1009</v>
      </c>
      <c r="F13" s="114">
        <v>714</v>
      </c>
      <c r="G13" s="114">
        <v>1255</v>
      </c>
      <c r="H13" s="114">
        <v>911</v>
      </c>
      <c r="I13" s="140">
        <v>916</v>
      </c>
      <c r="J13" s="115">
        <v>93</v>
      </c>
      <c r="K13" s="116">
        <v>10.152838427947598</v>
      </c>
    </row>
    <row r="14" spans="1:15" ht="15.95" customHeight="1" x14ac:dyDescent="0.2">
      <c r="A14" s="306" t="s">
        <v>230</v>
      </c>
      <c r="B14" s="307"/>
      <c r="C14" s="308"/>
      <c r="D14" s="113">
        <v>53.0018192844148</v>
      </c>
      <c r="E14" s="115">
        <v>1748</v>
      </c>
      <c r="F14" s="114">
        <v>1305</v>
      </c>
      <c r="G14" s="114">
        <v>2767</v>
      </c>
      <c r="H14" s="114">
        <v>1625</v>
      </c>
      <c r="I14" s="140">
        <v>1949</v>
      </c>
      <c r="J14" s="115">
        <v>-201</v>
      </c>
      <c r="K14" s="116">
        <v>-10.312981015905592</v>
      </c>
    </row>
    <row r="15" spans="1:15" ht="15.95" customHeight="1" x14ac:dyDescent="0.2">
      <c r="A15" s="306" t="s">
        <v>231</v>
      </c>
      <c r="B15" s="307"/>
      <c r="C15" s="308"/>
      <c r="D15" s="113">
        <v>7.2771376591873862</v>
      </c>
      <c r="E15" s="115">
        <v>240</v>
      </c>
      <c r="F15" s="114">
        <v>158</v>
      </c>
      <c r="G15" s="114">
        <v>360</v>
      </c>
      <c r="H15" s="114">
        <v>208</v>
      </c>
      <c r="I15" s="140">
        <v>256</v>
      </c>
      <c r="J15" s="115">
        <v>-16</v>
      </c>
      <c r="K15" s="116">
        <v>-6.25</v>
      </c>
    </row>
    <row r="16" spans="1:15" ht="15.95" customHeight="1" x14ac:dyDescent="0.2">
      <c r="A16" s="306" t="s">
        <v>232</v>
      </c>
      <c r="B16" s="307"/>
      <c r="C16" s="308"/>
      <c r="D16" s="113">
        <v>9.1267434808975132</v>
      </c>
      <c r="E16" s="115">
        <v>301</v>
      </c>
      <c r="F16" s="114">
        <v>212</v>
      </c>
      <c r="G16" s="114">
        <v>325</v>
      </c>
      <c r="H16" s="114">
        <v>252</v>
      </c>
      <c r="I16" s="140">
        <v>300</v>
      </c>
      <c r="J16" s="115">
        <v>1</v>
      </c>
      <c r="K16" s="116">
        <v>0.33333333333333331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3.2747119466343237</v>
      </c>
      <c r="E18" s="115">
        <v>108</v>
      </c>
      <c r="F18" s="114">
        <v>52</v>
      </c>
      <c r="G18" s="114">
        <v>144</v>
      </c>
      <c r="H18" s="114">
        <v>76</v>
      </c>
      <c r="I18" s="140">
        <v>116</v>
      </c>
      <c r="J18" s="115">
        <v>-8</v>
      </c>
      <c r="K18" s="116">
        <v>-6.8965517241379306</v>
      </c>
    </row>
    <row r="19" spans="1:11" ht="14.1" customHeight="1" x14ac:dyDescent="0.2">
      <c r="A19" s="306" t="s">
        <v>235</v>
      </c>
      <c r="B19" s="307" t="s">
        <v>236</v>
      </c>
      <c r="C19" s="308"/>
      <c r="D19" s="113">
        <v>3.0018192844147968</v>
      </c>
      <c r="E19" s="115">
        <v>99</v>
      </c>
      <c r="F19" s="114">
        <v>37</v>
      </c>
      <c r="G19" s="114">
        <v>125</v>
      </c>
      <c r="H19" s="114">
        <v>57</v>
      </c>
      <c r="I19" s="140">
        <v>101</v>
      </c>
      <c r="J19" s="115">
        <v>-2</v>
      </c>
      <c r="K19" s="116">
        <v>-1.9801980198019802</v>
      </c>
    </row>
    <row r="20" spans="1:11" ht="14.1" customHeight="1" x14ac:dyDescent="0.2">
      <c r="A20" s="306">
        <v>12</v>
      </c>
      <c r="B20" s="307" t="s">
        <v>237</v>
      </c>
      <c r="C20" s="308"/>
      <c r="D20" s="113">
        <v>1.3038204972710734</v>
      </c>
      <c r="E20" s="115">
        <v>43</v>
      </c>
      <c r="F20" s="114">
        <v>22</v>
      </c>
      <c r="G20" s="114">
        <v>41</v>
      </c>
      <c r="H20" s="114">
        <v>49</v>
      </c>
      <c r="I20" s="140">
        <v>60</v>
      </c>
      <c r="J20" s="115">
        <v>-17</v>
      </c>
      <c r="K20" s="116">
        <v>-28.333333333333332</v>
      </c>
    </row>
    <row r="21" spans="1:11" ht="14.1" customHeight="1" x14ac:dyDescent="0.2">
      <c r="A21" s="306">
        <v>21</v>
      </c>
      <c r="B21" s="307" t="s">
        <v>238</v>
      </c>
      <c r="C21" s="308"/>
      <c r="D21" s="113">
        <v>0.54578532443905392</v>
      </c>
      <c r="E21" s="115">
        <v>18</v>
      </c>
      <c r="F21" s="114">
        <v>8</v>
      </c>
      <c r="G21" s="114">
        <v>27</v>
      </c>
      <c r="H21" s="114">
        <v>21</v>
      </c>
      <c r="I21" s="140">
        <v>31</v>
      </c>
      <c r="J21" s="115">
        <v>-13</v>
      </c>
      <c r="K21" s="116">
        <v>-41.935483870967744</v>
      </c>
    </row>
    <row r="22" spans="1:11" ht="14.1" customHeight="1" x14ac:dyDescent="0.2">
      <c r="A22" s="306">
        <v>22</v>
      </c>
      <c r="B22" s="307" t="s">
        <v>239</v>
      </c>
      <c r="C22" s="308"/>
      <c r="D22" s="113">
        <v>1.9708914493632506</v>
      </c>
      <c r="E22" s="115">
        <v>65</v>
      </c>
      <c r="F22" s="114">
        <v>51</v>
      </c>
      <c r="G22" s="114">
        <v>100</v>
      </c>
      <c r="H22" s="114">
        <v>59</v>
      </c>
      <c r="I22" s="140">
        <v>92</v>
      </c>
      <c r="J22" s="115">
        <v>-27</v>
      </c>
      <c r="K22" s="116">
        <v>-29.347826086956523</v>
      </c>
    </row>
    <row r="23" spans="1:11" ht="14.1" customHeight="1" x14ac:dyDescent="0.2">
      <c r="A23" s="306">
        <v>23</v>
      </c>
      <c r="B23" s="307" t="s">
        <v>240</v>
      </c>
      <c r="C23" s="308"/>
      <c r="D23" s="113">
        <v>0.81867798665858094</v>
      </c>
      <c r="E23" s="115">
        <v>27</v>
      </c>
      <c r="F23" s="114">
        <v>6</v>
      </c>
      <c r="G23" s="114">
        <v>41</v>
      </c>
      <c r="H23" s="114">
        <v>10</v>
      </c>
      <c r="I23" s="140">
        <v>21</v>
      </c>
      <c r="J23" s="115">
        <v>6</v>
      </c>
      <c r="K23" s="116">
        <v>28.571428571428573</v>
      </c>
    </row>
    <row r="24" spans="1:11" ht="14.1" customHeight="1" x14ac:dyDescent="0.2">
      <c r="A24" s="306">
        <v>24</v>
      </c>
      <c r="B24" s="307" t="s">
        <v>241</v>
      </c>
      <c r="C24" s="308"/>
      <c r="D24" s="113">
        <v>2.3347483323226199</v>
      </c>
      <c r="E24" s="115">
        <v>77</v>
      </c>
      <c r="F24" s="114">
        <v>74</v>
      </c>
      <c r="G24" s="114">
        <v>184</v>
      </c>
      <c r="H24" s="114">
        <v>193</v>
      </c>
      <c r="I24" s="140">
        <v>191</v>
      </c>
      <c r="J24" s="115">
        <v>-114</v>
      </c>
      <c r="K24" s="116">
        <v>-59.68586387434555</v>
      </c>
    </row>
    <row r="25" spans="1:11" ht="14.1" customHeight="1" x14ac:dyDescent="0.2">
      <c r="A25" s="306">
        <v>25</v>
      </c>
      <c r="B25" s="307" t="s">
        <v>242</v>
      </c>
      <c r="C25" s="308"/>
      <c r="D25" s="113">
        <v>5.7307459066100668</v>
      </c>
      <c r="E25" s="115">
        <v>189</v>
      </c>
      <c r="F25" s="114">
        <v>105</v>
      </c>
      <c r="G25" s="114">
        <v>243</v>
      </c>
      <c r="H25" s="114">
        <v>121</v>
      </c>
      <c r="I25" s="140">
        <v>212</v>
      </c>
      <c r="J25" s="115">
        <v>-23</v>
      </c>
      <c r="K25" s="116">
        <v>-10.849056603773585</v>
      </c>
    </row>
    <row r="26" spans="1:11" ht="14.1" customHeight="1" x14ac:dyDescent="0.2">
      <c r="A26" s="306">
        <v>26</v>
      </c>
      <c r="B26" s="307" t="s">
        <v>243</v>
      </c>
      <c r="C26" s="308"/>
      <c r="D26" s="113">
        <v>4.0933899332929045</v>
      </c>
      <c r="E26" s="115">
        <v>135</v>
      </c>
      <c r="F26" s="114">
        <v>74</v>
      </c>
      <c r="G26" s="114">
        <v>216</v>
      </c>
      <c r="H26" s="114">
        <v>133</v>
      </c>
      <c r="I26" s="140">
        <v>129</v>
      </c>
      <c r="J26" s="115">
        <v>6</v>
      </c>
      <c r="K26" s="116">
        <v>4.6511627906976747</v>
      </c>
    </row>
    <row r="27" spans="1:11" ht="14.1" customHeight="1" x14ac:dyDescent="0.2">
      <c r="A27" s="306">
        <v>27</v>
      </c>
      <c r="B27" s="307" t="s">
        <v>244</v>
      </c>
      <c r="C27" s="308"/>
      <c r="D27" s="113">
        <v>0.93996361431170405</v>
      </c>
      <c r="E27" s="115">
        <v>31</v>
      </c>
      <c r="F27" s="114">
        <v>35</v>
      </c>
      <c r="G27" s="114">
        <v>47</v>
      </c>
      <c r="H27" s="114">
        <v>56</v>
      </c>
      <c r="I27" s="140">
        <v>42</v>
      </c>
      <c r="J27" s="115">
        <v>-11</v>
      </c>
      <c r="K27" s="116">
        <v>-26.19047619047619</v>
      </c>
    </row>
    <row r="28" spans="1:11" ht="14.1" customHeight="1" x14ac:dyDescent="0.2">
      <c r="A28" s="306">
        <v>28</v>
      </c>
      <c r="B28" s="307" t="s">
        <v>245</v>
      </c>
      <c r="C28" s="308"/>
      <c r="D28" s="113">
        <v>0.48514251061249242</v>
      </c>
      <c r="E28" s="115">
        <v>16</v>
      </c>
      <c r="F28" s="114">
        <v>13</v>
      </c>
      <c r="G28" s="114">
        <v>29</v>
      </c>
      <c r="H28" s="114">
        <v>23</v>
      </c>
      <c r="I28" s="140">
        <v>77</v>
      </c>
      <c r="J28" s="115">
        <v>-61</v>
      </c>
      <c r="K28" s="116">
        <v>-79.220779220779221</v>
      </c>
    </row>
    <row r="29" spans="1:11" ht="14.1" customHeight="1" x14ac:dyDescent="0.2">
      <c r="A29" s="306">
        <v>29</v>
      </c>
      <c r="B29" s="307" t="s">
        <v>246</v>
      </c>
      <c r="C29" s="308"/>
      <c r="D29" s="113">
        <v>2.1831412977562157</v>
      </c>
      <c r="E29" s="115">
        <v>72</v>
      </c>
      <c r="F29" s="114">
        <v>82</v>
      </c>
      <c r="G29" s="114">
        <v>129</v>
      </c>
      <c r="H29" s="114">
        <v>105</v>
      </c>
      <c r="I29" s="140">
        <v>106</v>
      </c>
      <c r="J29" s="115">
        <v>-34</v>
      </c>
      <c r="K29" s="116">
        <v>-32.075471698113205</v>
      </c>
    </row>
    <row r="30" spans="1:11" ht="14.1" customHeight="1" x14ac:dyDescent="0.2">
      <c r="A30" s="306" t="s">
        <v>247</v>
      </c>
      <c r="B30" s="307" t="s">
        <v>248</v>
      </c>
      <c r="C30" s="308"/>
      <c r="D30" s="113">
        <v>0.69739235900545782</v>
      </c>
      <c r="E30" s="115">
        <v>23</v>
      </c>
      <c r="F30" s="114" t="s">
        <v>513</v>
      </c>
      <c r="G30" s="114">
        <v>37</v>
      </c>
      <c r="H30" s="114" t="s">
        <v>513</v>
      </c>
      <c r="I30" s="140">
        <v>26</v>
      </c>
      <c r="J30" s="115">
        <v>-3</v>
      </c>
      <c r="K30" s="116">
        <v>-11.538461538461538</v>
      </c>
    </row>
    <row r="31" spans="1:11" ht="14.1" customHeight="1" x14ac:dyDescent="0.2">
      <c r="A31" s="306" t="s">
        <v>249</v>
      </c>
      <c r="B31" s="307" t="s">
        <v>250</v>
      </c>
      <c r="C31" s="308"/>
      <c r="D31" s="113">
        <v>1.3038204972710734</v>
      </c>
      <c r="E31" s="115">
        <v>43</v>
      </c>
      <c r="F31" s="114">
        <v>70</v>
      </c>
      <c r="G31" s="114">
        <v>83</v>
      </c>
      <c r="H31" s="114">
        <v>83</v>
      </c>
      <c r="I31" s="140">
        <v>76</v>
      </c>
      <c r="J31" s="115">
        <v>-33</v>
      </c>
      <c r="K31" s="116">
        <v>-43.421052631578945</v>
      </c>
    </row>
    <row r="32" spans="1:11" ht="14.1" customHeight="1" x14ac:dyDescent="0.2">
      <c r="A32" s="306">
        <v>31</v>
      </c>
      <c r="B32" s="307" t="s">
        <v>251</v>
      </c>
      <c r="C32" s="308"/>
      <c r="D32" s="113">
        <v>0.45482110369921164</v>
      </c>
      <c r="E32" s="115">
        <v>15</v>
      </c>
      <c r="F32" s="114">
        <v>7</v>
      </c>
      <c r="G32" s="114">
        <v>24</v>
      </c>
      <c r="H32" s="114" t="s">
        <v>513</v>
      </c>
      <c r="I32" s="140">
        <v>17</v>
      </c>
      <c r="J32" s="115">
        <v>-2</v>
      </c>
      <c r="K32" s="116">
        <v>-11.764705882352942</v>
      </c>
    </row>
    <row r="33" spans="1:11" ht="14.1" customHeight="1" x14ac:dyDescent="0.2">
      <c r="A33" s="306">
        <v>32</v>
      </c>
      <c r="B33" s="307" t="s">
        <v>252</v>
      </c>
      <c r="C33" s="308"/>
      <c r="D33" s="113">
        <v>2.8198908429351124</v>
      </c>
      <c r="E33" s="115">
        <v>93</v>
      </c>
      <c r="F33" s="114">
        <v>38</v>
      </c>
      <c r="G33" s="114">
        <v>85</v>
      </c>
      <c r="H33" s="114">
        <v>79</v>
      </c>
      <c r="I33" s="140">
        <v>53</v>
      </c>
      <c r="J33" s="115">
        <v>40</v>
      </c>
      <c r="K33" s="116">
        <v>75.471698113207552</v>
      </c>
    </row>
    <row r="34" spans="1:11" ht="14.1" customHeight="1" x14ac:dyDescent="0.2">
      <c r="A34" s="306">
        <v>33</v>
      </c>
      <c r="B34" s="307" t="s">
        <v>253</v>
      </c>
      <c r="C34" s="308"/>
      <c r="D34" s="113">
        <v>2.8198908429351124</v>
      </c>
      <c r="E34" s="115">
        <v>93</v>
      </c>
      <c r="F34" s="114">
        <v>67</v>
      </c>
      <c r="G34" s="114">
        <v>115</v>
      </c>
      <c r="H34" s="114">
        <v>87</v>
      </c>
      <c r="I34" s="140">
        <v>83</v>
      </c>
      <c r="J34" s="115">
        <v>10</v>
      </c>
      <c r="K34" s="116">
        <v>12.048192771084338</v>
      </c>
    </row>
    <row r="35" spans="1:11" ht="14.1" customHeight="1" x14ac:dyDescent="0.2">
      <c r="A35" s="306">
        <v>34</v>
      </c>
      <c r="B35" s="307" t="s">
        <v>254</v>
      </c>
      <c r="C35" s="308"/>
      <c r="D35" s="113">
        <v>5.184960582171013</v>
      </c>
      <c r="E35" s="115">
        <v>171</v>
      </c>
      <c r="F35" s="114">
        <v>87</v>
      </c>
      <c r="G35" s="114">
        <v>209</v>
      </c>
      <c r="H35" s="114">
        <v>157</v>
      </c>
      <c r="I35" s="140">
        <v>171</v>
      </c>
      <c r="J35" s="115">
        <v>0</v>
      </c>
      <c r="K35" s="116">
        <v>0</v>
      </c>
    </row>
    <row r="36" spans="1:11" ht="14.1" customHeight="1" x14ac:dyDescent="0.2">
      <c r="A36" s="306">
        <v>41</v>
      </c>
      <c r="B36" s="307" t="s">
        <v>255</v>
      </c>
      <c r="C36" s="308"/>
      <c r="D36" s="113">
        <v>0.81867798665858094</v>
      </c>
      <c r="E36" s="115">
        <v>27</v>
      </c>
      <c r="F36" s="114">
        <v>14</v>
      </c>
      <c r="G36" s="114">
        <v>25</v>
      </c>
      <c r="H36" s="114">
        <v>23</v>
      </c>
      <c r="I36" s="140">
        <v>34</v>
      </c>
      <c r="J36" s="115">
        <v>-7</v>
      </c>
      <c r="K36" s="116">
        <v>-20.588235294117649</v>
      </c>
    </row>
    <row r="37" spans="1:11" ht="14.1" customHeight="1" x14ac:dyDescent="0.2">
      <c r="A37" s="306">
        <v>42</v>
      </c>
      <c r="B37" s="307" t="s">
        <v>256</v>
      </c>
      <c r="C37" s="308"/>
      <c r="D37" s="113" t="s">
        <v>513</v>
      </c>
      <c r="E37" s="115" t="s">
        <v>513</v>
      </c>
      <c r="F37" s="114" t="s">
        <v>513</v>
      </c>
      <c r="G37" s="114" t="s">
        <v>513</v>
      </c>
      <c r="H37" s="114" t="s">
        <v>513</v>
      </c>
      <c r="I37" s="140">
        <v>3</v>
      </c>
      <c r="J37" s="115" t="s">
        <v>513</v>
      </c>
      <c r="K37" s="116" t="s">
        <v>513</v>
      </c>
    </row>
    <row r="38" spans="1:11" ht="14.1" customHeight="1" x14ac:dyDescent="0.2">
      <c r="A38" s="306">
        <v>43</v>
      </c>
      <c r="B38" s="307" t="s">
        <v>257</v>
      </c>
      <c r="C38" s="308"/>
      <c r="D38" s="113">
        <v>0.5761067313523347</v>
      </c>
      <c r="E38" s="115">
        <v>19</v>
      </c>
      <c r="F38" s="114">
        <v>20</v>
      </c>
      <c r="G38" s="114">
        <v>46</v>
      </c>
      <c r="H38" s="114">
        <v>36</v>
      </c>
      <c r="I38" s="140">
        <v>27</v>
      </c>
      <c r="J38" s="115">
        <v>-8</v>
      </c>
      <c r="K38" s="116">
        <v>-29.62962962962963</v>
      </c>
    </row>
    <row r="39" spans="1:11" ht="14.1" customHeight="1" x14ac:dyDescent="0.2">
      <c r="A39" s="306">
        <v>51</v>
      </c>
      <c r="B39" s="307" t="s">
        <v>258</v>
      </c>
      <c r="C39" s="308"/>
      <c r="D39" s="113">
        <v>8.338386901152214</v>
      </c>
      <c r="E39" s="115">
        <v>275</v>
      </c>
      <c r="F39" s="114">
        <v>259</v>
      </c>
      <c r="G39" s="114">
        <v>384</v>
      </c>
      <c r="H39" s="114">
        <v>216</v>
      </c>
      <c r="I39" s="140">
        <v>250</v>
      </c>
      <c r="J39" s="115">
        <v>25</v>
      </c>
      <c r="K39" s="116">
        <v>10</v>
      </c>
    </row>
    <row r="40" spans="1:11" ht="14.1" customHeight="1" x14ac:dyDescent="0.2">
      <c r="A40" s="306" t="s">
        <v>259</v>
      </c>
      <c r="B40" s="307" t="s">
        <v>260</v>
      </c>
      <c r="C40" s="308"/>
      <c r="D40" s="113">
        <v>7.2468162522741055</v>
      </c>
      <c r="E40" s="115">
        <v>239</v>
      </c>
      <c r="F40" s="114">
        <v>244</v>
      </c>
      <c r="G40" s="114">
        <v>326</v>
      </c>
      <c r="H40" s="114">
        <v>180</v>
      </c>
      <c r="I40" s="140">
        <v>221</v>
      </c>
      <c r="J40" s="115">
        <v>18</v>
      </c>
      <c r="K40" s="116">
        <v>8.1447963800904972</v>
      </c>
    </row>
    <row r="41" spans="1:11" ht="14.1" customHeight="1" x14ac:dyDescent="0.2">
      <c r="A41" s="306"/>
      <c r="B41" s="307" t="s">
        <v>261</v>
      </c>
      <c r="C41" s="308"/>
      <c r="D41" s="113">
        <v>6.1249241964827164</v>
      </c>
      <c r="E41" s="115">
        <v>202</v>
      </c>
      <c r="F41" s="114">
        <v>199</v>
      </c>
      <c r="G41" s="114">
        <v>267</v>
      </c>
      <c r="H41" s="114">
        <v>150</v>
      </c>
      <c r="I41" s="140">
        <v>181</v>
      </c>
      <c r="J41" s="115">
        <v>21</v>
      </c>
      <c r="K41" s="116">
        <v>11.602209944751381</v>
      </c>
    </row>
    <row r="42" spans="1:11" ht="14.1" customHeight="1" x14ac:dyDescent="0.2">
      <c r="A42" s="306">
        <v>52</v>
      </c>
      <c r="B42" s="307" t="s">
        <v>262</v>
      </c>
      <c r="C42" s="308"/>
      <c r="D42" s="113">
        <v>3.3959975742874469</v>
      </c>
      <c r="E42" s="115">
        <v>112</v>
      </c>
      <c r="F42" s="114">
        <v>101</v>
      </c>
      <c r="G42" s="114">
        <v>133</v>
      </c>
      <c r="H42" s="114">
        <v>102</v>
      </c>
      <c r="I42" s="140">
        <v>129</v>
      </c>
      <c r="J42" s="115">
        <v>-17</v>
      </c>
      <c r="K42" s="116">
        <v>-13.178294573643411</v>
      </c>
    </row>
    <row r="43" spans="1:11" ht="14.1" customHeight="1" x14ac:dyDescent="0.2">
      <c r="A43" s="306" t="s">
        <v>263</v>
      </c>
      <c r="B43" s="307" t="s">
        <v>264</v>
      </c>
      <c r="C43" s="308"/>
      <c r="D43" s="113">
        <v>2.9108550636749544</v>
      </c>
      <c r="E43" s="115">
        <v>96</v>
      </c>
      <c r="F43" s="114">
        <v>82</v>
      </c>
      <c r="G43" s="114">
        <v>110</v>
      </c>
      <c r="H43" s="114">
        <v>83</v>
      </c>
      <c r="I43" s="140">
        <v>111</v>
      </c>
      <c r="J43" s="115">
        <v>-15</v>
      </c>
      <c r="K43" s="116">
        <v>-13.513513513513514</v>
      </c>
    </row>
    <row r="44" spans="1:11" ht="14.1" customHeight="1" x14ac:dyDescent="0.2">
      <c r="A44" s="306">
        <v>53</v>
      </c>
      <c r="B44" s="307" t="s">
        <v>265</v>
      </c>
      <c r="C44" s="308"/>
      <c r="D44" s="113">
        <v>1.0612492419648272</v>
      </c>
      <c r="E44" s="115">
        <v>35</v>
      </c>
      <c r="F44" s="114">
        <v>34</v>
      </c>
      <c r="G44" s="114">
        <v>56</v>
      </c>
      <c r="H44" s="114">
        <v>47</v>
      </c>
      <c r="I44" s="140">
        <v>29</v>
      </c>
      <c r="J44" s="115">
        <v>6</v>
      </c>
      <c r="K44" s="116">
        <v>20.689655172413794</v>
      </c>
    </row>
    <row r="45" spans="1:11" ht="14.1" customHeight="1" x14ac:dyDescent="0.2">
      <c r="A45" s="306" t="s">
        <v>266</v>
      </c>
      <c r="B45" s="307" t="s">
        <v>267</v>
      </c>
      <c r="C45" s="308"/>
      <c r="D45" s="113">
        <v>1.0006064281382656</v>
      </c>
      <c r="E45" s="115">
        <v>33</v>
      </c>
      <c r="F45" s="114">
        <v>33</v>
      </c>
      <c r="G45" s="114">
        <v>54</v>
      </c>
      <c r="H45" s="114">
        <v>47</v>
      </c>
      <c r="I45" s="140">
        <v>28</v>
      </c>
      <c r="J45" s="115">
        <v>5</v>
      </c>
      <c r="K45" s="116">
        <v>17.857142857142858</v>
      </c>
    </row>
    <row r="46" spans="1:11" ht="14.1" customHeight="1" x14ac:dyDescent="0.2">
      <c r="A46" s="306">
        <v>54</v>
      </c>
      <c r="B46" s="307" t="s">
        <v>268</v>
      </c>
      <c r="C46" s="308"/>
      <c r="D46" s="113">
        <v>5.973317161916313</v>
      </c>
      <c r="E46" s="115">
        <v>197</v>
      </c>
      <c r="F46" s="114">
        <v>108</v>
      </c>
      <c r="G46" s="114">
        <v>103</v>
      </c>
      <c r="H46" s="114">
        <v>91</v>
      </c>
      <c r="I46" s="140">
        <v>97</v>
      </c>
      <c r="J46" s="115">
        <v>100</v>
      </c>
      <c r="K46" s="116">
        <v>103.09278350515464</v>
      </c>
    </row>
    <row r="47" spans="1:11" ht="14.1" customHeight="1" x14ac:dyDescent="0.2">
      <c r="A47" s="306">
        <v>61</v>
      </c>
      <c r="B47" s="307" t="s">
        <v>269</v>
      </c>
      <c r="C47" s="308"/>
      <c r="D47" s="113">
        <v>1.2734990903577925</v>
      </c>
      <c r="E47" s="115">
        <v>42</v>
      </c>
      <c r="F47" s="114">
        <v>30</v>
      </c>
      <c r="G47" s="114">
        <v>157</v>
      </c>
      <c r="H47" s="114">
        <v>51</v>
      </c>
      <c r="I47" s="140">
        <v>64</v>
      </c>
      <c r="J47" s="115">
        <v>-22</v>
      </c>
      <c r="K47" s="116">
        <v>-34.375</v>
      </c>
    </row>
    <row r="48" spans="1:11" ht="14.1" customHeight="1" x14ac:dyDescent="0.2">
      <c r="A48" s="306">
        <v>62</v>
      </c>
      <c r="B48" s="307" t="s">
        <v>270</v>
      </c>
      <c r="C48" s="308"/>
      <c r="D48" s="113">
        <v>7.5500303214069131</v>
      </c>
      <c r="E48" s="115">
        <v>249</v>
      </c>
      <c r="F48" s="114">
        <v>201</v>
      </c>
      <c r="G48" s="114">
        <v>359</v>
      </c>
      <c r="H48" s="114">
        <v>205</v>
      </c>
      <c r="I48" s="140">
        <v>182</v>
      </c>
      <c r="J48" s="115">
        <v>67</v>
      </c>
      <c r="K48" s="116">
        <v>36.81318681318681</v>
      </c>
    </row>
    <row r="49" spans="1:11" ht="14.1" customHeight="1" x14ac:dyDescent="0.2">
      <c r="A49" s="306">
        <v>63</v>
      </c>
      <c r="B49" s="307" t="s">
        <v>271</v>
      </c>
      <c r="C49" s="308"/>
      <c r="D49" s="113">
        <v>2.8805336567616737</v>
      </c>
      <c r="E49" s="115">
        <v>95</v>
      </c>
      <c r="F49" s="114">
        <v>96</v>
      </c>
      <c r="G49" s="114">
        <v>122</v>
      </c>
      <c r="H49" s="114">
        <v>89</v>
      </c>
      <c r="I49" s="140">
        <v>74</v>
      </c>
      <c r="J49" s="115">
        <v>21</v>
      </c>
      <c r="K49" s="116">
        <v>28.378378378378379</v>
      </c>
    </row>
    <row r="50" spans="1:11" ht="14.1" customHeight="1" x14ac:dyDescent="0.2">
      <c r="A50" s="306" t="s">
        <v>272</v>
      </c>
      <c r="B50" s="307" t="s">
        <v>273</v>
      </c>
      <c r="C50" s="308"/>
      <c r="D50" s="113">
        <v>0.63674954517889626</v>
      </c>
      <c r="E50" s="115">
        <v>21</v>
      </c>
      <c r="F50" s="114">
        <v>13</v>
      </c>
      <c r="G50" s="114">
        <v>32</v>
      </c>
      <c r="H50" s="114">
        <v>18</v>
      </c>
      <c r="I50" s="140">
        <v>10</v>
      </c>
      <c r="J50" s="115">
        <v>11</v>
      </c>
      <c r="K50" s="116">
        <v>110</v>
      </c>
    </row>
    <row r="51" spans="1:11" ht="14.1" customHeight="1" x14ac:dyDescent="0.2">
      <c r="A51" s="306" t="s">
        <v>274</v>
      </c>
      <c r="B51" s="307" t="s">
        <v>275</v>
      </c>
      <c r="C51" s="308"/>
      <c r="D51" s="113">
        <v>2.2134627046694968</v>
      </c>
      <c r="E51" s="115">
        <v>73</v>
      </c>
      <c r="F51" s="114">
        <v>75</v>
      </c>
      <c r="G51" s="114">
        <v>75</v>
      </c>
      <c r="H51" s="114">
        <v>66</v>
      </c>
      <c r="I51" s="140">
        <v>56</v>
      </c>
      <c r="J51" s="115">
        <v>17</v>
      </c>
      <c r="K51" s="116">
        <v>30.357142857142858</v>
      </c>
    </row>
    <row r="52" spans="1:11" ht="14.1" customHeight="1" x14ac:dyDescent="0.2">
      <c r="A52" s="306">
        <v>71</v>
      </c>
      <c r="B52" s="307" t="s">
        <v>276</v>
      </c>
      <c r="C52" s="308"/>
      <c r="D52" s="113">
        <v>7.0648878107944206</v>
      </c>
      <c r="E52" s="115">
        <v>233</v>
      </c>
      <c r="F52" s="114">
        <v>118</v>
      </c>
      <c r="G52" s="114">
        <v>436</v>
      </c>
      <c r="H52" s="114">
        <v>228</v>
      </c>
      <c r="I52" s="140">
        <v>260</v>
      </c>
      <c r="J52" s="115">
        <v>-27</v>
      </c>
      <c r="K52" s="116">
        <v>-10.384615384615385</v>
      </c>
    </row>
    <row r="53" spans="1:11" ht="14.1" customHeight="1" x14ac:dyDescent="0.2">
      <c r="A53" s="306" t="s">
        <v>277</v>
      </c>
      <c r="B53" s="307" t="s">
        <v>278</v>
      </c>
      <c r="C53" s="308"/>
      <c r="D53" s="113">
        <v>2.2134627046694968</v>
      </c>
      <c r="E53" s="115">
        <v>73</v>
      </c>
      <c r="F53" s="114">
        <v>41</v>
      </c>
      <c r="G53" s="114">
        <v>219</v>
      </c>
      <c r="H53" s="114">
        <v>70</v>
      </c>
      <c r="I53" s="140">
        <v>97</v>
      </c>
      <c r="J53" s="115">
        <v>-24</v>
      </c>
      <c r="K53" s="116">
        <v>-24.742268041237114</v>
      </c>
    </row>
    <row r="54" spans="1:11" ht="14.1" customHeight="1" x14ac:dyDescent="0.2">
      <c r="A54" s="306" t="s">
        <v>279</v>
      </c>
      <c r="B54" s="307" t="s">
        <v>280</v>
      </c>
      <c r="C54" s="308"/>
      <c r="D54" s="113">
        <v>4.2449969678593087</v>
      </c>
      <c r="E54" s="115">
        <v>140</v>
      </c>
      <c r="F54" s="114">
        <v>72</v>
      </c>
      <c r="G54" s="114">
        <v>183</v>
      </c>
      <c r="H54" s="114">
        <v>142</v>
      </c>
      <c r="I54" s="140">
        <v>139</v>
      </c>
      <c r="J54" s="115">
        <v>1</v>
      </c>
      <c r="K54" s="116">
        <v>0.71942446043165464</v>
      </c>
    </row>
    <row r="55" spans="1:11" ht="14.1" customHeight="1" x14ac:dyDescent="0.2">
      <c r="A55" s="306">
        <v>72</v>
      </c>
      <c r="B55" s="307" t="s">
        <v>281</v>
      </c>
      <c r="C55" s="308"/>
      <c r="D55" s="113">
        <v>1.3947847180109156</v>
      </c>
      <c r="E55" s="115">
        <v>46</v>
      </c>
      <c r="F55" s="114">
        <v>33</v>
      </c>
      <c r="G55" s="114">
        <v>72</v>
      </c>
      <c r="H55" s="114">
        <v>42</v>
      </c>
      <c r="I55" s="140">
        <v>54</v>
      </c>
      <c r="J55" s="115">
        <v>-8</v>
      </c>
      <c r="K55" s="116">
        <v>-14.814814814814815</v>
      </c>
    </row>
    <row r="56" spans="1:11" ht="14.1" customHeight="1" x14ac:dyDescent="0.2">
      <c r="A56" s="306" t="s">
        <v>282</v>
      </c>
      <c r="B56" s="307" t="s">
        <v>283</v>
      </c>
      <c r="C56" s="308"/>
      <c r="D56" s="113">
        <v>0.60642813826561548</v>
      </c>
      <c r="E56" s="115">
        <v>20</v>
      </c>
      <c r="F56" s="114">
        <v>20</v>
      </c>
      <c r="G56" s="114">
        <v>25</v>
      </c>
      <c r="H56" s="114">
        <v>5</v>
      </c>
      <c r="I56" s="140">
        <v>30</v>
      </c>
      <c r="J56" s="115">
        <v>-10</v>
      </c>
      <c r="K56" s="116">
        <v>-33.333333333333336</v>
      </c>
    </row>
    <row r="57" spans="1:11" ht="14.1" customHeight="1" x14ac:dyDescent="0.2">
      <c r="A57" s="306" t="s">
        <v>284</v>
      </c>
      <c r="B57" s="307" t="s">
        <v>285</v>
      </c>
      <c r="C57" s="308"/>
      <c r="D57" s="113">
        <v>0.51546391752577314</v>
      </c>
      <c r="E57" s="115">
        <v>17</v>
      </c>
      <c r="F57" s="114">
        <v>5</v>
      </c>
      <c r="G57" s="114">
        <v>30</v>
      </c>
      <c r="H57" s="114">
        <v>28</v>
      </c>
      <c r="I57" s="140">
        <v>19</v>
      </c>
      <c r="J57" s="115">
        <v>-2</v>
      </c>
      <c r="K57" s="116">
        <v>-10.526315789473685</v>
      </c>
    </row>
    <row r="58" spans="1:11" ht="14.1" customHeight="1" x14ac:dyDescent="0.2">
      <c r="A58" s="306">
        <v>73</v>
      </c>
      <c r="B58" s="307" t="s">
        <v>286</v>
      </c>
      <c r="C58" s="308"/>
      <c r="D58" s="113">
        <v>1.3947847180109156</v>
      </c>
      <c r="E58" s="115">
        <v>46</v>
      </c>
      <c r="F58" s="114">
        <v>37</v>
      </c>
      <c r="G58" s="114">
        <v>66</v>
      </c>
      <c r="H58" s="114">
        <v>60</v>
      </c>
      <c r="I58" s="140">
        <v>104</v>
      </c>
      <c r="J58" s="115">
        <v>-58</v>
      </c>
      <c r="K58" s="116">
        <v>-55.769230769230766</v>
      </c>
    </row>
    <row r="59" spans="1:11" ht="14.1" customHeight="1" x14ac:dyDescent="0.2">
      <c r="A59" s="306" t="s">
        <v>287</v>
      </c>
      <c r="B59" s="307" t="s">
        <v>288</v>
      </c>
      <c r="C59" s="308"/>
      <c r="D59" s="113">
        <v>0.90964220739842327</v>
      </c>
      <c r="E59" s="115">
        <v>30</v>
      </c>
      <c r="F59" s="114">
        <v>30</v>
      </c>
      <c r="G59" s="114">
        <v>49</v>
      </c>
      <c r="H59" s="114">
        <v>49</v>
      </c>
      <c r="I59" s="140">
        <v>91</v>
      </c>
      <c r="J59" s="115">
        <v>-61</v>
      </c>
      <c r="K59" s="116">
        <v>-67.032967032967036</v>
      </c>
    </row>
    <row r="60" spans="1:11" ht="14.1" customHeight="1" x14ac:dyDescent="0.2">
      <c r="A60" s="306">
        <v>81</v>
      </c>
      <c r="B60" s="307" t="s">
        <v>289</v>
      </c>
      <c r="C60" s="308"/>
      <c r="D60" s="113">
        <v>7.4287446937537904</v>
      </c>
      <c r="E60" s="115">
        <v>245</v>
      </c>
      <c r="F60" s="114">
        <v>235</v>
      </c>
      <c r="G60" s="114">
        <v>350</v>
      </c>
      <c r="H60" s="114">
        <v>232</v>
      </c>
      <c r="I60" s="140">
        <v>282</v>
      </c>
      <c r="J60" s="115">
        <v>-37</v>
      </c>
      <c r="K60" s="116">
        <v>-13.120567375886525</v>
      </c>
    </row>
    <row r="61" spans="1:11" ht="14.1" customHeight="1" x14ac:dyDescent="0.2">
      <c r="A61" s="306" t="s">
        <v>290</v>
      </c>
      <c r="B61" s="307" t="s">
        <v>291</v>
      </c>
      <c r="C61" s="308"/>
      <c r="D61" s="113">
        <v>1.8496058217101274</v>
      </c>
      <c r="E61" s="115">
        <v>61</v>
      </c>
      <c r="F61" s="114">
        <v>52</v>
      </c>
      <c r="G61" s="114">
        <v>94</v>
      </c>
      <c r="H61" s="114">
        <v>76</v>
      </c>
      <c r="I61" s="140">
        <v>78</v>
      </c>
      <c r="J61" s="115">
        <v>-17</v>
      </c>
      <c r="K61" s="116">
        <v>-21.794871794871796</v>
      </c>
    </row>
    <row r="62" spans="1:11" ht="14.1" customHeight="1" x14ac:dyDescent="0.2">
      <c r="A62" s="306" t="s">
        <v>292</v>
      </c>
      <c r="B62" s="307" t="s">
        <v>293</v>
      </c>
      <c r="C62" s="308"/>
      <c r="D62" s="113">
        <v>2.6076409945421468</v>
      </c>
      <c r="E62" s="115">
        <v>86</v>
      </c>
      <c r="F62" s="114">
        <v>105</v>
      </c>
      <c r="G62" s="114">
        <v>165</v>
      </c>
      <c r="H62" s="114">
        <v>75</v>
      </c>
      <c r="I62" s="140">
        <v>64</v>
      </c>
      <c r="J62" s="115">
        <v>22</v>
      </c>
      <c r="K62" s="116">
        <v>34.375</v>
      </c>
    </row>
    <row r="63" spans="1:11" ht="14.1" customHeight="1" x14ac:dyDescent="0.2">
      <c r="A63" s="306"/>
      <c r="B63" s="307" t="s">
        <v>294</v>
      </c>
      <c r="C63" s="308"/>
      <c r="D63" s="113">
        <v>2.3650697392359006</v>
      </c>
      <c r="E63" s="115">
        <v>78</v>
      </c>
      <c r="F63" s="114">
        <v>92</v>
      </c>
      <c r="G63" s="114">
        <v>148</v>
      </c>
      <c r="H63" s="114">
        <v>51</v>
      </c>
      <c r="I63" s="140">
        <v>51</v>
      </c>
      <c r="J63" s="115">
        <v>27</v>
      </c>
      <c r="K63" s="116">
        <v>52.941176470588232</v>
      </c>
    </row>
    <row r="64" spans="1:11" ht="14.1" customHeight="1" x14ac:dyDescent="0.2">
      <c r="A64" s="306" t="s">
        <v>295</v>
      </c>
      <c r="B64" s="307" t="s">
        <v>296</v>
      </c>
      <c r="C64" s="308"/>
      <c r="D64" s="113">
        <v>1.4554275318374772</v>
      </c>
      <c r="E64" s="115">
        <v>48</v>
      </c>
      <c r="F64" s="114">
        <v>27</v>
      </c>
      <c r="G64" s="114">
        <v>52</v>
      </c>
      <c r="H64" s="114">
        <v>42</v>
      </c>
      <c r="I64" s="140">
        <v>64</v>
      </c>
      <c r="J64" s="115">
        <v>-16</v>
      </c>
      <c r="K64" s="116">
        <v>-25</v>
      </c>
    </row>
    <row r="65" spans="1:11" ht="14.1" customHeight="1" x14ac:dyDescent="0.2">
      <c r="A65" s="306" t="s">
        <v>297</v>
      </c>
      <c r="B65" s="307" t="s">
        <v>298</v>
      </c>
      <c r="C65" s="308"/>
      <c r="D65" s="113">
        <v>0.5761067313523347</v>
      </c>
      <c r="E65" s="115">
        <v>19</v>
      </c>
      <c r="F65" s="114">
        <v>26</v>
      </c>
      <c r="G65" s="114">
        <v>16</v>
      </c>
      <c r="H65" s="114">
        <v>14</v>
      </c>
      <c r="I65" s="140">
        <v>42</v>
      </c>
      <c r="J65" s="115">
        <v>-23</v>
      </c>
      <c r="K65" s="116">
        <v>-54.761904761904759</v>
      </c>
    </row>
    <row r="66" spans="1:11" ht="14.1" customHeight="1" x14ac:dyDescent="0.2">
      <c r="A66" s="306">
        <v>82</v>
      </c>
      <c r="B66" s="307" t="s">
        <v>299</v>
      </c>
      <c r="C66" s="308"/>
      <c r="D66" s="113">
        <v>5.3972104305639785</v>
      </c>
      <c r="E66" s="115">
        <v>178</v>
      </c>
      <c r="F66" s="114">
        <v>135</v>
      </c>
      <c r="G66" s="114">
        <v>231</v>
      </c>
      <c r="H66" s="114">
        <v>100</v>
      </c>
      <c r="I66" s="140">
        <v>137</v>
      </c>
      <c r="J66" s="115">
        <v>41</v>
      </c>
      <c r="K66" s="116">
        <v>29.927007299270073</v>
      </c>
    </row>
    <row r="67" spans="1:11" ht="14.1" customHeight="1" x14ac:dyDescent="0.2">
      <c r="A67" s="306" t="s">
        <v>300</v>
      </c>
      <c r="B67" s="307" t="s">
        <v>301</v>
      </c>
      <c r="C67" s="308"/>
      <c r="D67" s="113">
        <v>4.2449969678593087</v>
      </c>
      <c r="E67" s="115">
        <v>140</v>
      </c>
      <c r="F67" s="114">
        <v>109</v>
      </c>
      <c r="G67" s="114">
        <v>178</v>
      </c>
      <c r="H67" s="114">
        <v>74</v>
      </c>
      <c r="I67" s="140">
        <v>96</v>
      </c>
      <c r="J67" s="115">
        <v>44</v>
      </c>
      <c r="K67" s="116">
        <v>45.833333333333336</v>
      </c>
    </row>
    <row r="68" spans="1:11" ht="14.1" customHeight="1" x14ac:dyDescent="0.2">
      <c r="A68" s="306" t="s">
        <v>302</v>
      </c>
      <c r="B68" s="307" t="s">
        <v>303</v>
      </c>
      <c r="C68" s="308"/>
      <c r="D68" s="113">
        <v>0.63674954517889626</v>
      </c>
      <c r="E68" s="115">
        <v>21</v>
      </c>
      <c r="F68" s="114">
        <v>18</v>
      </c>
      <c r="G68" s="114">
        <v>20</v>
      </c>
      <c r="H68" s="114">
        <v>15</v>
      </c>
      <c r="I68" s="140">
        <v>23</v>
      </c>
      <c r="J68" s="115">
        <v>-2</v>
      </c>
      <c r="K68" s="116">
        <v>-8.695652173913043</v>
      </c>
    </row>
    <row r="69" spans="1:11" ht="14.1" customHeight="1" x14ac:dyDescent="0.2">
      <c r="A69" s="306">
        <v>83</v>
      </c>
      <c r="B69" s="307" t="s">
        <v>304</v>
      </c>
      <c r="C69" s="308"/>
      <c r="D69" s="113">
        <v>7.4287446937537904</v>
      </c>
      <c r="E69" s="115">
        <v>245</v>
      </c>
      <c r="F69" s="114">
        <v>174</v>
      </c>
      <c r="G69" s="114">
        <v>368</v>
      </c>
      <c r="H69" s="114">
        <v>204</v>
      </c>
      <c r="I69" s="140">
        <v>192</v>
      </c>
      <c r="J69" s="115">
        <v>53</v>
      </c>
      <c r="K69" s="116">
        <v>27.604166666666668</v>
      </c>
    </row>
    <row r="70" spans="1:11" ht="14.1" customHeight="1" x14ac:dyDescent="0.2">
      <c r="A70" s="306" t="s">
        <v>305</v>
      </c>
      <c r="B70" s="307" t="s">
        <v>306</v>
      </c>
      <c r="C70" s="308"/>
      <c r="D70" s="113">
        <v>6.064281382656155</v>
      </c>
      <c r="E70" s="115">
        <v>200</v>
      </c>
      <c r="F70" s="114">
        <v>139</v>
      </c>
      <c r="G70" s="114">
        <v>316</v>
      </c>
      <c r="H70" s="114">
        <v>165</v>
      </c>
      <c r="I70" s="140">
        <v>162</v>
      </c>
      <c r="J70" s="115">
        <v>38</v>
      </c>
      <c r="K70" s="116">
        <v>23.456790123456791</v>
      </c>
    </row>
    <row r="71" spans="1:11" ht="14.1" customHeight="1" x14ac:dyDescent="0.2">
      <c r="A71" s="306"/>
      <c r="B71" s="307" t="s">
        <v>307</v>
      </c>
      <c r="C71" s="308"/>
      <c r="D71" s="113">
        <v>1.2431776834445118</v>
      </c>
      <c r="E71" s="115">
        <v>41</v>
      </c>
      <c r="F71" s="114">
        <v>46</v>
      </c>
      <c r="G71" s="114">
        <v>176</v>
      </c>
      <c r="H71" s="114">
        <v>72</v>
      </c>
      <c r="I71" s="140">
        <v>80</v>
      </c>
      <c r="J71" s="115">
        <v>-39</v>
      </c>
      <c r="K71" s="116">
        <v>-48.75</v>
      </c>
    </row>
    <row r="72" spans="1:11" ht="14.1" customHeight="1" x14ac:dyDescent="0.2">
      <c r="A72" s="306">
        <v>84</v>
      </c>
      <c r="B72" s="307" t="s">
        <v>308</v>
      </c>
      <c r="C72" s="308"/>
      <c r="D72" s="113">
        <v>1.0612492419648272</v>
      </c>
      <c r="E72" s="115">
        <v>35</v>
      </c>
      <c r="F72" s="114">
        <v>24</v>
      </c>
      <c r="G72" s="114">
        <v>56</v>
      </c>
      <c r="H72" s="114">
        <v>19</v>
      </c>
      <c r="I72" s="140">
        <v>37</v>
      </c>
      <c r="J72" s="115">
        <v>-2</v>
      </c>
      <c r="K72" s="116">
        <v>-5.4054054054054053</v>
      </c>
    </row>
    <row r="73" spans="1:11" ht="14.1" customHeight="1" x14ac:dyDescent="0.2">
      <c r="A73" s="306" t="s">
        <v>309</v>
      </c>
      <c r="B73" s="307" t="s">
        <v>310</v>
      </c>
      <c r="C73" s="308"/>
      <c r="D73" s="113">
        <v>0.48514251061249242</v>
      </c>
      <c r="E73" s="115">
        <v>16</v>
      </c>
      <c r="F73" s="114">
        <v>9</v>
      </c>
      <c r="G73" s="114">
        <v>22</v>
      </c>
      <c r="H73" s="114">
        <v>10</v>
      </c>
      <c r="I73" s="140">
        <v>16</v>
      </c>
      <c r="J73" s="115">
        <v>0</v>
      </c>
      <c r="K73" s="116">
        <v>0</v>
      </c>
    </row>
    <row r="74" spans="1:11" ht="14.1" customHeight="1" x14ac:dyDescent="0.2">
      <c r="A74" s="306" t="s">
        <v>311</v>
      </c>
      <c r="B74" s="307" t="s">
        <v>312</v>
      </c>
      <c r="C74" s="308"/>
      <c r="D74" s="113">
        <v>0.21224984839296543</v>
      </c>
      <c r="E74" s="115">
        <v>7</v>
      </c>
      <c r="F74" s="114">
        <v>6</v>
      </c>
      <c r="G74" s="114">
        <v>13</v>
      </c>
      <c r="H74" s="114" t="s">
        <v>513</v>
      </c>
      <c r="I74" s="140">
        <v>5</v>
      </c>
      <c r="J74" s="115">
        <v>2</v>
      </c>
      <c r="K74" s="116">
        <v>40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0.24257125530624621</v>
      </c>
      <c r="E76" s="115">
        <v>8</v>
      </c>
      <c r="F76" s="114">
        <v>9</v>
      </c>
      <c r="G76" s="114">
        <v>14</v>
      </c>
      <c r="H76" s="114">
        <v>10</v>
      </c>
      <c r="I76" s="140">
        <v>11</v>
      </c>
      <c r="J76" s="115">
        <v>-3</v>
      </c>
      <c r="K76" s="116">
        <v>-27.272727272727273</v>
      </c>
    </row>
    <row r="77" spans="1:11" ht="14.1" customHeight="1" x14ac:dyDescent="0.2">
      <c r="A77" s="306">
        <v>92</v>
      </c>
      <c r="B77" s="307" t="s">
        <v>316</v>
      </c>
      <c r="C77" s="308"/>
      <c r="D77" s="113">
        <v>0.81867798665858094</v>
      </c>
      <c r="E77" s="115">
        <v>27</v>
      </c>
      <c r="F77" s="114">
        <v>15</v>
      </c>
      <c r="G77" s="114">
        <v>70</v>
      </c>
      <c r="H77" s="114">
        <v>14</v>
      </c>
      <c r="I77" s="140">
        <v>14</v>
      </c>
      <c r="J77" s="115">
        <v>13</v>
      </c>
      <c r="K77" s="116">
        <v>92.857142857142861</v>
      </c>
    </row>
    <row r="78" spans="1:11" ht="14.1" customHeight="1" x14ac:dyDescent="0.2">
      <c r="A78" s="306">
        <v>93</v>
      </c>
      <c r="B78" s="307" t="s">
        <v>317</v>
      </c>
      <c r="C78" s="308"/>
      <c r="D78" s="113" t="s">
        <v>513</v>
      </c>
      <c r="E78" s="115" t="s">
        <v>513</v>
      </c>
      <c r="F78" s="114" t="s">
        <v>513</v>
      </c>
      <c r="G78" s="114">
        <v>5</v>
      </c>
      <c r="H78" s="114" t="s">
        <v>513</v>
      </c>
      <c r="I78" s="140">
        <v>0</v>
      </c>
      <c r="J78" s="115" t="s">
        <v>513</v>
      </c>
      <c r="K78" s="116" t="s">
        <v>513</v>
      </c>
    </row>
    <row r="79" spans="1:11" ht="14.1" customHeight="1" x14ac:dyDescent="0.2">
      <c r="A79" s="306">
        <v>94</v>
      </c>
      <c r="B79" s="307" t="s">
        <v>318</v>
      </c>
      <c r="C79" s="308"/>
      <c r="D79" s="113">
        <v>0.78835657974530016</v>
      </c>
      <c r="E79" s="115">
        <v>26</v>
      </c>
      <c r="F79" s="114">
        <v>22</v>
      </c>
      <c r="G79" s="114">
        <v>15</v>
      </c>
      <c r="H79" s="114">
        <v>47</v>
      </c>
      <c r="I79" s="140">
        <v>40</v>
      </c>
      <c r="J79" s="115">
        <v>-14</v>
      </c>
      <c r="K79" s="116">
        <v>-35</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3501</v>
      </c>
      <c r="E11" s="114">
        <v>3132</v>
      </c>
      <c r="F11" s="114">
        <v>4006</v>
      </c>
      <c r="G11" s="114">
        <v>2920</v>
      </c>
      <c r="H11" s="140">
        <v>3573</v>
      </c>
      <c r="I11" s="115">
        <v>-72</v>
      </c>
      <c r="J11" s="116">
        <v>-2.0151133501259446</v>
      </c>
    </row>
    <row r="12" spans="1:15" s="110" customFormat="1" ht="24.95" customHeight="1" x14ac:dyDescent="0.2">
      <c r="A12" s="193" t="s">
        <v>132</v>
      </c>
      <c r="B12" s="194" t="s">
        <v>133</v>
      </c>
      <c r="C12" s="113">
        <v>2.1708083404741503</v>
      </c>
      <c r="D12" s="115">
        <v>76</v>
      </c>
      <c r="E12" s="114">
        <v>167</v>
      </c>
      <c r="F12" s="114">
        <v>128</v>
      </c>
      <c r="G12" s="114">
        <v>76</v>
      </c>
      <c r="H12" s="140">
        <v>91</v>
      </c>
      <c r="I12" s="115">
        <v>-15</v>
      </c>
      <c r="J12" s="116">
        <v>-16.483516483516482</v>
      </c>
    </row>
    <row r="13" spans="1:15" s="110" customFormat="1" ht="24.95" customHeight="1" x14ac:dyDescent="0.2">
      <c r="A13" s="193" t="s">
        <v>134</v>
      </c>
      <c r="B13" s="199" t="s">
        <v>214</v>
      </c>
      <c r="C13" s="113">
        <v>0.54270208511853757</v>
      </c>
      <c r="D13" s="115">
        <v>19</v>
      </c>
      <c r="E13" s="114">
        <v>13</v>
      </c>
      <c r="F13" s="114">
        <v>14</v>
      </c>
      <c r="G13" s="114">
        <v>21</v>
      </c>
      <c r="H13" s="140">
        <v>13</v>
      </c>
      <c r="I13" s="115">
        <v>6</v>
      </c>
      <c r="J13" s="116">
        <v>46.153846153846153</v>
      </c>
    </row>
    <row r="14" spans="1:15" s="287" customFormat="1" ht="24.95" customHeight="1" x14ac:dyDescent="0.2">
      <c r="A14" s="193" t="s">
        <v>215</v>
      </c>
      <c r="B14" s="199" t="s">
        <v>137</v>
      </c>
      <c r="C14" s="113">
        <v>28.163381890888317</v>
      </c>
      <c r="D14" s="115">
        <v>986</v>
      </c>
      <c r="E14" s="114">
        <v>978</v>
      </c>
      <c r="F14" s="114">
        <v>1169</v>
      </c>
      <c r="G14" s="114">
        <v>899</v>
      </c>
      <c r="H14" s="140">
        <v>954</v>
      </c>
      <c r="I14" s="115">
        <v>32</v>
      </c>
      <c r="J14" s="116">
        <v>3.3542976939203353</v>
      </c>
      <c r="K14" s="110"/>
      <c r="L14" s="110"/>
      <c r="M14" s="110"/>
      <c r="N14" s="110"/>
      <c r="O14" s="110"/>
    </row>
    <row r="15" spans="1:15" s="110" customFormat="1" ht="24.95" customHeight="1" x14ac:dyDescent="0.2">
      <c r="A15" s="193" t="s">
        <v>216</v>
      </c>
      <c r="B15" s="199" t="s">
        <v>217</v>
      </c>
      <c r="C15" s="113">
        <v>4.0845472722079403</v>
      </c>
      <c r="D15" s="115">
        <v>143</v>
      </c>
      <c r="E15" s="114">
        <v>89</v>
      </c>
      <c r="F15" s="114">
        <v>126</v>
      </c>
      <c r="G15" s="114">
        <v>102</v>
      </c>
      <c r="H15" s="140">
        <v>115</v>
      </c>
      <c r="I15" s="115">
        <v>28</v>
      </c>
      <c r="J15" s="116">
        <v>24.347826086956523</v>
      </c>
    </row>
    <row r="16" spans="1:15" s="287" customFormat="1" ht="24.95" customHeight="1" x14ac:dyDescent="0.2">
      <c r="A16" s="193" t="s">
        <v>218</v>
      </c>
      <c r="B16" s="199" t="s">
        <v>141</v>
      </c>
      <c r="C16" s="113">
        <v>19.223079120251356</v>
      </c>
      <c r="D16" s="115">
        <v>673</v>
      </c>
      <c r="E16" s="114">
        <v>739</v>
      </c>
      <c r="F16" s="114">
        <v>863</v>
      </c>
      <c r="G16" s="114">
        <v>636</v>
      </c>
      <c r="H16" s="140">
        <v>668</v>
      </c>
      <c r="I16" s="115">
        <v>5</v>
      </c>
      <c r="J16" s="116">
        <v>0.74850299401197606</v>
      </c>
      <c r="K16" s="110"/>
      <c r="L16" s="110"/>
      <c r="M16" s="110"/>
      <c r="N16" s="110"/>
      <c r="O16" s="110"/>
    </row>
    <row r="17" spans="1:15" s="110" customFormat="1" ht="24.95" customHeight="1" x14ac:dyDescent="0.2">
      <c r="A17" s="193" t="s">
        <v>142</v>
      </c>
      <c r="B17" s="199" t="s">
        <v>220</v>
      </c>
      <c r="C17" s="113">
        <v>4.8557554984290201</v>
      </c>
      <c r="D17" s="115">
        <v>170</v>
      </c>
      <c r="E17" s="114">
        <v>150</v>
      </c>
      <c r="F17" s="114">
        <v>180</v>
      </c>
      <c r="G17" s="114">
        <v>161</v>
      </c>
      <c r="H17" s="140">
        <v>171</v>
      </c>
      <c r="I17" s="115">
        <v>-1</v>
      </c>
      <c r="J17" s="116">
        <v>-0.58479532163742687</v>
      </c>
    </row>
    <row r="18" spans="1:15" s="287" customFormat="1" ht="24.95" customHeight="1" x14ac:dyDescent="0.2">
      <c r="A18" s="201" t="s">
        <v>144</v>
      </c>
      <c r="B18" s="202" t="s">
        <v>145</v>
      </c>
      <c r="C18" s="113">
        <v>5.8269065981148245</v>
      </c>
      <c r="D18" s="115">
        <v>204</v>
      </c>
      <c r="E18" s="114">
        <v>211</v>
      </c>
      <c r="F18" s="114">
        <v>222</v>
      </c>
      <c r="G18" s="114">
        <v>160</v>
      </c>
      <c r="H18" s="140">
        <v>222</v>
      </c>
      <c r="I18" s="115">
        <v>-18</v>
      </c>
      <c r="J18" s="116">
        <v>-8.1081081081081088</v>
      </c>
      <c r="K18" s="110"/>
      <c r="L18" s="110"/>
      <c r="M18" s="110"/>
      <c r="N18" s="110"/>
      <c r="O18" s="110"/>
    </row>
    <row r="19" spans="1:15" s="110" customFormat="1" ht="24.95" customHeight="1" x14ac:dyDescent="0.2">
      <c r="A19" s="193" t="s">
        <v>146</v>
      </c>
      <c r="B19" s="199" t="s">
        <v>147</v>
      </c>
      <c r="C19" s="113">
        <v>13.767495001428163</v>
      </c>
      <c r="D19" s="115">
        <v>482</v>
      </c>
      <c r="E19" s="114">
        <v>331</v>
      </c>
      <c r="F19" s="114">
        <v>490</v>
      </c>
      <c r="G19" s="114">
        <v>366</v>
      </c>
      <c r="H19" s="140">
        <v>493</v>
      </c>
      <c r="I19" s="115">
        <v>-11</v>
      </c>
      <c r="J19" s="116">
        <v>-2.2312373225152129</v>
      </c>
    </row>
    <row r="20" spans="1:15" s="287" customFormat="1" ht="24.95" customHeight="1" x14ac:dyDescent="0.2">
      <c r="A20" s="193" t="s">
        <v>148</v>
      </c>
      <c r="B20" s="199" t="s">
        <v>149</v>
      </c>
      <c r="C20" s="113">
        <v>5.1128249071693803</v>
      </c>
      <c r="D20" s="115">
        <v>179</v>
      </c>
      <c r="E20" s="114">
        <v>121</v>
      </c>
      <c r="F20" s="114">
        <v>132</v>
      </c>
      <c r="G20" s="114">
        <v>111</v>
      </c>
      <c r="H20" s="140">
        <v>181</v>
      </c>
      <c r="I20" s="115">
        <v>-2</v>
      </c>
      <c r="J20" s="116">
        <v>-1.1049723756906078</v>
      </c>
      <c r="K20" s="110"/>
      <c r="L20" s="110"/>
      <c r="M20" s="110"/>
      <c r="N20" s="110"/>
      <c r="O20" s="110"/>
    </row>
    <row r="21" spans="1:15" s="110" customFormat="1" ht="24.95" customHeight="1" x14ac:dyDescent="0.2">
      <c r="A21" s="201" t="s">
        <v>150</v>
      </c>
      <c r="B21" s="202" t="s">
        <v>151</v>
      </c>
      <c r="C21" s="113">
        <v>3.9702942016566696</v>
      </c>
      <c r="D21" s="115">
        <v>139</v>
      </c>
      <c r="E21" s="114">
        <v>188</v>
      </c>
      <c r="F21" s="114">
        <v>147</v>
      </c>
      <c r="G21" s="114">
        <v>119</v>
      </c>
      <c r="H21" s="140">
        <v>141</v>
      </c>
      <c r="I21" s="115">
        <v>-2</v>
      </c>
      <c r="J21" s="116">
        <v>-1.4184397163120568</v>
      </c>
    </row>
    <row r="22" spans="1:15" s="110" customFormat="1" ht="24.95" customHeight="1" x14ac:dyDescent="0.2">
      <c r="A22" s="201" t="s">
        <v>152</v>
      </c>
      <c r="B22" s="199" t="s">
        <v>153</v>
      </c>
      <c r="C22" s="113">
        <v>0.85689802913453295</v>
      </c>
      <c r="D22" s="115">
        <v>30</v>
      </c>
      <c r="E22" s="114">
        <v>20</v>
      </c>
      <c r="F22" s="114">
        <v>25</v>
      </c>
      <c r="G22" s="114">
        <v>18</v>
      </c>
      <c r="H22" s="140">
        <v>49</v>
      </c>
      <c r="I22" s="115">
        <v>-19</v>
      </c>
      <c r="J22" s="116">
        <v>-38.775510204081634</v>
      </c>
    </row>
    <row r="23" spans="1:15" s="110" customFormat="1" ht="24.95" customHeight="1" x14ac:dyDescent="0.2">
      <c r="A23" s="193" t="s">
        <v>154</v>
      </c>
      <c r="B23" s="199" t="s">
        <v>155</v>
      </c>
      <c r="C23" s="113">
        <v>0.85689802913453295</v>
      </c>
      <c r="D23" s="115">
        <v>30</v>
      </c>
      <c r="E23" s="114">
        <v>31</v>
      </c>
      <c r="F23" s="114">
        <v>43</v>
      </c>
      <c r="G23" s="114">
        <v>24</v>
      </c>
      <c r="H23" s="140">
        <v>44</v>
      </c>
      <c r="I23" s="115">
        <v>-14</v>
      </c>
      <c r="J23" s="116">
        <v>-31.818181818181817</v>
      </c>
    </row>
    <row r="24" spans="1:15" s="110" customFormat="1" ht="24.95" customHeight="1" x14ac:dyDescent="0.2">
      <c r="A24" s="193" t="s">
        <v>156</v>
      </c>
      <c r="B24" s="199" t="s">
        <v>221</v>
      </c>
      <c r="C24" s="113">
        <v>3.0848329048843186</v>
      </c>
      <c r="D24" s="115">
        <v>108</v>
      </c>
      <c r="E24" s="114">
        <v>109</v>
      </c>
      <c r="F24" s="114">
        <v>134</v>
      </c>
      <c r="G24" s="114">
        <v>131</v>
      </c>
      <c r="H24" s="140">
        <v>222</v>
      </c>
      <c r="I24" s="115">
        <v>-114</v>
      </c>
      <c r="J24" s="116">
        <v>-51.351351351351354</v>
      </c>
    </row>
    <row r="25" spans="1:15" s="110" customFormat="1" ht="24.95" customHeight="1" x14ac:dyDescent="0.2">
      <c r="A25" s="193" t="s">
        <v>222</v>
      </c>
      <c r="B25" s="204" t="s">
        <v>159</v>
      </c>
      <c r="C25" s="113">
        <v>3.1990859754355898</v>
      </c>
      <c r="D25" s="115">
        <v>112</v>
      </c>
      <c r="E25" s="114">
        <v>103</v>
      </c>
      <c r="F25" s="114">
        <v>111</v>
      </c>
      <c r="G25" s="114">
        <v>69</v>
      </c>
      <c r="H25" s="140">
        <v>89</v>
      </c>
      <c r="I25" s="115">
        <v>23</v>
      </c>
      <c r="J25" s="116">
        <v>25.842696629213481</v>
      </c>
    </row>
    <row r="26" spans="1:15" s="110" customFormat="1" ht="24.95" customHeight="1" x14ac:dyDescent="0.2">
      <c r="A26" s="201">
        <v>782.78300000000002</v>
      </c>
      <c r="B26" s="203" t="s">
        <v>160</v>
      </c>
      <c r="C26" s="113">
        <v>3.7417880605541276</v>
      </c>
      <c r="D26" s="115">
        <v>131</v>
      </c>
      <c r="E26" s="114">
        <v>119</v>
      </c>
      <c r="F26" s="114">
        <v>178</v>
      </c>
      <c r="G26" s="114">
        <v>147</v>
      </c>
      <c r="H26" s="140">
        <v>180</v>
      </c>
      <c r="I26" s="115">
        <v>-49</v>
      </c>
      <c r="J26" s="116">
        <v>-27.222222222222221</v>
      </c>
    </row>
    <row r="27" spans="1:15" s="110" customFormat="1" ht="24.95" customHeight="1" x14ac:dyDescent="0.2">
      <c r="A27" s="193" t="s">
        <v>161</v>
      </c>
      <c r="B27" s="199" t="s">
        <v>162</v>
      </c>
      <c r="C27" s="113">
        <v>2.4850042844901457</v>
      </c>
      <c r="D27" s="115">
        <v>87</v>
      </c>
      <c r="E27" s="114">
        <v>90</v>
      </c>
      <c r="F27" s="114">
        <v>83</v>
      </c>
      <c r="G27" s="114">
        <v>92</v>
      </c>
      <c r="H27" s="140">
        <v>75</v>
      </c>
      <c r="I27" s="115">
        <v>12</v>
      </c>
      <c r="J27" s="116">
        <v>16</v>
      </c>
    </row>
    <row r="28" spans="1:15" s="110" customFormat="1" ht="24.95" customHeight="1" x14ac:dyDescent="0.2">
      <c r="A28" s="193" t="s">
        <v>163</v>
      </c>
      <c r="B28" s="199" t="s">
        <v>164</v>
      </c>
      <c r="C28" s="113">
        <v>3.8560411311053984</v>
      </c>
      <c r="D28" s="115">
        <v>135</v>
      </c>
      <c r="E28" s="114">
        <v>59</v>
      </c>
      <c r="F28" s="114">
        <v>164</v>
      </c>
      <c r="G28" s="114">
        <v>108</v>
      </c>
      <c r="H28" s="140">
        <v>127</v>
      </c>
      <c r="I28" s="115">
        <v>8</v>
      </c>
      <c r="J28" s="116">
        <v>6.2992125984251972</v>
      </c>
    </row>
    <row r="29" spans="1:15" s="110" customFormat="1" ht="24.95" customHeight="1" x14ac:dyDescent="0.2">
      <c r="A29" s="193">
        <v>86</v>
      </c>
      <c r="B29" s="199" t="s">
        <v>165</v>
      </c>
      <c r="C29" s="113">
        <v>6.1696658097686372</v>
      </c>
      <c r="D29" s="115">
        <v>216</v>
      </c>
      <c r="E29" s="114">
        <v>188</v>
      </c>
      <c r="F29" s="114">
        <v>386</v>
      </c>
      <c r="G29" s="114">
        <v>229</v>
      </c>
      <c r="H29" s="140">
        <v>257</v>
      </c>
      <c r="I29" s="115">
        <v>-41</v>
      </c>
      <c r="J29" s="116">
        <v>-15.953307392996109</v>
      </c>
    </row>
    <row r="30" spans="1:15" s="110" customFormat="1" ht="24.95" customHeight="1" x14ac:dyDescent="0.2">
      <c r="A30" s="193">
        <v>87.88</v>
      </c>
      <c r="B30" s="204" t="s">
        <v>166</v>
      </c>
      <c r="C30" s="113">
        <v>10.654098828906028</v>
      </c>
      <c r="D30" s="115">
        <v>373</v>
      </c>
      <c r="E30" s="114">
        <v>277</v>
      </c>
      <c r="F30" s="114">
        <v>397</v>
      </c>
      <c r="G30" s="114">
        <v>215</v>
      </c>
      <c r="H30" s="140">
        <v>265</v>
      </c>
      <c r="I30" s="115">
        <v>108</v>
      </c>
      <c r="J30" s="116">
        <v>40.754716981132077</v>
      </c>
    </row>
    <row r="31" spans="1:15" s="110" customFormat="1" ht="24.95" customHeight="1" x14ac:dyDescent="0.2">
      <c r="A31" s="193" t="s">
        <v>167</v>
      </c>
      <c r="B31" s="199" t="s">
        <v>168</v>
      </c>
      <c r="C31" s="113">
        <v>5.5412739217366465</v>
      </c>
      <c r="D31" s="115">
        <v>194</v>
      </c>
      <c r="E31" s="114">
        <v>127</v>
      </c>
      <c r="F31" s="114">
        <v>183</v>
      </c>
      <c r="G31" s="114">
        <v>135</v>
      </c>
      <c r="H31" s="140">
        <v>170</v>
      </c>
      <c r="I31" s="115">
        <v>24</v>
      </c>
      <c r="J31" s="116">
        <v>14.117647058823529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2.1708083404741503</v>
      </c>
      <c r="D34" s="115">
        <v>76</v>
      </c>
      <c r="E34" s="114">
        <v>167</v>
      </c>
      <c r="F34" s="114">
        <v>128</v>
      </c>
      <c r="G34" s="114">
        <v>76</v>
      </c>
      <c r="H34" s="140">
        <v>91</v>
      </c>
      <c r="I34" s="115">
        <v>-15</v>
      </c>
      <c r="J34" s="116">
        <v>-16.483516483516482</v>
      </c>
    </row>
    <row r="35" spans="1:10" s="110" customFormat="1" ht="24.95" customHeight="1" x14ac:dyDescent="0.2">
      <c r="A35" s="292" t="s">
        <v>171</v>
      </c>
      <c r="B35" s="293" t="s">
        <v>172</v>
      </c>
      <c r="C35" s="113">
        <v>34.532990574121676</v>
      </c>
      <c r="D35" s="115">
        <v>1209</v>
      </c>
      <c r="E35" s="114">
        <v>1202</v>
      </c>
      <c r="F35" s="114">
        <v>1405</v>
      </c>
      <c r="G35" s="114">
        <v>1080</v>
      </c>
      <c r="H35" s="140">
        <v>1189</v>
      </c>
      <c r="I35" s="115">
        <v>20</v>
      </c>
      <c r="J35" s="116">
        <v>1.6820857863751051</v>
      </c>
    </row>
    <row r="36" spans="1:10" s="110" customFormat="1" ht="24.95" customHeight="1" x14ac:dyDescent="0.2">
      <c r="A36" s="294" t="s">
        <v>173</v>
      </c>
      <c r="B36" s="295" t="s">
        <v>174</v>
      </c>
      <c r="C36" s="125">
        <v>63.296201085404171</v>
      </c>
      <c r="D36" s="143">
        <v>2216</v>
      </c>
      <c r="E36" s="144">
        <v>1763</v>
      </c>
      <c r="F36" s="144">
        <v>2473</v>
      </c>
      <c r="G36" s="144">
        <v>1764</v>
      </c>
      <c r="H36" s="145">
        <v>2293</v>
      </c>
      <c r="I36" s="143">
        <v>-77</v>
      </c>
      <c r="J36" s="146">
        <v>-3.3580462276493677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3501</v>
      </c>
      <c r="F11" s="264">
        <v>3132</v>
      </c>
      <c r="G11" s="264">
        <v>4006</v>
      </c>
      <c r="H11" s="264">
        <v>2920</v>
      </c>
      <c r="I11" s="265">
        <v>3573</v>
      </c>
      <c r="J11" s="263">
        <v>-72</v>
      </c>
      <c r="K11" s="266">
        <v>-2.0151133501259446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24.507283633247642</v>
      </c>
      <c r="E13" s="115">
        <v>858</v>
      </c>
      <c r="F13" s="114">
        <v>976</v>
      </c>
      <c r="G13" s="114">
        <v>1136</v>
      </c>
      <c r="H13" s="114">
        <v>794</v>
      </c>
      <c r="I13" s="140">
        <v>780</v>
      </c>
      <c r="J13" s="115">
        <v>78</v>
      </c>
      <c r="K13" s="116">
        <v>10</v>
      </c>
    </row>
    <row r="14" spans="1:17" ht="15.95" customHeight="1" x14ac:dyDescent="0.2">
      <c r="A14" s="306" t="s">
        <v>230</v>
      </c>
      <c r="B14" s="307"/>
      <c r="C14" s="308"/>
      <c r="D14" s="113">
        <v>58.72607826335333</v>
      </c>
      <c r="E14" s="115">
        <v>2056</v>
      </c>
      <c r="F14" s="114">
        <v>1747</v>
      </c>
      <c r="G14" s="114">
        <v>2217</v>
      </c>
      <c r="H14" s="114">
        <v>1705</v>
      </c>
      <c r="I14" s="140">
        <v>2187</v>
      </c>
      <c r="J14" s="115">
        <v>-131</v>
      </c>
      <c r="K14" s="116">
        <v>-5.9899405578417921</v>
      </c>
    </row>
    <row r="15" spans="1:17" ht="15.95" customHeight="1" x14ac:dyDescent="0.2">
      <c r="A15" s="306" t="s">
        <v>231</v>
      </c>
      <c r="B15" s="307"/>
      <c r="C15" s="308"/>
      <c r="D15" s="113">
        <v>7.6549557269351611</v>
      </c>
      <c r="E15" s="115">
        <v>268</v>
      </c>
      <c r="F15" s="114">
        <v>193</v>
      </c>
      <c r="G15" s="114">
        <v>298</v>
      </c>
      <c r="H15" s="114">
        <v>182</v>
      </c>
      <c r="I15" s="140">
        <v>256</v>
      </c>
      <c r="J15" s="115">
        <v>12</v>
      </c>
      <c r="K15" s="116">
        <v>4.6875</v>
      </c>
    </row>
    <row r="16" spans="1:17" ht="15.95" customHeight="1" x14ac:dyDescent="0.2">
      <c r="A16" s="306" t="s">
        <v>232</v>
      </c>
      <c r="B16" s="307"/>
      <c r="C16" s="308"/>
      <c r="D16" s="113">
        <v>9.1116823764638681</v>
      </c>
      <c r="E16" s="115">
        <v>319</v>
      </c>
      <c r="F16" s="114">
        <v>216</v>
      </c>
      <c r="G16" s="114">
        <v>355</v>
      </c>
      <c r="H16" s="114">
        <v>239</v>
      </c>
      <c r="I16" s="140">
        <v>350</v>
      </c>
      <c r="J16" s="115">
        <v>-31</v>
      </c>
      <c r="K16" s="116">
        <v>-8.8571428571428577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1.6281062553556127</v>
      </c>
      <c r="E18" s="115">
        <v>57</v>
      </c>
      <c r="F18" s="114">
        <v>136</v>
      </c>
      <c r="G18" s="114">
        <v>114</v>
      </c>
      <c r="H18" s="114">
        <v>56</v>
      </c>
      <c r="I18" s="140">
        <v>67</v>
      </c>
      <c r="J18" s="115">
        <v>-10</v>
      </c>
      <c r="K18" s="116">
        <v>-14.925373134328359</v>
      </c>
    </row>
    <row r="19" spans="1:11" ht="14.1" customHeight="1" x14ac:dyDescent="0.2">
      <c r="A19" s="306" t="s">
        <v>235</v>
      </c>
      <c r="B19" s="307" t="s">
        <v>236</v>
      </c>
      <c r="C19" s="308"/>
      <c r="D19" s="113">
        <v>1.2282205084261639</v>
      </c>
      <c r="E19" s="115">
        <v>43</v>
      </c>
      <c r="F19" s="114">
        <v>121</v>
      </c>
      <c r="G19" s="114">
        <v>94</v>
      </c>
      <c r="H19" s="114">
        <v>36</v>
      </c>
      <c r="I19" s="140">
        <v>48</v>
      </c>
      <c r="J19" s="115">
        <v>-5</v>
      </c>
      <c r="K19" s="116">
        <v>-10.416666666666666</v>
      </c>
    </row>
    <row r="20" spans="1:11" ht="14.1" customHeight="1" x14ac:dyDescent="0.2">
      <c r="A20" s="306">
        <v>12</v>
      </c>
      <c r="B20" s="307" t="s">
        <v>237</v>
      </c>
      <c r="C20" s="308"/>
      <c r="D20" s="113">
        <v>1.2567837760639817</v>
      </c>
      <c r="E20" s="115">
        <v>44</v>
      </c>
      <c r="F20" s="114">
        <v>59</v>
      </c>
      <c r="G20" s="114">
        <v>21</v>
      </c>
      <c r="H20" s="114">
        <v>29</v>
      </c>
      <c r="I20" s="140">
        <v>54</v>
      </c>
      <c r="J20" s="115">
        <v>-10</v>
      </c>
      <c r="K20" s="116">
        <v>-18.518518518518519</v>
      </c>
    </row>
    <row r="21" spans="1:11" ht="14.1" customHeight="1" x14ac:dyDescent="0.2">
      <c r="A21" s="306">
        <v>21</v>
      </c>
      <c r="B21" s="307" t="s">
        <v>238</v>
      </c>
      <c r="C21" s="308"/>
      <c r="D21" s="113">
        <v>0.68551842330762636</v>
      </c>
      <c r="E21" s="115">
        <v>24</v>
      </c>
      <c r="F21" s="114">
        <v>35</v>
      </c>
      <c r="G21" s="114">
        <v>28</v>
      </c>
      <c r="H21" s="114">
        <v>23</v>
      </c>
      <c r="I21" s="140">
        <v>33</v>
      </c>
      <c r="J21" s="115">
        <v>-9</v>
      </c>
      <c r="K21" s="116">
        <v>-27.272727272727273</v>
      </c>
    </row>
    <row r="22" spans="1:11" ht="14.1" customHeight="1" x14ac:dyDescent="0.2">
      <c r="A22" s="306">
        <v>22</v>
      </c>
      <c r="B22" s="307" t="s">
        <v>239</v>
      </c>
      <c r="C22" s="308"/>
      <c r="D22" s="113">
        <v>2.1422450728363325</v>
      </c>
      <c r="E22" s="115">
        <v>75</v>
      </c>
      <c r="F22" s="114">
        <v>105</v>
      </c>
      <c r="G22" s="114">
        <v>91</v>
      </c>
      <c r="H22" s="114">
        <v>70</v>
      </c>
      <c r="I22" s="140">
        <v>67</v>
      </c>
      <c r="J22" s="115">
        <v>8</v>
      </c>
      <c r="K22" s="116">
        <v>11.940298507462687</v>
      </c>
    </row>
    <row r="23" spans="1:11" ht="14.1" customHeight="1" x14ac:dyDescent="0.2">
      <c r="A23" s="306">
        <v>23</v>
      </c>
      <c r="B23" s="307" t="s">
        <v>240</v>
      </c>
      <c r="C23" s="308"/>
      <c r="D23" s="113">
        <v>1.0282776349614395</v>
      </c>
      <c r="E23" s="115">
        <v>36</v>
      </c>
      <c r="F23" s="114">
        <v>19</v>
      </c>
      <c r="G23" s="114">
        <v>38</v>
      </c>
      <c r="H23" s="114">
        <v>16</v>
      </c>
      <c r="I23" s="140">
        <v>23</v>
      </c>
      <c r="J23" s="115">
        <v>13</v>
      </c>
      <c r="K23" s="116">
        <v>56.521739130434781</v>
      </c>
    </row>
    <row r="24" spans="1:11" ht="14.1" customHeight="1" x14ac:dyDescent="0.2">
      <c r="A24" s="306">
        <v>24</v>
      </c>
      <c r="B24" s="307" t="s">
        <v>241</v>
      </c>
      <c r="C24" s="308"/>
      <c r="D24" s="113">
        <v>4.0274207369323047</v>
      </c>
      <c r="E24" s="115">
        <v>141</v>
      </c>
      <c r="F24" s="114">
        <v>135</v>
      </c>
      <c r="G24" s="114">
        <v>184</v>
      </c>
      <c r="H24" s="114">
        <v>196</v>
      </c>
      <c r="I24" s="140">
        <v>195</v>
      </c>
      <c r="J24" s="115">
        <v>-54</v>
      </c>
      <c r="K24" s="116">
        <v>-27.692307692307693</v>
      </c>
    </row>
    <row r="25" spans="1:11" ht="14.1" customHeight="1" x14ac:dyDescent="0.2">
      <c r="A25" s="306">
        <v>25</v>
      </c>
      <c r="B25" s="307" t="s">
        <v>242</v>
      </c>
      <c r="C25" s="308"/>
      <c r="D25" s="113">
        <v>6.940874035989717</v>
      </c>
      <c r="E25" s="115">
        <v>243</v>
      </c>
      <c r="F25" s="114">
        <v>171</v>
      </c>
      <c r="G25" s="114">
        <v>244</v>
      </c>
      <c r="H25" s="114">
        <v>137</v>
      </c>
      <c r="I25" s="140">
        <v>222</v>
      </c>
      <c r="J25" s="115">
        <v>21</v>
      </c>
      <c r="K25" s="116">
        <v>9.4594594594594597</v>
      </c>
    </row>
    <row r="26" spans="1:11" ht="14.1" customHeight="1" x14ac:dyDescent="0.2">
      <c r="A26" s="306">
        <v>26</v>
      </c>
      <c r="B26" s="307" t="s">
        <v>243</v>
      </c>
      <c r="C26" s="308"/>
      <c r="D26" s="113">
        <v>3.399028848900314</v>
      </c>
      <c r="E26" s="115">
        <v>119</v>
      </c>
      <c r="F26" s="114">
        <v>140</v>
      </c>
      <c r="G26" s="114">
        <v>171</v>
      </c>
      <c r="H26" s="114">
        <v>118</v>
      </c>
      <c r="I26" s="140">
        <v>154</v>
      </c>
      <c r="J26" s="115">
        <v>-35</v>
      </c>
      <c r="K26" s="116">
        <v>-22.727272727272727</v>
      </c>
    </row>
    <row r="27" spans="1:11" ht="14.1" customHeight="1" x14ac:dyDescent="0.2">
      <c r="A27" s="306">
        <v>27</v>
      </c>
      <c r="B27" s="307" t="s">
        <v>244</v>
      </c>
      <c r="C27" s="308"/>
      <c r="D27" s="113">
        <v>0.99971436732362184</v>
      </c>
      <c r="E27" s="115">
        <v>35</v>
      </c>
      <c r="F27" s="114">
        <v>49</v>
      </c>
      <c r="G27" s="114">
        <v>61</v>
      </c>
      <c r="H27" s="114">
        <v>53</v>
      </c>
      <c r="I27" s="140">
        <v>53</v>
      </c>
      <c r="J27" s="115">
        <v>-18</v>
      </c>
      <c r="K27" s="116">
        <v>-33.962264150943398</v>
      </c>
    </row>
    <row r="28" spans="1:11" ht="14.1" customHeight="1" x14ac:dyDescent="0.2">
      <c r="A28" s="306">
        <v>28</v>
      </c>
      <c r="B28" s="307" t="s">
        <v>245</v>
      </c>
      <c r="C28" s="308"/>
      <c r="D28" s="113">
        <v>0.57126535275635537</v>
      </c>
      <c r="E28" s="115">
        <v>20</v>
      </c>
      <c r="F28" s="114">
        <v>24</v>
      </c>
      <c r="G28" s="114">
        <v>31</v>
      </c>
      <c r="H28" s="114">
        <v>28</v>
      </c>
      <c r="I28" s="140">
        <v>29</v>
      </c>
      <c r="J28" s="115">
        <v>-9</v>
      </c>
      <c r="K28" s="116">
        <v>-31.03448275862069</v>
      </c>
    </row>
    <row r="29" spans="1:11" ht="14.1" customHeight="1" x14ac:dyDescent="0.2">
      <c r="A29" s="306">
        <v>29</v>
      </c>
      <c r="B29" s="307" t="s">
        <v>246</v>
      </c>
      <c r="C29" s="308"/>
      <c r="D29" s="113">
        <v>2.5135675521279635</v>
      </c>
      <c r="E29" s="115">
        <v>88</v>
      </c>
      <c r="F29" s="114">
        <v>90</v>
      </c>
      <c r="G29" s="114">
        <v>104</v>
      </c>
      <c r="H29" s="114">
        <v>84</v>
      </c>
      <c r="I29" s="140">
        <v>103</v>
      </c>
      <c r="J29" s="115">
        <v>-15</v>
      </c>
      <c r="K29" s="116">
        <v>-14.563106796116505</v>
      </c>
    </row>
    <row r="30" spans="1:11" ht="14.1" customHeight="1" x14ac:dyDescent="0.2">
      <c r="A30" s="306" t="s">
        <v>247</v>
      </c>
      <c r="B30" s="307" t="s">
        <v>248</v>
      </c>
      <c r="C30" s="308"/>
      <c r="D30" s="113">
        <v>0.71408169094544416</v>
      </c>
      <c r="E30" s="115">
        <v>25</v>
      </c>
      <c r="F30" s="114">
        <v>26</v>
      </c>
      <c r="G30" s="114">
        <v>26</v>
      </c>
      <c r="H30" s="114" t="s">
        <v>513</v>
      </c>
      <c r="I30" s="140">
        <v>14</v>
      </c>
      <c r="J30" s="115">
        <v>11</v>
      </c>
      <c r="K30" s="116">
        <v>78.571428571428569</v>
      </c>
    </row>
    <row r="31" spans="1:11" ht="14.1" customHeight="1" x14ac:dyDescent="0.2">
      <c r="A31" s="306" t="s">
        <v>249</v>
      </c>
      <c r="B31" s="307" t="s">
        <v>250</v>
      </c>
      <c r="C31" s="308"/>
      <c r="D31" s="113">
        <v>1.6281062553556127</v>
      </c>
      <c r="E31" s="115">
        <v>57</v>
      </c>
      <c r="F31" s="114">
        <v>64</v>
      </c>
      <c r="G31" s="114">
        <v>75</v>
      </c>
      <c r="H31" s="114">
        <v>63</v>
      </c>
      <c r="I31" s="140">
        <v>84</v>
      </c>
      <c r="J31" s="115">
        <v>-27</v>
      </c>
      <c r="K31" s="116">
        <v>-32.142857142857146</v>
      </c>
    </row>
    <row r="32" spans="1:11" ht="14.1" customHeight="1" x14ac:dyDescent="0.2">
      <c r="A32" s="306">
        <v>31</v>
      </c>
      <c r="B32" s="307" t="s">
        <v>251</v>
      </c>
      <c r="C32" s="308"/>
      <c r="D32" s="113">
        <v>0.31419594401599543</v>
      </c>
      <c r="E32" s="115">
        <v>11</v>
      </c>
      <c r="F32" s="114">
        <v>7</v>
      </c>
      <c r="G32" s="114">
        <v>13</v>
      </c>
      <c r="H32" s="114">
        <v>12</v>
      </c>
      <c r="I32" s="140">
        <v>15</v>
      </c>
      <c r="J32" s="115">
        <v>-4</v>
      </c>
      <c r="K32" s="116">
        <v>-26.666666666666668</v>
      </c>
    </row>
    <row r="33" spans="1:11" ht="14.1" customHeight="1" x14ac:dyDescent="0.2">
      <c r="A33" s="306">
        <v>32</v>
      </c>
      <c r="B33" s="307" t="s">
        <v>252</v>
      </c>
      <c r="C33" s="308"/>
      <c r="D33" s="113">
        <v>1.5138531848043417</v>
      </c>
      <c r="E33" s="115">
        <v>53</v>
      </c>
      <c r="F33" s="114">
        <v>63</v>
      </c>
      <c r="G33" s="114">
        <v>72</v>
      </c>
      <c r="H33" s="114">
        <v>74</v>
      </c>
      <c r="I33" s="140">
        <v>61</v>
      </c>
      <c r="J33" s="115">
        <v>-8</v>
      </c>
      <c r="K33" s="116">
        <v>-13.114754098360656</v>
      </c>
    </row>
    <row r="34" spans="1:11" ht="14.1" customHeight="1" x14ac:dyDescent="0.2">
      <c r="A34" s="306">
        <v>33</v>
      </c>
      <c r="B34" s="307" t="s">
        <v>253</v>
      </c>
      <c r="C34" s="308"/>
      <c r="D34" s="113">
        <v>2.5992573550414169</v>
      </c>
      <c r="E34" s="115">
        <v>91</v>
      </c>
      <c r="F34" s="114">
        <v>112</v>
      </c>
      <c r="G34" s="114">
        <v>83</v>
      </c>
      <c r="H34" s="114">
        <v>43</v>
      </c>
      <c r="I34" s="140">
        <v>79</v>
      </c>
      <c r="J34" s="115">
        <v>12</v>
      </c>
      <c r="K34" s="116">
        <v>15.189873417721518</v>
      </c>
    </row>
    <row r="35" spans="1:11" ht="14.1" customHeight="1" x14ac:dyDescent="0.2">
      <c r="A35" s="306">
        <v>34</v>
      </c>
      <c r="B35" s="307" t="s">
        <v>254</v>
      </c>
      <c r="C35" s="308"/>
      <c r="D35" s="113">
        <v>5.4841473864610109</v>
      </c>
      <c r="E35" s="115">
        <v>192</v>
      </c>
      <c r="F35" s="114">
        <v>150</v>
      </c>
      <c r="G35" s="114">
        <v>178</v>
      </c>
      <c r="H35" s="114">
        <v>161</v>
      </c>
      <c r="I35" s="140">
        <v>193</v>
      </c>
      <c r="J35" s="115">
        <v>-1</v>
      </c>
      <c r="K35" s="116">
        <v>-0.51813471502590669</v>
      </c>
    </row>
    <row r="36" spans="1:11" ht="14.1" customHeight="1" x14ac:dyDescent="0.2">
      <c r="A36" s="306">
        <v>41</v>
      </c>
      <c r="B36" s="307" t="s">
        <v>255</v>
      </c>
      <c r="C36" s="308"/>
      <c r="D36" s="113">
        <v>0.45701228220508427</v>
      </c>
      <c r="E36" s="115">
        <v>16</v>
      </c>
      <c r="F36" s="114">
        <v>18</v>
      </c>
      <c r="G36" s="114">
        <v>30</v>
      </c>
      <c r="H36" s="114">
        <v>16</v>
      </c>
      <c r="I36" s="140">
        <v>17</v>
      </c>
      <c r="J36" s="115">
        <v>-1</v>
      </c>
      <c r="K36" s="116">
        <v>-5.882352941176471</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0.65695515566980867</v>
      </c>
      <c r="E38" s="115">
        <v>23</v>
      </c>
      <c r="F38" s="114">
        <v>14</v>
      </c>
      <c r="G38" s="114">
        <v>30</v>
      </c>
      <c r="H38" s="114">
        <v>22</v>
      </c>
      <c r="I38" s="140">
        <v>23</v>
      </c>
      <c r="J38" s="115">
        <v>0</v>
      </c>
      <c r="K38" s="116">
        <v>0</v>
      </c>
    </row>
    <row r="39" spans="1:11" ht="14.1" customHeight="1" x14ac:dyDescent="0.2">
      <c r="A39" s="306">
        <v>51</v>
      </c>
      <c r="B39" s="307" t="s">
        <v>258</v>
      </c>
      <c r="C39" s="308"/>
      <c r="D39" s="113">
        <v>8.9117395029991435</v>
      </c>
      <c r="E39" s="115">
        <v>312</v>
      </c>
      <c r="F39" s="114">
        <v>289</v>
      </c>
      <c r="G39" s="114">
        <v>334</v>
      </c>
      <c r="H39" s="114">
        <v>229</v>
      </c>
      <c r="I39" s="140">
        <v>302</v>
      </c>
      <c r="J39" s="115">
        <v>10</v>
      </c>
      <c r="K39" s="116">
        <v>3.3112582781456954</v>
      </c>
    </row>
    <row r="40" spans="1:11" ht="14.1" customHeight="1" x14ac:dyDescent="0.2">
      <c r="A40" s="306" t="s">
        <v>259</v>
      </c>
      <c r="B40" s="307" t="s">
        <v>260</v>
      </c>
      <c r="C40" s="308"/>
      <c r="D40" s="113">
        <v>7.8548986003998857</v>
      </c>
      <c r="E40" s="115">
        <v>275</v>
      </c>
      <c r="F40" s="114">
        <v>268</v>
      </c>
      <c r="G40" s="114">
        <v>295</v>
      </c>
      <c r="H40" s="114">
        <v>212</v>
      </c>
      <c r="I40" s="140">
        <v>276</v>
      </c>
      <c r="J40" s="115">
        <v>-1</v>
      </c>
      <c r="K40" s="116">
        <v>-0.36231884057971014</v>
      </c>
    </row>
    <row r="41" spans="1:11" ht="14.1" customHeight="1" x14ac:dyDescent="0.2">
      <c r="A41" s="306"/>
      <c r="B41" s="307" t="s">
        <v>261</v>
      </c>
      <c r="C41" s="308"/>
      <c r="D41" s="113">
        <v>6.2839188803199084</v>
      </c>
      <c r="E41" s="115">
        <v>220</v>
      </c>
      <c r="F41" s="114">
        <v>214</v>
      </c>
      <c r="G41" s="114">
        <v>250</v>
      </c>
      <c r="H41" s="114">
        <v>176</v>
      </c>
      <c r="I41" s="140">
        <v>232</v>
      </c>
      <c r="J41" s="115">
        <v>-12</v>
      </c>
      <c r="K41" s="116">
        <v>-5.1724137931034484</v>
      </c>
    </row>
    <row r="42" spans="1:11" ht="14.1" customHeight="1" x14ac:dyDescent="0.2">
      <c r="A42" s="306">
        <v>52</v>
      </c>
      <c r="B42" s="307" t="s">
        <v>262</v>
      </c>
      <c r="C42" s="308"/>
      <c r="D42" s="113">
        <v>3.9417309340188518</v>
      </c>
      <c r="E42" s="115">
        <v>138</v>
      </c>
      <c r="F42" s="114">
        <v>99</v>
      </c>
      <c r="G42" s="114">
        <v>124</v>
      </c>
      <c r="H42" s="114">
        <v>95</v>
      </c>
      <c r="I42" s="140">
        <v>145</v>
      </c>
      <c r="J42" s="115">
        <v>-7</v>
      </c>
      <c r="K42" s="116">
        <v>-4.8275862068965516</v>
      </c>
    </row>
    <row r="43" spans="1:11" ht="14.1" customHeight="1" x14ac:dyDescent="0.2">
      <c r="A43" s="306" t="s">
        <v>263</v>
      </c>
      <c r="B43" s="307" t="s">
        <v>264</v>
      </c>
      <c r="C43" s="308"/>
      <c r="D43" s="113">
        <v>3.4275921165381318</v>
      </c>
      <c r="E43" s="115">
        <v>120</v>
      </c>
      <c r="F43" s="114">
        <v>80</v>
      </c>
      <c r="G43" s="114">
        <v>102</v>
      </c>
      <c r="H43" s="114">
        <v>82</v>
      </c>
      <c r="I43" s="140">
        <v>126</v>
      </c>
      <c r="J43" s="115">
        <v>-6</v>
      </c>
      <c r="K43" s="116">
        <v>-4.7619047619047619</v>
      </c>
    </row>
    <row r="44" spans="1:11" ht="14.1" customHeight="1" x14ac:dyDescent="0.2">
      <c r="A44" s="306">
        <v>53</v>
      </c>
      <c r="B44" s="307" t="s">
        <v>265</v>
      </c>
      <c r="C44" s="308"/>
      <c r="D44" s="113">
        <v>0.99971436732362184</v>
      </c>
      <c r="E44" s="115">
        <v>35</v>
      </c>
      <c r="F44" s="114">
        <v>45</v>
      </c>
      <c r="G44" s="114">
        <v>57</v>
      </c>
      <c r="H44" s="114">
        <v>36</v>
      </c>
      <c r="I44" s="140">
        <v>38</v>
      </c>
      <c r="J44" s="115">
        <v>-3</v>
      </c>
      <c r="K44" s="116">
        <v>-7.8947368421052628</v>
      </c>
    </row>
    <row r="45" spans="1:11" ht="14.1" customHeight="1" x14ac:dyDescent="0.2">
      <c r="A45" s="306" t="s">
        <v>266</v>
      </c>
      <c r="B45" s="307" t="s">
        <v>267</v>
      </c>
      <c r="C45" s="308"/>
      <c r="D45" s="113">
        <v>0.94258783204798624</v>
      </c>
      <c r="E45" s="115">
        <v>33</v>
      </c>
      <c r="F45" s="114">
        <v>43</v>
      </c>
      <c r="G45" s="114">
        <v>57</v>
      </c>
      <c r="H45" s="114">
        <v>35</v>
      </c>
      <c r="I45" s="140">
        <v>38</v>
      </c>
      <c r="J45" s="115">
        <v>-5</v>
      </c>
      <c r="K45" s="116">
        <v>-13.157894736842104</v>
      </c>
    </row>
    <row r="46" spans="1:11" ht="14.1" customHeight="1" x14ac:dyDescent="0.2">
      <c r="A46" s="306">
        <v>54</v>
      </c>
      <c r="B46" s="307" t="s">
        <v>268</v>
      </c>
      <c r="C46" s="308"/>
      <c r="D46" s="113">
        <v>3.0848329048843186</v>
      </c>
      <c r="E46" s="115">
        <v>108</v>
      </c>
      <c r="F46" s="114">
        <v>96</v>
      </c>
      <c r="G46" s="114">
        <v>106</v>
      </c>
      <c r="H46" s="114">
        <v>89</v>
      </c>
      <c r="I46" s="140">
        <v>81</v>
      </c>
      <c r="J46" s="115">
        <v>27</v>
      </c>
      <c r="K46" s="116">
        <v>33.333333333333336</v>
      </c>
    </row>
    <row r="47" spans="1:11" ht="14.1" customHeight="1" x14ac:dyDescent="0.2">
      <c r="A47" s="306">
        <v>61</v>
      </c>
      <c r="B47" s="307" t="s">
        <v>269</v>
      </c>
      <c r="C47" s="308"/>
      <c r="D47" s="113">
        <v>1.4852899171665239</v>
      </c>
      <c r="E47" s="115">
        <v>52</v>
      </c>
      <c r="F47" s="114">
        <v>37</v>
      </c>
      <c r="G47" s="114">
        <v>53</v>
      </c>
      <c r="H47" s="114">
        <v>52</v>
      </c>
      <c r="I47" s="140">
        <v>66</v>
      </c>
      <c r="J47" s="115">
        <v>-14</v>
      </c>
      <c r="K47" s="116">
        <v>-21.212121212121211</v>
      </c>
    </row>
    <row r="48" spans="1:11" ht="14.1" customHeight="1" x14ac:dyDescent="0.2">
      <c r="A48" s="306">
        <v>62</v>
      </c>
      <c r="B48" s="307" t="s">
        <v>270</v>
      </c>
      <c r="C48" s="308"/>
      <c r="D48" s="113">
        <v>7.7406455298486145</v>
      </c>
      <c r="E48" s="115">
        <v>271</v>
      </c>
      <c r="F48" s="114">
        <v>204</v>
      </c>
      <c r="G48" s="114">
        <v>254</v>
      </c>
      <c r="H48" s="114">
        <v>213</v>
      </c>
      <c r="I48" s="140">
        <v>251</v>
      </c>
      <c r="J48" s="115">
        <v>20</v>
      </c>
      <c r="K48" s="116">
        <v>7.9681274900398407</v>
      </c>
    </row>
    <row r="49" spans="1:11" ht="14.1" customHeight="1" x14ac:dyDescent="0.2">
      <c r="A49" s="306">
        <v>63</v>
      </c>
      <c r="B49" s="307" t="s">
        <v>271</v>
      </c>
      <c r="C49" s="308"/>
      <c r="D49" s="113">
        <v>2.4850042844901457</v>
      </c>
      <c r="E49" s="115">
        <v>87</v>
      </c>
      <c r="F49" s="114">
        <v>128</v>
      </c>
      <c r="G49" s="114">
        <v>108</v>
      </c>
      <c r="H49" s="114">
        <v>75</v>
      </c>
      <c r="I49" s="140">
        <v>71</v>
      </c>
      <c r="J49" s="115">
        <v>16</v>
      </c>
      <c r="K49" s="116">
        <v>22.535211267605632</v>
      </c>
    </row>
    <row r="50" spans="1:11" ht="14.1" customHeight="1" x14ac:dyDescent="0.2">
      <c r="A50" s="306" t="s">
        <v>272</v>
      </c>
      <c r="B50" s="307" t="s">
        <v>273</v>
      </c>
      <c r="C50" s="308"/>
      <c r="D50" s="113">
        <v>0.65695515566980867</v>
      </c>
      <c r="E50" s="115">
        <v>23</v>
      </c>
      <c r="F50" s="114">
        <v>24</v>
      </c>
      <c r="G50" s="114">
        <v>20</v>
      </c>
      <c r="H50" s="114">
        <v>16</v>
      </c>
      <c r="I50" s="140">
        <v>20</v>
      </c>
      <c r="J50" s="115">
        <v>3</v>
      </c>
      <c r="K50" s="116">
        <v>15</v>
      </c>
    </row>
    <row r="51" spans="1:11" ht="14.1" customHeight="1" x14ac:dyDescent="0.2">
      <c r="A51" s="306" t="s">
        <v>274</v>
      </c>
      <c r="B51" s="307" t="s">
        <v>275</v>
      </c>
      <c r="C51" s="308"/>
      <c r="D51" s="113">
        <v>1.5995429877177949</v>
      </c>
      <c r="E51" s="115">
        <v>56</v>
      </c>
      <c r="F51" s="114">
        <v>98</v>
      </c>
      <c r="G51" s="114">
        <v>78</v>
      </c>
      <c r="H51" s="114">
        <v>48</v>
      </c>
      <c r="I51" s="140">
        <v>41</v>
      </c>
      <c r="J51" s="115">
        <v>15</v>
      </c>
      <c r="K51" s="116">
        <v>36.585365853658537</v>
      </c>
    </row>
    <row r="52" spans="1:11" ht="14.1" customHeight="1" x14ac:dyDescent="0.2">
      <c r="A52" s="306">
        <v>71</v>
      </c>
      <c r="B52" s="307" t="s">
        <v>276</v>
      </c>
      <c r="C52" s="308"/>
      <c r="D52" s="113">
        <v>7.7120822622107967</v>
      </c>
      <c r="E52" s="115">
        <v>270</v>
      </c>
      <c r="F52" s="114">
        <v>230</v>
      </c>
      <c r="G52" s="114">
        <v>338</v>
      </c>
      <c r="H52" s="114">
        <v>235</v>
      </c>
      <c r="I52" s="140">
        <v>289</v>
      </c>
      <c r="J52" s="115">
        <v>-19</v>
      </c>
      <c r="K52" s="116">
        <v>-6.5743944636678204</v>
      </c>
    </row>
    <row r="53" spans="1:11" ht="14.1" customHeight="1" x14ac:dyDescent="0.2">
      <c r="A53" s="306" t="s">
        <v>277</v>
      </c>
      <c r="B53" s="307" t="s">
        <v>278</v>
      </c>
      <c r="C53" s="308"/>
      <c r="D53" s="113">
        <v>2.9705798343330478</v>
      </c>
      <c r="E53" s="115">
        <v>104</v>
      </c>
      <c r="F53" s="114">
        <v>76</v>
      </c>
      <c r="G53" s="114">
        <v>172</v>
      </c>
      <c r="H53" s="114">
        <v>88</v>
      </c>
      <c r="I53" s="140">
        <v>107</v>
      </c>
      <c r="J53" s="115">
        <v>-3</v>
      </c>
      <c r="K53" s="116">
        <v>-2.8037383177570092</v>
      </c>
    </row>
    <row r="54" spans="1:11" ht="14.1" customHeight="1" x14ac:dyDescent="0.2">
      <c r="A54" s="306" t="s">
        <v>279</v>
      </c>
      <c r="B54" s="307" t="s">
        <v>280</v>
      </c>
      <c r="C54" s="308"/>
      <c r="D54" s="113">
        <v>4.0274207369323047</v>
      </c>
      <c r="E54" s="115">
        <v>141</v>
      </c>
      <c r="F54" s="114">
        <v>134</v>
      </c>
      <c r="G54" s="114">
        <v>146</v>
      </c>
      <c r="H54" s="114">
        <v>130</v>
      </c>
      <c r="I54" s="140">
        <v>159</v>
      </c>
      <c r="J54" s="115">
        <v>-18</v>
      </c>
      <c r="K54" s="116">
        <v>-11.320754716981131</v>
      </c>
    </row>
    <row r="55" spans="1:11" ht="14.1" customHeight="1" x14ac:dyDescent="0.2">
      <c r="A55" s="306">
        <v>72</v>
      </c>
      <c r="B55" s="307" t="s">
        <v>281</v>
      </c>
      <c r="C55" s="308"/>
      <c r="D55" s="113">
        <v>1.7709225935447015</v>
      </c>
      <c r="E55" s="115">
        <v>62</v>
      </c>
      <c r="F55" s="114">
        <v>48</v>
      </c>
      <c r="G55" s="114">
        <v>56</v>
      </c>
      <c r="H55" s="114">
        <v>48</v>
      </c>
      <c r="I55" s="140">
        <v>71</v>
      </c>
      <c r="J55" s="115">
        <v>-9</v>
      </c>
      <c r="K55" s="116">
        <v>-12.67605633802817</v>
      </c>
    </row>
    <row r="56" spans="1:11" ht="14.1" customHeight="1" x14ac:dyDescent="0.2">
      <c r="A56" s="306" t="s">
        <v>282</v>
      </c>
      <c r="B56" s="307" t="s">
        <v>283</v>
      </c>
      <c r="C56" s="308"/>
      <c r="D56" s="113">
        <v>0.71408169094544416</v>
      </c>
      <c r="E56" s="115">
        <v>25</v>
      </c>
      <c r="F56" s="114">
        <v>25</v>
      </c>
      <c r="G56" s="114">
        <v>16</v>
      </c>
      <c r="H56" s="114">
        <v>16</v>
      </c>
      <c r="I56" s="140">
        <v>39</v>
      </c>
      <c r="J56" s="115">
        <v>-14</v>
      </c>
      <c r="K56" s="116">
        <v>-35.897435897435898</v>
      </c>
    </row>
    <row r="57" spans="1:11" ht="14.1" customHeight="1" x14ac:dyDescent="0.2">
      <c r="A57" s="306" t="s">
        <v>284</v>
      </c>
      <c r="B57" s="307" t="s">
        <v>285</v>
      </c>
      <c r="C57" s="308"/>
      <c r="D57" s="113">
        <v>0.68551842330762636</v>
      </c>
      <c r="E57" s="115">
        <v>24</v>
      </c>
      <c r="F57" s="114">
        <v>18</v>
      </c>
      <c r="G57" s="114">
        <v>27</v>
      </c>
      <c r="H57" s="114">
        <v>21</v>
      </c>
      <c r="I57" s="140">
        <v>20</v>
      </c>
      <c r="J57" s="115">
        <v>4</v>
      </c>
      <c r="K57" s="116">
        <v>20</v>
      </c>
    </row>
    <row r="58" spans="1:11" ht="14.1" customHeight="1" x14ac:dyDescent="0.2">
      <c r="A58" s="306">
        <v>73</v>
      </c>
      <c r="B58" s="307" t="s">
        <v>286</v>
      </c>
      <c r="C58" s="308"/>
      <c r="D58" s="113">
        <v>1.7137960582690659</v>
      </c>
      <c r="E58" s="115">
        <v>60</v>
      </c>
      <c r="F58" s="114">
        <v>29</v>
      </c>
      <c r="G58" s="114">
        <v>40</v>
      </c>
      <c r="H58" s="114">
        <v>61</v>
      </c>
      <c r="I58" s="140">
        <v>85</v>
      </c>
      <c r="J58" s="115">
        <v>-25</v>
      </c>
      <c r="K58" s="116">
        <v>-29.411764705882351</v>
      </c>
    </row>
    <row r="59" spans="1:11" ht="14.1" customHeight="1" x14ac:dyDescent="0.2">
      <c r="A59" s="306" t="s">
        <v>287</v>
      </c>
      <c r="B59" s="307" t="s">
        <v>288</v>
      </c>
      <c r="C59" s="308"/>
      <c r="D59" s="113">
        <v>1.3996001142530705</v>
      </c>
      <c r="E59" s="115">
        <v>49</v>
      </c>
      <c r="F59" s="114">
        <v>20</v>
      </c>
      <c r="G59" s="114">
        <v>28</v>
      </c>
      <c r="H59" s="114">
        <v>47</v>
      </c>
      <c r="I59" s="140">
        <v>74</v>
      </c>
      <c r="J59" s="115">
        <v>-25</v>
      </c>
      <c r="K59" s="116">
        <v>-33.783783783783782</v>
      </c>
    </row>
    <row r="60" spans="1:11" ht="14.1" customHeight="1" x14ac:dyDescent="0.2">
      <c r="A60" s="306">
        <v>81</v>
      </c>
      <c r="B60" s="307" t="s">
        <v>289</v>
      </c>
      <c r="C60" s="308"/>
      <c r="D60" s="113">
        <v>7.3978863181948018</v>
      </c>
      <c r="E60" s="115">
        <v>259</v>
      </c>
      <c r="F60" s="114">
        <v>239</v>
      </c>
      <c r="G60" s="114">
        <v>344</v>
      </c>
      <c r="H60" s="114">
        <v>250</v>
      </c>
      <c r="I60" s="140">
        <v>280</v>
      </c>
      <c r="J60" s="115">
        <v>-21</v>
      </c>
      <c r="K60" s="116">
        <v>-7.5</v>
      </c>
    </row>
    <row r="61" spans="1:11" ht="14.1" customHeight="1" x14ac:dyDescent="0.2">
      <c r="A61" s="306" t="s">
        <v>290</v>
      </c>
      <c r="B61" s="307" t="s">
        <v>291</v>
      </c>
      <c r="C61" s="308"/>
      <c r="D61" s="113">
        <v>2.0279920022850613</v>
      </c>
      <c r="E61" s="115">
        <v>71</v>
      </c>
      <c r="F61" s="114">
        <v>60</v>
      </c>
      <c r="G61" s="114">
        <v>96</v>
      </c>
      <c r="H61" s="114">
        <v>83</v>
      </c>
      <c r="I61" s="140">
        <v>72</v>
      </c>
      <c r="J61" s="115">
        <v>-1</v>
      </c>
      <c r="K61" s="116">
        <v>-1.3888888888888888</v>
      </c>
    </row>
    <row r="62" spans="1:11" ht="14.1" customHeight="1" x14ac:dyDescent="0.2">
      <c r="A62" s="306" t="s">
        <v>292</v>
      </c>
      <c r="B62" s="307" t="s">
        <v>293</v>
      </c>
      <c r="C62" s="308"/>
      <c r="D62" s="113">
        <v>2.6849471579548698</v>
      </c>
      <c r="E62" s="115">
        <v>94</v>
      </c>
      <c r="F62" s="114">
        <v>114</v>
      </c>
      <c r="G62" s="114">
        <v>145</v>
      </c>
      <c r="H62" s="114">
        <v>78</v>
      </c>
      <c r="I62" s="140">
        <v>80</v>
      </c>
      <c r="J62" s="115">
        <v>14</v>
      </c>
      <c r="K62" s="116">
        <v>17.5</v>
      </c>
    </row>
    <row r="63" spans="1:11" ht="14.1" customHeight="1" x14ac:dyDescent="0.2">
      <c r="A63" s="306"/>
      <c r="B63" s="307" t="s">
        <v>294</v>
      </c>
      <c r="C63" s="308"/>
      <c r="D63" s="113">
        <v>2.3421879463010566</v>
      </c>
      <c r="E63" s="115">
        <v>82</v>
      </c>
      <c r="F63" s="114">
        <v>97</v>
      </c>
      <c r="G63" s="114">
        <v>127</v>
      </c>
      <c r="H63" s="114">
        <v>71</v>
      </c>
      <c r="I63" s="140">
        <v>65</v>
      </c>
      <c r="J63" s="115">
        <v>17</v>
      </c>
      <c r="K63" s="116">
        <v>26.153846153846153</v>
      </c>
    </row>
    <row r="64" spans="1:11" ht="14.1" customHeight="1" x14ac:dyDescent="0.2">
      <c r="A64" s="306" t="s">
        <v>295</v>
      </c>
      <c r="B64" s="307" t="s">
        <v>296</v>
      </c>
      <c r="C64" s="308"/>
      <c r="D64" s="113">
        <v>1.0568409025992573</v>
      </c>
      <c r="E64" s="115">
        <v>37</v>
      </c>
      <c r="F64" s="114">
        <v>21</v>
      </c>
      <c r="G64" s="114">
        <v>57</v>
      </c>
      <c r="H64" s="114">
        <v>36</v>
      </c>
      <c r="I64" s="140">
        <v>60</v>
      </c>
      <c r="J64" s="115">
        <v>-23</v>
      </c>
      <c r="K64" s="116">
        <v>-38.333333333333336</v>
      </c>
    </row>
    <row r="65" spans="1:11" ht="14.1" customHeight="1" x14ac:dyDescent="0.2">
      <c r="A65" s="306" t="s">
        <v>297</v>
      </c>
      <c r="B65" s="307" t="s">
        <v>298</v>
      </c>
      <c r="C65" s="308"/>
      <c r="D65" s="113">
        <v>0.71408169094544416</v>
      </c>
      <c r="E65" s="115">
        <v>25</v>
      </c>
      <c r="F65" s="114">
        <v>26</v>
      </c>
      <c r="G65" s="114">
        <v>27</v>
      </c>
      <c r="H65" s="114">
        <v>20</v>
      </c>
      <c r="I65" s="140">
        <v>29</v>
      </c>
      <c r="J65" s="115">
        <v>-4</v>
      </c>
      <c r="K65" s="116">
        <v>-13.793103448275861</v>
      </c>
    </row>
    <row r="66" spans="1:11" ht="14.1" customHeight="1" x14ac:dyDescent="0.2">
      <c r="A66" s="306">
        <v>82</v>
      </c>
      <c r="B66" s="307" t="s">
        <v>299</v>
      </c>
      <c r="C66" s="308"/>
      <c r="D66" s="113">
        <v>5.8554698657526423</v>
      </c>
      <c r="E66" s="115">
        <v>205</v>
      </c>
      <c r="F66" s="114">
        <v>153</v>
      </c>
      <c r="G66" s="114">
        <v>224</v>
      </c>
      <c r="H66" s="114">
        <v>105</v>
      </c>
      <c r="I66" s="140">
        <v>147</v>
      </c>
      <c r="J66" s="115">
        <v>58</v>
      </c>
      <c r="K66" s="116">
        <v>39.455782312925173</v>
      </c>
    </row>
    <row r="67" spans="1:11" ht="14.1" customHeight="1" x14ac:dyDescent="0.2">
      <c r="A67" s="306" t="s">
        <v>300</v>
      </c>
      <c r="B67" s="307" t="s">
        <v>301</v>
      </c>
      <c r="C67" s="308"/>
      <c r="D67" s="113">
        <v>4.3130534133104828</v>
      </c>
      <c r="E67" s="115">
        <v>151</v>
      </c>
      <c r="F67" s="114">
        <v>116</v>
      </c>
      <c r="G67" s="114">
        <v>141</v>
      </c>
      <c r="H67" s="114">
        <v>77</v>
      </c>
      <c r="I67" s="140">
        <v>104</v>
      </c>
      <c r="J67" s="115">
        <v>47</v>
      </c>
      <c r="K67" s="116">
        <v>45.192307692307693</v>
      </c>
    </row>
    <row r="68" spans="1:11" ht="14.1" customHeight="1" x14ac:dyDescent="0.2">
      <c r="A68" s="306" t="s">
        <v>302</v>
      </c>
      <c r="B68" s="307" t="s">
        <v>303</v>
      </c>
      <c r="C68" s="308"/>
      <c r="D68" s="113">
        <v>1.0854041702370751</v>
      </c>
      <c r="E68" s="115">
        <v>38</v>
      </c>
      <c r="F68" s="114">
        <v>28</v>
      </c>
      <c r="G68" s="114">
        <v>17</v>
      </c>
      <c r="H68" s="114">
        <v>16</v>
      </c>
      <c r="I68" s="140">
        <v>18</v>
      </c>
      <c r="J68" s="115">
        <v>20</v>
      </c>
      <c r="K68" s="116">
        <v>111.11111111111111</v>
      </c>
    </row>
    <row r="69" spans="1:11" ht="14.1" customHeight="1" x14ac:dyDescent="0.2">
      <c r="A69" s="306">
        <v>83</v>
      </c>
      <c r="B69" s="307" t="s">
        <v>304</v>
      </c>
      <c r="C69" s="308"/>
      <c r="D69" s="113">
        <v>7.083690374178806</v>
      </c>
      <c r="E69" s="115">
        <v>248</v>
      </c>
      <c r="F69" s="114">
        <v>135</v>
      </c>
      <c r="G69" s="114">
        <v>322</v>
      </c>
      <c r="H69" s="114">
        <v>231</v>
      </c>
      <c r="I69" s="140">
        <v>255</v>
      </c>
      <c r="J69" s="115">
        <v>-7</v>
      </c>
      <c r="K69" s="116">
        <v>-2.7450980392156863</v>
      </c>
    </row>
    <row r="70" spans="1:11" ht="14.1" customHeight="1" x14ac:dyDescent="0.2">
      <c r="A70" s="306" t="s">
        <v>305</v>
      </c>
      <c r="B70" s="307" t="s">
        <v>306</v>
      </c>
      <c r="C70" s="308"/>
      <c r="D70" s="113">
        <v>5.7697800628391889</v>
      </c>
      <c r="E70" s="115">
        <v>202</v>
      </c>
      <c r="F70" s="114">
        <v>113</v>
      </c>
      <c r="G70" s="114">
        <v>281</v>
      </c>
      <c r="H70" s="114">
        <v>188</v>
      </c>
      <c r="I70" s="140">
        <v>225</v>
      </c>
      <c r="J70" s="115">
        <v>-23</v>
      </c>
      <c r="K70" s="116">
        <v>-10.222222222222221</v>
      </c>
    </row>
    <row r="71" spans="1:11" ht="14.1" customHeight="1" x14ac:dyDescent="0.2">
      <c r="A71" s="306"/>
      <c r="B71" s="307" t="s">
        <v>307</v>
      </c>
      <c r="C71" s="308"/>
      <c r="D71" s="113">
        <v>1.0568409025992573</v>
      </c>
      <c r="E71" s="115">
        <v>37</v>
      </c>
      <c r="F71" s="114">
        <v>51</v>
      </c>
      <c r="G71" s="114">
        <v>142</v>
      </c>
      <c r="H71" s="114">
        <v>79</v>
      </c>
      <c r="I71" s="140">
        <v>88</v>
      </c>
      <c r="J71" s="115">
        <v>-51</v>
      </c>
      <c r="K71" s="116">
        <v>-57.954545454545453</v>
      </c>
    </row>
    <row r="72" spans="1:11" ht="14.1" customHeight="1" x14ac:dyDescent="0.2">
      <c r="A72" s="306">
        <v>84</v>
      </c>
      <c r="B72" s="307" t="s">
        <v>308</v>
      </c>
      <c r="C72" s="308"/>
      <c r="D72" s="113">
        <v>0.94258783204798624</v>
      </c>
      <c r="E72" s="115">
        <v>33</v>
      </c>
      <c r="F72" s="114">
        <v>19</v>
      </c>
      <c r="G72" s="114">
        <v>53</v>
      </c>
      <c r="H72" s="114">
        <v>15</v>
      </c>
      <c r="I72" s="140">
        <v>37</v>
      </c>
      <c r="J72" s="115">
        <v>-4</v>
      </c>
      <c r="K72" s="116">
        <v>-10.810810810810811</v>
      </c>
    </row>
    <row r="73" spans="1:11" ht="14.1" customHeight="1" x14ac:dyDescent="0.2">
      <c r="A73" s="306" t="s">
        <v>309</v>
      </c>
      <c r="B73" s="307" t="s">
        <v>310</v>
      </c>
      <c r="C73" s="308"/>
      <c r="D73" s="113">
        <v>0.51413881748071977</v>
      </c>
      <c r="E73" s="115">
        <v>18</v>
      </c>
      <c r="F73" s="114">
        <v>8</v>
      </c>
      <c r="G73" s="114">
        <v>23</v>
      </c>
      <c r="H73" s="114">
        <v>7</v>
      </c>
      <c r="I73" s="140">
        <v>21</v>
      </c>
      <c r="J73" s="115">
        <v>-3</v>
      </c>
      <c r="K73" s="116">
        <v>-14.285714285714286</v>
      </c>
    </row>
    <row r="74" spans="1:11" ht="14.1" customHeight="1" x14ac:dyDescent="0.2">
      <c r="A74" s="306" t="s">
        <v>311</v>
      </c>
      <c r="B74" s="307" t="s">
        <v>312</v>
      </c>
      <c r="C74" s="308"/>
      <c r="D74" s="113">
        <v>0.22850614110254214</v>
      </c>
      <c r="E74" s="115">
        <v>8</v>
      </c>
      <c r="F74" s="114" t="s">
        <v>513</v>
      </c>
      <c r="G74" s="114">
        <v>19</v>
      </c>
      <c r="H74" s="114">
        <v>5</v>
      </c>
      <c r="I74" s="140">
        <v>4</v>
      </c>
      <c r="J74" s="115">
        <v>4</v>
      </c>
      <c r="K74" s="116">
        <v>100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0.19994287346472436</v>
      </c>
      <c r="E76" s="115">
        <v>7</v>
      </c>
      <c r="F76" s="114">
        <v>7</v>
      </c>
      <c r="G76" s="114">
        <v>13</v>
      </c>
      <c r="H76" s="114">
        <v>12</v>
      </c>
      <c r="I76" s="140">
        <v>12</v>
      </c>
      <c r="J76" s="115">
        <v>-5</v>
      </c>
      <c r="K76" s="116">
        <v>-41.666666666666664</v>
      </c>
    </row>
    <row r="77" spans="1:11" ht="14.1" customHeight="1" x14ac:dyDescent="0.2">
      <c r="A77" s="306">
        <v>92</v>
      </c>
      <c r="B77" s="307" t="s">
        <v>316</v>
      </c>
      <c r="C77" s="308"/>
      <c r="D77" s="113">
        <v>0.71408169094544416</v>
      </c>
      <c r="E77" s="115">
        <v>25</v>
      </c>
      <c r="F77" s="114">
        <v>22</v>
      </c>
      <c r="G77" s="114">
        <v>40</v>
      </c>
      <c r="H77" s="114">
        <v>17</v>
      </c>
      <c r="I77" s="140">
        <v>12</v>
      </c>
      <c r="J77" s="115">
        <v>13</v>
      </c>
      <c r="K77" s="116">
        <v>108.33333333333333</v>
      </c>
    </row>
    <row r="78" spans="1:11" ht="14.1" customHeight="1" x14ac:dyDescent="0.2">
      <c r="A78" s="306">
        <v>93</v>
      </c>
      <c r="B78" s="307" t="s">
        <v>317</v>
      </c>
      <c r="C78" s="308"/>
      <c r="D78" s="113" t="s">
        <v>513</v>
      </c>
      <c r="E78" s="115" t="s">
        <v>513</v>
      </c>
      <c r="F78" s="114" t="s">
        <v>513</v>
      </c>
      <c r="G78" s="114">
        <v>0</v>
      </c>
      <c r="H78" s="114" t="s">
        <v>513</v>
      </c>
      <c r="I78" s="140" t="s">
        <v>513</v>
      </c>
      <c r="J78" s="115" t="s">
        <v>513</v>
      </c>
      <c r="K78" s="116" t="s">
        <v>513</v>
      </c>
    </row>
    <row r="79" spans="1:11" ht="14.1" customHeight="1" x14ac:dyDescent="0.2">
      <c r="A79" s="306">
        <v>94</v>
      </c>
      <c r="B79" s="307" t="s">
        <v>318</v>
      </c>
      <c r="C79" s="308"/>
      <c r="D79" s="113">
        <v>1.5709797200799771</v>
      </c>
      <c r="E79" s="115">
        <v>55</v>
      </c>
      <c r="F79" s="114">
        <v>21</v>
      </c>
      <c r="G79" s="114">
        <v>43</v>
      </c>
      <c r="H79" s="114">
        <v>16</v>
      </c>
      <c r="I79" s="140">
        <v>32</v>
      </c>
      <c r="J79" s="115">
        <v>23</v>
      </c>
      <c r="K79" s="116">
        <v>71.875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38455</v>
      </c>
      <c r="C10" s="114">
        <v>20672</v>
      </c>
      <c r="D10" s="114">
        <v>17783</v>
      </c>
      <c r="E10" s="114">
        <v>29335</v>
      </c>
      <c r="F10" s="114">
        <v>9108</v>
      </c>
      <c r="G10" s="114">
        <v>3937</v>
      </c>
      <c r="H10" s="114">
        <v>11387</v>
      </c>
      <c r="I10" s="115">
        <v>10316</v>
      </c>
      <c r="J10" s="114">
        <v>7928</v>
      </c>
      <c r="K10" s="114">
        <v>2388</v>
      </c>
      <c r="L10" s="423">
        <v>3000</v>
      </c>
      <c r="M10" s="424">
        <v>3167</v>
      </c>
    </row>
    <row r="11" spans="1:13" ht="11.1" customHeight="1" x14ac:dyDescent="0.2">
      <c r="A11" s="422" t="s">
        <v>387</v>
      </c>
      <c r="B11" s="115">
        <v>39093</v>
      </c>
      <c r="C11" s="114">
        <v>21237</v>
      </c>
      <c r="D11" s="114">
        <v>17856</v>
      </c>
      <c r="E11" s="114">
        <v>29932</v>
      </c>
      <c r="F11" s="114">
        <v>9151</v>
      </c>
      <c r="G11" s="114">
        <v>3830</v>
      </c>
      <c r="H11" s="114">
        <v>11720</v>
      </c>
      <c r="I11" s="115">
        <v>10578</v>
      </c>
      <c r="J11" s="114">
        <v>8075</v>
      </c>
      <c r="K11" s="114">
        <v>2503</v>
      </c>
      <c r="L11" s="423">
        <v>3320</v>
      </c>
      <c r="M11" s="424">
        <v>2749</v>
      </c>
    </row>
    <row r="12" spans="1:13" ht="11.1" customHeight="1" x14ac:dyDescent="0.2">
      <c r="A12" s="422" t="s">
        <v>388</v>
      </c>
      <c r="B12" s="115">
        <v>40079</v>
      </c>
      <c r="C12" s="114">
        <v>21787</v>
      </c>
      <c r="D12" s="114">
        <v>18292</v>
      </c>
      <c r="E12" s="114">
        <v>30647</v>
      </c>
      <c r="F12" s="114">
        <v>9422</v>
      </c>
      <c r="G12" s="114">
        <v>4322</v>
      </c>
      <c r="H12" s="114">
        <v>11944</v>
      </c>
      <c r="I12" s="115">
        <v>10555</v>
      </c>
      <c r="J12" s="114">
        <v>7911</v>
      </c>
      <c r="K12" s="114">
        <v>2644</v>
      </c>
      <c r="L12" s="423">
        <v>3967</v>
      </c>
      <c r="M12" s="424">
        <v>3105</v>
      </c>
    </row>
    <row r="13" spans="1:13" s="110" customFormat="1" ht="11.1" customHeight="1" x14ac:dyDescent="0.2">
      <c r="A13" s="422" t="s">
        <v>389</v>
      </c>
      <c r="B13" s="115">
        <v>39660</v>
      </c>
      <c r="C13" s="114">
        <v>21448</v>
      </c>
      <c r="D13" s="114">
        <v>18212</v>
      </c>
      <c r="E13" s="114">
        <v>30203</v>
      </c>
      <c r="F13" s="114">
        <v>9446</v>
      </c>
      <c r="G13" s="114">
        <v>4163</v>
      </c>
      <c r="H13" s="114">
        <v>11989</v>
      </c>
      <c r="I13" s="115">
        <v>10688</v>
      </c>
      <c r="J13" s="114">
        <v>8040</v>
      </c>
      <c r="K13" s="114">
        <v>2648</v>
      </c>
      <c r="L13" s="423">
        <v>2394</v>
      </c>
      <c r="M13" s="424">
        <v>2824</v>
      </c>
    </row>
    <row r="14" spans="1:13" ht="15" customHeight="1" x14ac:dyDescent="0.2">
      <c r="A14" s="422" t="s">
        <v>390</v>
      </c>
      <c r="B14" s="115">
        <v>40180</v>
      </c>
      <c r="C14" s="114">
        <v>21562</v>
      </c>
      <c r="D14" s="114">
        <v>18618</v>
      </c>
      <c r="E14" s="114">
        <v>29211</v>
      </c>
      <c r="F14" s="114">
        <v>10968</v>
      </c>
      <c r="G14" s="114">
        <v>4013</v>
      </c>
      <c r="H14" s="114">
        <v>12381</v>
      </c>
      <c r="I14" s="115">
        <v>10705</v>
      </c>
      <c r="J14" s="114">
        <v>8003</v>
      </c>
      <c r="K14" s="114">
        <v>2702</v>
      </c>
      <c r="L14" s="423">
        <v>3458</v>
      </c>
      <c r="M14" s="424">
        <v>3371</v>
      </c>
    </row>
    <row r="15" spans="1:13" ht="11.1" customHeight="1" x14ac:dyDescent="0.2">
      <c r="A15" s="422" t="s">
        <v>387</v>
      </c>
      <c r="B15" s="115">
        <v>40617</v>
      </c>
      <c r="C15" s="114">
        <v>21887</v>
      </c>
      <c r="D15" s="114">
        <v>18730</v>
      </c>
      <c r="E15" s="114">
        <v>29300</v>
      </c>
      <c r="F15" s="114">
        <v>11316</v>
      </c>
      <c r="G15" s="114">
        <v>3918</v>
      </c>
      <c r="H15" s="114">
        <v>12646</v>
      </c>
      <c r="I15" s="115">
        <v>10846</v>
      </c>
      <c r="J15" s="114">
        <v>8075</v>
      </c>
      <c r="K15" s="114">
        <v>2771</v>
      </c>
      <c r="L15" s="423">
        <v>3483</v>
      </c>
      <c r="M15" s="424">
        <v>3115</v>
      </c>
    </row>
    <row r="16" spans="1:13" ht="11.1" customHeight="1" x14ac:dyDescent="0.2">
      <c r="A16" s="422" t="s">
        <v>388</v>
      </c>
      <c r="B16" s="115">
        <v>41559</v>
      </c>
      <c r="C16" s="114">
        <v>22479</v>
      </c>
      <c r="D16" s="114">
        <v>19080</v>
      </c>
      <c r="E16" s="114">
        <v>30153</v>
      </c>
      <c r="F16" s="114">
        <v>11404</v>
      </c>
      <c r="G16" s="114">
        <v>4532</v>
      </c>
      <c r="H16" s="114">
        <v>12905</v>
      </c>
      <c r="I16" s="115">
        <v>10902</v>
      </c>
      <c r="J16" s="114">
        <v>7988</v>
      </c>
      <c r="K16" s="114">
        <v>2914</v>
      </c>
      <c r="L16" s="423">
        <v>4309</v>
      </c>
      <c r="M16" s="424">
        <v>3469</v>
      </c>
    </row>
    <row r="17" spans="1:13" s="110" customFormat="1" ht="11.1" customHeight="1" x14ac:dyDescent="0.2">
      <c r="A17" s="422" t="s">
        <v>389</v>
      </c>
      <c r="B17" s="115">
        <v>41185</v>
      </c>
      <c r="C17" s="114">
        <v>22208</v>
      </c>
      <c r="D17" s="114">
        <v>18977</v>
      </c>
      <c r="E17" s="114">
        <v>29828</v>
      </c>
      <c r="F17" s="114">
        <v>11354</v>
      </c>
      <c r="G17" s="114">
        <v>4327</v>
      </c>
      <c r="H17" s="114">
        <v>13017</v>
      </c>
      <c r="I17" s="115">
        <v>10814</v>
      </c>
      <c r="J17" s="114">
        <v>7948</v>
      </c>
      <c r="K17" s="114">
        <v>2866</v>
      </c>
      <c r="L17" s="423">
        <v>2619</v>
      </c>
      <c r="M17" s="424">
        <v>3062</v>
      </c>
    </row>
    <row r="18" spans="1:13" ht="15" customHeight="1" x14ac:dyDescent="0.2">
      <c r="A18" s="422" t="s">
        <v>391</v>
      </c>
      <c r="B18" s="115">
        <v>41050</v>
      </c>
      <c r="C18" s="114">
        <v>22102</v>
      </c>
      <c r="D18" s="114">
        <v>18948</v>
      </c>
      <c r="E18" s="114">
        <v>29596</v>
      </c>
      <c r="F18" s="114">
        <v>11454</v>
      </c>
      <c r="G18" s="114">
        <v>4145</v>
      </c>
      <c r="H18" s="114">
        <v>13182</v>
      </c>
      <c r="I18" s="115">
        <v>10557</v>
      </c>
      <c r="J18" s="114">
        <v>7803</v>
      </c>
      <c r="K18" s="114">
        <v>2754</v>
      </c>
      <c r="L18" s="423">
        <v>3203</v>
      </c>
      <c r="M18" s="424">
        <v>3294</v>
      </c>
    </row>
    <row r="19" spans="1:13" ht="11.1" customHeight="1" x14ac:dyDescent="0.2">
      <c r="A19" s="422" t="s">
        <v>387</v>
      </c>
      <c r="B19" s="115">
        <v>41474</v>
      </c>
      <c r="C19" s="114">
        <v>22422</v>
      </c>
      <c r="D19" s="114">
        <v>19052</v>
      </c>
      <c r="E19" s="114">
        <v>29881</v>
      </c>
      <c r="F19" s="114">
        <v>11593</v>
      </c>
      <c r="G19" s="114">
        <v>4020</v>
      </c>
      <c r="H19" s="114">
        <v>13492</v>
      </c>
      <c r="I19" s="115">
        <v>10731</v>
      </c>
      <c r="J19" s="114">
        <v>7842</v>
      </c>
      <c r="K19" s="114">
        <v>2889</v>
      </c>
      <c r="L19" s="423">
        <v>3171</v>
      </c>
      <c r="M19" s="424">
        <v>2771</v>
      </c>
    </row>
    <row r="20" spans="1:13" ht="11.1" customHeight="1" x14ac:dyDescent="0.2">
      <c r="A20" s="422" t="s">
        <v>388</v>
      </c>
      <c r="B20" s="115">
        <v>42106</v>
      </c>
      <c r="C20" s="114">
        <v>22938</v>
      </c>
      <c r="D20" s="114">
        <v>19168</v>
      </c>
      <c r="E20" s="114">
        <v>30465</v>
      </c>
      <c r="F20" s="114">
        <v>11641</v>
      </c>
      <c r="G20" s="114">
        <v>4510</v>
      </c>
      <c r="H20" s="114">
        <v>13695</v>
      </c>
      <c r="I20" s="115">
        <v>10726</v>
      </c>
      <c r="J20" s="114">
        <v>7693</v>
      </c>
      <c r="K20" s="114">
        <v>3033</v>
      </c>
      <c r="L20" s="423">
        <v>4624</v>
      </c>
      <c r="M20" s="424">
        <v>4076</v>
      </c>
    </row>
    <row r="21" spans="1:13" s="110" customFormat="1" ht="11.1" customHeight="1" x14ac:dyDescent="0.2">
      <c r="A21" s="422" t="s">
        <v>389</v>
      </c>
      <c r="B21" s="115">
        <v>41492</v>
      </c>
      <c r="C21" s="114">
        <v>22456</v>
      </c>
      <c r="D21" s="114">
        <v>19036</v>
      </c>
      <c r="E21" s="114">
        <v>29917</v>
      </c>
      <c r="F21" s="114">
        <v>11575</v>
      </c>
      <c r="G21" s="114">
        <v>4216</v>
      </c>
      <c r="H21" s="114">
        <v>13754</v>
      </c>
      <c r="I21" s="115">
        <v>10734</v>
      </c>
      <c r="J21" s="114">
        <v>7725</v>
      </c>
      <c r="K21" s="114">
        <v>3009</v>
      </c>
      <c r="L21" s="423">
        <v>2426</v>
      </c>
      <c r="M21" s="424">
        <v>3146</v>
      </c>
    </row>
    <row r="22" spans="1:13" ht="15" customHeight="1" x14ac:dyDescent="0.2">
      <c r="A22" s="422" t="s">
        <v>392</v>
      </c>
      <c r="B22" s="115">
        <v>41022</v>
      </c>
      <c r="C22" s="114">
        <v>22043</v>
      </c>
      <c r="D22" s="114">
        <v>18979</v>
      </c>
      <c r="E22" s="114">
        <v>29495</v>
      </c>
      <c r="F22" s="114">
        <v>11527</v>
      </c>
      <c r="G22" s="114">
        <v>3992</v>
      </c>
      <c r="H22" s="114">
        <v>13779</v>
      </c>
      <c r="I22" s="115">
        <v>10587</v>
      </c>
      <c r="J22" s="114">
        <v>7647</v>
      </c>
      <c r="K22" s="114">
        <v>2940</v>
      </c>
      <c r="L22" s="423">
        <v>3620</v>
      </c>
      <c r="M22" s="424">
        <v>4166</v>
      </c>
    </row>
    <row r="23" spans="1:13" ht="11.1" customHeight="1" x14ac:dyDescent="0.2">
      <c r="A23" s="422" t="s">
        <v>387</v>
      </c>
      <c r="B23" s="115">
        <v>41552</v>
      </c>
      <c r="C23" s="114">
        <v>22539</v>
      </c>
      <c r="D23" s="114">
        <v>19013</v>
      </c>
      <c r="E23" s="114">
        <v>29945</v>
      </c>
      <c r="F23" s="114">
        <v>11607</v>
      </c>
      <c r="G23" s="114">
        <v>3918</v>
      </c>
      <c r="H23" s="114">
        <v>14064</v>
      </c>
      <c r="I23" s="115">
        <v>10827</v>
      </c>
      <c r="J23" s="114">
        <v>7857</v>
      </c>
      <c r="K23" s="114">
        <v>2970</v>
      </c>
      <c r="L23" s="423">
        <v>3214</v>
      </c>
      <c r="M23" s="424">
        <v>2795</v>
      </c>
    </row>
    <row r="24" spans="1:13" ht="11.1" customHeight="1" x14ac:dyDescent="0.2">
      <c r="A24" s="422" t="s">
        <v>388</v>
      </c>
      <c r="B24" s="115">
        <v>42720</v>
      </c>
      <c r="C24" s="114">
        <v>23266</v>
      </c>
      <c r="D24" s="114">
        <v>19454</v>
      </c>
      <c r="E24" s="114">
        <v>30943</v>
      </c>
      <c r="F24" s="114">
        <v>11777</v>
      </c>
      <c r="G24" s="114">
        <v>4479</v>
      </c>
      <c r="H24" s="114">
        <v>14341</v>
      </c>
      <c r="I24" s="115">
        <v>10848</v>
      </c>
      <c r="J24" s="114">
        <v>7728</v>
      </c>
      <c r="K24" s="114">
        <v>3120</v>
      </c>
      <c r="L24" s="423">
        <v>4099</v>
      </c>
      <c r="M24" s="424">
        <v>3210</v>
      </c>
    </row>
    <row r="25" spans="1:13" s="110" customFormat="1" ht="11.1" customHeight="1" x14ac:dyDescent="0.2">
      <c r="A25" s="422" t="s">
        <v>389</v>
      </c>
      <c r="B25" s="115">
        <v>42156</v>
      </c>
      <c r="C25" s="114">
        <v>22786</v>
      </c>
      <c r="D25" s="114">
        <v>19370</v>
      </c>
      <c r="E25" s="114">
        <v>30299</v>
      </c>
      <c r="F25" s="114">
        <v>11857</v>
      </c>
      <c r="G25" s="114">
        <v>4296</v>
      </c>
      <c r="H25" s="114">
        <v>14356</v>
      </c>
      <c r="I25" s="115">
        <v>10849</v>
      </c>
      <c r="J25" s="114">
        <v>7745</v>
      </c>
      <c r="K25" s="114">
        <v>3104</v>
      </c>
      <c r="L25" s="423">
        <v>2453</v>
      </c>
      <c r="M25" s="424">
        <v>3155</v>
      </c>
    </row>
    <row r="26" spans="1:13" ht="15" customHeight="1" x14ac:dyDescent="0.2">
      <c r="A26" s="422" t="s">
        <v>393</v>
      </c>
      <c r="B26" s="115">
        <v>41806</v>
      </c>
      <c r="C26" s="114">
        <v>22484</v>
      </c>
      <c r="D26" s="114">
        <v>19322</v>
      </c>
      <c r="E26" s="114">
        <v>29933</v>
      </c>
      <c r="F26" s="114">
        <v>11873</v>
      </c>
      <c r="G26" s="114">
        <v>4101</v>
      </c>
      <c r="H26" s="114">
        <v>14475</v>
      </c>
      <c r="I26" s="115">
        <v>10853</v>
      </c>
      <c r="J26" s="114">
        <v>7792</v>
      </c>
      <c r="K26" s="114">
        <v>3061</v>
      </c>
      <c r="L26" s="423">
        <v>3392</v>
      </c>
      <c r="M26" s="424">
        <v>3518</v>
      </c>
    </row>
    <row r="27" spans="1:13" ht="11.1" customHeight="1" x14ac:dyDescent="0.2">
      <c r="A27" s="422" t="s">
        <v>387</v>
      </c>
      <c r="B27" s="115">
        <v>42305</v>
      </c>
      <c r="C27" s="114">
        <v>22880</v>
      </c>
      <c r="D27" s="114">
        <v>19425</v>
      </c>
      <c r="E27" s="114">
        <v>30326</v>
      </c>
      <c r="F27" s="114">
        <v>11979</v>
      </c>
      <c r="G27" s="114">
        <v>4030</v>
      </c>
      <c r="H27" s="114">
        <v>14757</v>
      </c>
      <c r="I27" s="115">
        <v>11059</v>
      </c>
      <c r="J27" s="114">
        <v>7925</v>
      </c>
      <c r="K27" s="114">
        <v>3134</v>
      </c>
      <c r="L27" s="423">
        <v>2959</v>
      </c>
      <c r="M27" s="424">
        <v>2441</v>
      </c>
    </row>
    <row r="28" spans="1:13" ht="11.1" customHeight="1" x14ac:dyDescent="0.2">
      <c r="A28" s="422" t="s">
        <v>388</v>
      </c>
      <c r="B28" s="115">
        <v>43000</v>
      </c>
      <c r="C28" s="114">
        <v>23368</v>
      </c>
      <c r="D28" s="114">
        <v>19632</v>
      </c>
      <c r="E28" s="114">
        <v>30960</v>
      </c>
      <c r="F28" s="114">
        <v>12040</v>
      </c>
      <c r="G28" s="114">
        <v>4393</v>
      </c>
      <c r="H28" s="114">
        <v>14927</v>
      </c>
      <c r="I28" s="115">
        <v>11058</v>
      </c>
      <c r="J28" s="114">
        <v>7802</v>
      </c>
      <c r="K28" s="114">
        <v>3256</v>
      </c>
      <c r="L28" s="423">
        <v>4742</v>
      </c>
      <c r="M28" s="424">
        <v>4145</v>
      </c>
    </row>
    <row r="29" spans="1:13" s="110" customFormat="1" ht="11.1" customHeight="1" x14ac:dyDescent="0.2">
      <c r="A29" s="422" t="s">
        <v>389</v>
      </c>
      <c r="B29" s="115">
        <v>42509</v>
      </c>
      <c r="C29" s="114">
        <v>22913</v>
      </c>
      <c r="D29" s="114">
        <v>19596</v>
      </c>
      <c r="E29" s="114">
        <v>30389</v>
      </c>
      <c r="F29" s="114">
        <v>12120</v>
      </c>
      <c r="G29" s="114">
        <v>4171</v>
      </c>
      <c r="H29" s="114">
        <v>14963</v>
      </c>
      <c r="I29" s="115">
        <v>11076</v>
      </c>
      <c r="J29" s="114">
        <v>7872</v>
      </c>
      <c r="K29" s="114">
        <v>3204</v>
      </c>
      <c r="L29" s="423">
        <v>2408</v>
      </c>
      <c r="M29" s="424">
        <v>2917</v>
      </c>
    </row>
    <row r="30" spans="1:13" ht="15" customHeight="1" x14ac:dyDescent="0.2">
      <c r="A30" s="422" t="s">
        <v>394</v>
      </c>
      <c r="B30" s="115">
        <v>42522</v>
      </c>
      <c r="C30" s="114">
        <v>22852</v>
      </c>
      <c r="D30" s="114">
        <v>19670</v>
      </c>
      <c r="E30" s="114">
        <v>30152</v>
      </c>
      <c r="F30" s="114">
        <v>12370</v>
      </c>
      <c r="G30" s="114">
        <v>3998</v>
      </c>
      <c r="H30" s="114">
        <v>15081</v>
      </c>
      <c r="I30" s="115">
        <v>10583</v>
      </c>
      <c r="J30" s="114">
        <v>7442</v>
      </c>
      <c r="K30" s="114">
        <v>3141</v>
      </c>
      <c r="L30" s="423">
        <v>3442</v>
      </c>
      <c r="M30" s="424">
        <v>3419</v>
      </c>
    </row>
    <row r="31" spans="1:13" ht="11.1" customHeight="1" x14ac:dyDescent="0.2">
      <c r="A31" s="422" t="s">
        <v>387</v>
      </c>
      <c r="B31" s="115">
        <v>43019</v>
      </c>
      <c r="C31" s="114">
        <v>23298</v>
      </c>
      <c r="D31" s="114">
        <v>19721</v>
      </c>
      <c r="E31" s="114">
        <v>30446</v>
      </c>
      <c r="F31" s="114">
        <v>12573</v>
      </c>
      <c r="G31" s="114">
        <v>3868</v>
      </c>
      <c r="H31" s="114">
        <v>15383</v>
      </c>
      <c r="I31" s="115">
        <v>10756</v>
      </c>
      <c r="J31" s="114">
        <v>7535</v>
      </c>
      <c r="K31" s="114">
        <v>3221</v>
      </c>
      <c r="L31" s="423">
        <v>3114</v>
      </c>
      <c r="M31" s="424">
        <v>2656</v>
      </c>
    </row>
    <row r="32" spans="1:13" ht="11.1" customHeight="1" x14ac:dyDescent="0.2">
      <c r="A32" s="422" t="s">
        <v>388</v>
      </c>
      <c r="B32" s="115">
        <v>43973</v>
      </c>
      <c r="C32" s="114">
        <v>23895</v>
      </c>
      <c r="D32" s="114">
        <v>20078</v>
      </c>
      <c r="E32" s="114">
        <v>31191</v>
      </c>
      <c r="F32" s="114">
        <v>12782</v>
      </c>
      <c r="G32" s="114">
        <v>4345</v>
      </c>
      <c r="H32" s="114">
        <v>15616</v>
      </c>
      <c r="I32" s="115">
        <v>10762</v>
      </c>
      <c r="J32" s="114">
        <v>7437</v>
      </c>
      <c r="K32" s="114">
        <v>3325</v>
      </c>
      <c r="L32" s="423">
        <v>4421</v>
      </c>
      <c r="M32" s="424">
        <v>3632</v>
      </c>
    </row>
    <row r="33" spans="1:13" s="110" customFormat="1" ht="11.1" customHeight="1" x14ac:dyDescent="0.2">
      <c r="A33" s="422" t="s">
        <v>389</v>
      </c>
      <c r="B33" s="115">
        <v>43415</v>
      </c>
      <c r="C33" s="114">
        <v>23470</v>
      </c>
      <c r="D33" s="114">
        <v>19945</v>
      </c>
      <c r="E33" s="114">
        <v>30604</v>
      </c>
      <c r="F33" s="114">
        <v>12811</v>
      </c>
      <c r="G33" s="114">
        <v>4110</v>
      </c>
      <c r="H33" s="114">
        <v>15601</v>
      </c>
      <c r="I33" s="115">
        <v>10673</v>
      </c>
      <c r="J33" s="114">
        <v>7416</v>
      </c>
      <c r="K33" s="114">
        <v>3257</v>
      </c>
      <c r="L33" s="423">
        <v>2443</v>
      </c>
      <c r="M33" s="424">
        <v>3071</v>
      </c>
    </row>
    <row r="34" spans="1:13" ht="15" customHeight="1" x14ac:dyDescent="0.2">
      <c r="A34" s="422" t="s">
        <v>395</v>
      </c>
      <c r="B34" s="115">
        <v>43639</v>
      </c>
      <c r="C34" s="114">
        <v>23541</v>
      </c>
      <c r="D34" s="114">
        <v>20098</v>
      </c>
      <c r="E34" s="114">
        <v>30645</v>
      </c>
      <c r="F34" s="114">
        <v>12994</v>
      </c>
      <c r="G34" s="114">
        <v>4014</v>
      </c>
      <c r="H34" s="114">
        <v>15858</v>
      </c>
      <c r="I34" s="115">
        <v>10548</v>
      </c>
      <c r="J34" s="114">
        <v>7296</v>
      </c>
      <c r="K34" s="114">
        <v>3252</v>
      </c>
      <c r="L34" s="423">
        <v>3006</v>
      </c>
      <c r="M34" s="424">
        <v>2755</v>
      </c>
    </row>
    <row r="35" spans="1:13" ht="11.1" customHeight="1" x14ac:dyDescent="0.2">
      <c r="A35" s="422" t="s">
        <v>387</v>
      </c>
      <c r="B35" s="115">
        <v>44149</v>
      </c>
      <c r="C35" s="114">
        <v>23967</v>
      </c>
      <c r="D35" s="114">
        <v>20182</v>
      </c>
      <c r="E35" s="114">
        <v>31000</v>
      </c>
      <c r="F35" s="114">
        <v>13149</v>
      </c>
      <c r="G35" s="114">
        <v>3949</v>
      </c>
      <c r="H35" s="114">
        <v>16101</v>
      </c>
      <c r="I35" s="115">
        <v>10866</v>
      </c>
      <c r="J35" s="114">
        <v>7512</v>
      </c>
      <c r="K35" s="114">
        <v>3354</v>
      </c>
      <c r="L35" s="423">
        <v>3247</v>
      </c>
      <c r="M35" s="424">
        <v>2745</v>
      </c>
    </row>
    <row r="36" spans="1:13" ht="11.1" customHeight="1" x14ac:dyDescent="0.2">
      <c r="A36" s="422" t="s">
        <v>388</v>
      </c>
      <c r="B36" s="115">
        <v>45210</v>
      </c>
      <c r="C36" s="114">
        <v>24500</v>
      </c>
      <c r="D36" s="114">
        <v>20710</v>
      </c>
      <c r="E36" s="114">
        <v>31889</v>
      </c>
      <c r="F36" s="114">
        <v>13321</v>
      </c>
      <c r="G36" s="114">
        <v>4415</v>
      </c>
      <c r="H36" s="114">
        <v>16406</v>
      </c>
      <c r="I36" s="115">
        <v>10854</v>
      </c>
      <c r="J36" s="114">
        <v>7393</v>
      </c>
      <c r="K36" s="114">
        <v>3461</v>
      </c>
      <c r="L36" s="423">
        <v>4074</v>
      </c>
      <c r="M36" s="424">
        <v>3283</v>
      </c>
    </row>
    <row r="37" spans="1:13" s="110" customFormat="1" ht="11.1" customHeight="1" x14ac:dyDescent="0.2">
      <c r="A37" s="422" t="s">
        <v>389</v>
      </c>
      <c r="B37" s="115">
        <v>44754</v>
      </c>
      <c r="C37" s="114">
        <v>24198</v>
      </c>
      <c r="D37" s="114">
        <v>20556</v>
      </c>
      <c r="E37" s="114">
        <v>31450</v>
      </c>
      <c r="F37" s="114">
        <v>13304</v>
      </c>
      <c r="G37" s="114">
        <v>4280</v>
      </c>
      <c r="H37" s="114">
        <v>16446</v>
      </c>
      <c r="I37" s="115">
        <v>10789</v>
      </c>
      <c r="J37" s="114">
        <v>7352</v>
      </c>
      <c r="K37" s="114">
        <v>3437</v>
      </c>
      <c r="L37" s="423">
        <v>2387</v>
      </c>
      <c r="M37" s="424">
        <v>2862</v>
      </c>
    </row>
    <row r="38" spans="1:13" ht="15" customHeight="1" x14ac:dyDescent="0.2">
      <c r="A38" s="425" t="s">
        <v>396</v>
      </c>
      <c r="B38" s="115">
        <v>44698</v>
      </c>
      <c r="C38" s="114">
        <v>24132</v>
      </c>
      <c r="D38" s="114">
        <v>20566</v>
      </c>
      <c r="E38" s="114">
        <v>31201</v>
      </c>
      <c r="F38" s="114">
        <v>13497</v>
      </c>
      <c r="G38" s="114">
        <v>4137</v>
      </c>
      <c r="H38" s="114">
        <v>16532</v>
      </c>
      <c r="I38" s="115">
        <v>10541</v>
      </c>
      <c r="J38" s="114">
        <v>7160</v>
      </c>
      <c r="K38" s="114">
        <v>3381</v>
      </c>
      <c r="L38" s="423">
        <v>4185</v>
      </c>
      <c r="M38" s="424">
        <v>4219</v>
      </c>
    </row>
    <row r="39" spans="1:13" ht="11.1" customHeight="1" x14ac:dyDescent="0.2">
      <c r="A39" s="422" t="s">
        <v>387</v>
      </c>
      <c r="B39" s="115">
        <v>44876</v>
      </c>
      <c r="C39" s="114">
        <v>24403</v>
      </c>
      <c r="D39" s="114">
        <v>20473</v>
      </c>
      <c r="E39" s="114">
        <v>31377</v>
      </c>
      <c r="F39" s="114">
        <v>13499</v>
      </c>
      <c r="G39" s="114">
        <v>4048</v>
      </c>
      <c r="H39" s="114">
        <v>16736</v>
      </c>
      <c r="I39" s="115">
        <v>10766</v>
      </c>
      <c r="J39" s="114">
        <v>7323</v>
      </c>
      <c r="K39" s="114">
        <v>3443</v>
      </c>
      <c r="L39" s="423">
        <v>3011</v>
      </c>
      <c r="M39" s="424">
        <v>2825</v>
      </c>
    </row>
    <row r="40" spans="1:13" ht="11.1" customHeight="1" x14ac:dyDescent="0.2">
      <c r="A40" s="425" t="s">
        <v>388</v>
      </c>
      <c r="B40" s="115">
        <v>45456</v>
      </c>
      <c r="C40" s="114">
        <v>24842</v>
      </c>
      <c r="D40" s="114">
        <v>20614</v>
      </c>
      <c r="E40" s="114">
        <v>31939</v>
      </c>
      <c r="F40" s="114">
        <v>13517</v>
      </c>
      <c r="G40" s="114">
        <v>4520</v>
      </c>
      <c r="H40" s="114">
        <v>16813</v>
      </c>
      <c r="I40" s="115">
        <v>10777</v>
      </c>
      <c r="J40" s="114">
        <v>7136</v>
      </c>
      <c r="K40" s="114">
        <v>3641</v>
      </c>
      <c r="L40" s="423">
        <v>4398</v>
      </c>
      <c r="M40" s="424">
        <v>3604</v>
      </c>
    </row>
    <row r="41" spans="1:13" s="110" customFormat="1" ht="11.1" customHeight="1" x14ac:dyDescent="0.2">
      <c r="A41" s="422" t="s">
        <v>389</v>
      </c>
      <c r="B41" s="115">
        <v>45246</v>
      </c>
      <c r="C41" s="114">
        <v>24668</v>
      </c>
      <c r="D41" s="114">
        <v>20578</v>
      </c>
      <c r="E41" s="114">
        <v>31700</v>
      </c>
      <c r="F41" s="114">
        <v>13546</v>
      </c>
      <c r="G41" s="114">
        <v>4405</v>
      </c>
      <c r="H41" s="114">
        <v>16921</v>
      </c>
      <c r="I41" s="115">
        <v>10766</v>
      </c>
      <c r="J41" s="114">
        <v>7146</v>
      </c>
      <c r="K41" s="114">
        <v>3620</v>
      </c>
      <c r="L41" s="423">
        <v>2990</v>
      </c>
      <c r="M41" s="424">
        <v>3207</v>
      </c>
    </row>
    <row r="42" spans="1:13" ht="15" customHeight="1" x14ac:dyDescent="0.2">
      <c r="A42" s="422" t="s">
        <v>397</v>
      </c>
      <c r="B42" s="115">
        <v>45168</v>
      </c>
      <c r="C42" s="114">
        <v>24627</v>
      </c>
      <c r="D42" s="114">
        <v>20541</v>
      </c>
      <c r="E42" s="114">
        <v>31660</v>
      </c>
      <c r="F42" s="114">
        <v>13508</v>
      </c>
      <c r="G42" s="114">
        <v>4288</v>
      </c>
      <c r="H42" s="114">
        <v>17093</v>
      </c>
      <c r="I42" s="115">
        <v>10616</v>
      </c>
      <c r="J42" s="114">
        <v>7126</v>
      </c>
      <c r="K42" s="114">
        <v>3490</v>
      </c>
      <c r="L42" s="423">
        <v>3843</v>
      </c>
      <c r="M42" s="424">
        <v>3915</v>
      </c>
    </row>
    <row r="43" spans="1:13" ht="11.1" customHeight="1" x14ac:dyDescent="0.2">
      <c r="A43" s="422" t="s">
        <v>387</v>
      </c>
      <c r="B43" s="115">
        <v>45481</v>
      </c>
      <c r="C43" s="114">
        <v>24951</v>
      </c>
      <c r="D43" s="114">
        <v>20530</v>
      </c>
      <c r="E43" s="114">
        <v>31903</v>
      </c>
      <c r="F43" s="114">
        <v>13578</v>
      </c>
      <c r="G43" s="114">
        <v>4151</v>
      </c>
      <c r="H43" s="114">
        <v>17303</v>
      </c>
      <c r="I43" s="115">
        <v>10803</v>
      </c>
      <c r="J43" s="114">
        <v>7240</v>
      </c>
      <c r="K43" s="114">
        <v>3563</v>
      </c>
      <c r="L43" s="423">
        <v>3926</v>
      </c>
      <c r="M43" s="424">
        <v>3628</v>
      </c>
    </row>
    <row r="44" spans="1:13" ht="11.1" customHeight="1" x14ac:dyDescent="0.2">
      <c r="A44" s="422" t="s">
        <v>388</v>
      </c>
      <c r="B44" s="115">
        <v>46118</v>
      </c>
      <c r="C44" s="114">
        <v>25290</v>
      </c>
      <c r="D44" s="114">
        <v>20828</v>
      </c>
      <c r="E44" s="114">
        <v>32456</v>
      </c>
      <c r="F44" s="114">
        <v>13662</v>
      </c>
      <c r="G44" s="114">
        <v>4560</v>
      </c>
      <c r="H44" s="114">
        <v>17490</v>
      </c>
      <c r="I44" s="115">
        <v>10799</v>
      </c>
      <c r="J44" s="114">
        <v>7087</v>
      </c>
      <c r="K44" s="114">
        <v>3712</v>
      </c>
      <c r="L44" s="423">
        <v>4468</v>
      </c>
      <c r="M44" s="424">
        <v>3857</v>
      </c>
    </row>
    <row r="45" spans="1:13" s="110" customFormat="1" ht="11.1" customHeight="1" x14ac:dyDescent="0.2">
      <c r="A45" s="422" t="s">
        <v>389</v>
      </c>
      <c r="B45" s="115">
        <v>45611</v>
      </c>
      <c r="C45" s="114">
        <v>24966</v>
      </c>
      <c r="D45" s="114">
        <v>20645</v>
      </c>
      <c r="E45" s="114">
        <v>31934</v>
      </c>
      <c r="F45" s="114">
        <v>13677</v>
      </c>
      <c r="G45" s="114">
        <v>4361</v>
      </c>
      <c r="H45" s="114">
        <v>17445</v>
      </c>
      <c r="I45" s="115">
        <v>10779</v>
      </c>
      <c r="J45" s="114">
        <v>7088</v>
      </c>
      <c r="K45" s="114">
        <v>3691</v>
      </c>
      <c r="L45" s="423">
        <v>2877</v>
      </c>
      <c r="M45" s="424">
        <v>3375</v>
      </c>
    </row>
    <row r="46" spans="1:13" ht="15" customHeight="1" x14ac:dyDescent="0.2">
      <c r="A46" s="422" t="s">
        <v>398</v>
      </c>
      <c r="B46" s="115">
        <v>45576</v>
      </c>
      <c r="C46" s="114">
        <v>24868</v>
      </c>
      <c r="D46" s="114">
        <v>20708</v>
      </c>
      <c r="E46" s="114">
        <v>31831</v>
      </c>
      <c r="F46" s="114">
        <v>13745</v>
      </c>
      <c r="G46" s="114">
        <v>4239</v>
      </c>
      <c r="H46" s="114">
        <v>17597</v>
      </c>
      <c r="I46" s="115">
        <v>10586</v>
      </c>
      <c r="J46" s="114">
        <v>6985</v>
      </c>
      <c r="K46" s="114">
        <v>3601</v>
      </c>
      <c r="L46" s="423">
        <v>3421</v>
      </c>
      <c r="M46" s="424">
        <v>3573</v>
      </c>
    </row>
    <row r="47" spans="1:13" ht="11.1" customHeight="1" x14ac:dyDescent="0.2">
      <c r="A47" s="422" t="s">
        <v>387</v>
      </c>
      <c r="B47" s="115">
        <v>45685</v>
      </c>
      <c r="C47" s="114">
        <v>24996</v>
      </c>
      <c r="D47" s="114">
        <v>20689</v>
      </c>
      <c r="E47" s="114">
        <v>31802</v>
      </c>
      <c r="F47" s="114">
        <v>13883</v>
      </c>
      <c r="G47" s="114">
        <v>4069</v>
      </c>
      <c r="H47" s="114">
        <v>17739</v>
      </c>
      <c r="I47" s="115">
        <v>10757</v>
      </c>
      <c r="J47" s="114">
        <v>7103</v>
      </c>
      <c r="K47" s="114">
        <v>3654</v>
      </c>
      <c r="L47" s="423">
        <v>2996</v>
      </c>
      <c r="M47" s="424">
        <v>2920</v>
      </c>
    </row>
    <row r="48" spans="1:13" ht="11.1" customHeight="1" x14ac:dyDescent="0.2">
      <c r="A48" s="422" t="s">
        <v>388</v>
      </c>
      <c r="B48" s="115">
        <v>46527</v>
      </c>
      <c r="C48" s="114">
        <v>25472</v>
      </c>
      <c r="D48" s="114">
        <v>21055</v>
      </c>
      <c r="E48" s="114">
        <v>32434</v>
      </c>
      <c r="F48" s="114">
        <v>14093</v>
      </c>
      <c r="G48" s="114">
        <v>4607</v>
      </c>
      <c r="H48" s="114">
        <v>17972</v>
      </c>
      <c r="I48" s="115">
        <v>10813</v>
      </c>
      <c r="J48" s="114">
        <v>7011</v>
      </c>
      <c r="K48" s="114">
        <v>3802</v>
      </c>
      <c r="L48" s="423">
        <v>4707</v>
      </c>
      <c r="M48" s="424">
        <v>4006</v>
      </c>
    </row>
    <row r="49" spans="1:17" s="110" customFormat="1" ht="11.1" customHeight="1" x14ac:dyDescent="0.2">
      <c r="A49" s="422" t="s">
        <v>389</v>
      </c>
      <c r="B49" s="115">
        <v>45435</v>
      </c>
      <c r="C49" s="114">
        <v>24749</v>
      </c>
      <c r="D49" s="114">
        <v>20686</v>
      </c>
      <c r="E49" s="114">
        <v>31509</v>
      </c>
      <c r="F49" s="114">
        <v>13926</v>
      </c>
      <c r="G49" s="114">
        <v>4351</v>
      </c>
      <c r="H49" s="114">
        <v>17772</v>
      </c>
      <c r="I49" s="115">
        <v>10795</v>
      </c>
      <c r="J49" s="114">
        <v>6981</v>
      </c>
      <c r="K49" s="114">
        <v>3814</v>
      </c>
      <c r="L49" s="423">
        <v>2389</v>
      </c>
      <c r="M49" s="424">
        <v>3132</v>
      </c>
    </row>
    <row r="50" spans="1:17" ht="15" customHeight="1" x14ac:dyDescent="0.2">
      <c r="A50" s="422" t="s">
        <v>399</v>
      </c>
      <c r="B50" s="143">
        <v>46207</v>
      </c>
      <c r="C50" s="144">
        <v>25041</v>
      </c>
      <c r="D50" s="144">
        <v>21166</v>
      </c>
      <c r="E50" s="144">
        <v>31898</v>
      </c>
      <c r="F50" s="144">
        <v>14309</v>
      </c>
      <c r="G50" s="144">
        <v>4391</v>
      </c>
      <c r="H50" s="144">
        <v>18058</v>
      </c>
      <c r="I50" s="143">
        <v>10388</v>
      </c>
      <c r="J50" s="144">
        <v>6752</v>
      </c>
      <c r="K50" s="144">
        <v>3636</v>
      </c>
      <c r="L50" s="426">
        <v>3298</v>
      </c>
      <c r="M50" s="427">
        <v>3501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1.3845006143584342</v>
      </c>
      <c r="C6" s="480">
        <f>'Tabelle 3.3'!J11</f>
        <v>-1.8703948611373513</v>
      </c>
      <c r="D6" s="481">
        <f t="shared" ref="D6:E9" si="0">IF(OR(AND(B6&gt;=-50,B6&lt;=50),ISNUMBER(B6)=FALSE),B6,"")</f>
        <v>1.3845006143584342</v>
      </c>
      <c r="E6" s="481">
        <f t="shared" si="0"/>
        <v>-1.8703948611373513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1.3845006143584342</v>
      </c>
      <c r="C14" s="480">
        <f>'Tabelle 3.3'!J11</f>
        <v>-1.8703948611373513</v>
      </c>
      <c r="D14" s="481">
        <f>IF(OR(AND(B14&gt;=-50,B14&lt;=50),ISNUMBER(B14)=FALSE),B14,"")</f>
        <v>1.3845006143584342</v>
      </c>
      <c r="E14" s="481">
        <f>IF(OR(AND(C14&gt;=-50,C14&lt;=50),ISNUMBER(C14)=FALSE),C14,"")</f>
        <v>-1.8703948611373513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4.2982910409114448</v>
      </c>
      <c r="C15" s="480">
        <f>'Tabelle 3.3'!J12</f>
        <v>12.852664576802507</v>
      </c>
      <c r="D15" s="481">
        <f t="shared" ref="D15:E45" si="3">IF(OR(AND(B15&gt;=-50,B15&lt;=50),ISNUMBER(B15)=FALSE),B15,"")</f>
        <v>4.2982910409114448</v>
      </c>
      <c r="E15" s="481">
        <f t="shared" si="3"/>
        <v>12.852664576802507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3.6679536679536682</v>
      </c>
      <c r="C16" s="480">
        <f>'Tabelle 3.3'!J13</f>
        <v>-5.6338028169014081</v>
      </c>
      <c r="D16" s="481">
        <f t="shared" si="3"/>
        <v>3.6679536679536682</v>
      </c>
      <c r="E16" s="481">
        <f t="shared" si="3"/>
        <v>-5.6338028169014081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-3.6534446764091859</v>
      </c>
      <c r="C17" s="480">
        <f>'Tabelle 3.3'!J14</f>
        <v>0</v>
      </c>
      <c r="D17" s="481">
        <f t="shared" si="3"/>
        <v>-3.6534446764091859</v>
      </c>
      <c r="E17" s="481">
        <f t="shared" si="3"/>
        <v>0</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-2.0799347471451877</v>
      </c>
      <c r="C18" s="480">
        <f>'Tabelle 3.3'!J15</f>
        <v>-2.3980815347721824</v>
      </c>
      <c r="D18" s="481">
        <f t="shared" si="3"/>
        <v>-2.0799347471451877</v>
      </c>
      <c r="E18" s="481">
        <f t="shared" si="3"/>
        <v>-2.3980815347721824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-5.5236824549699799</v>
      </c>
      <c r="C19" s="480">
        <f>'Tabelle 3.3'!J16</f>
        <v>0.88235294117647056</v>
      </c>
      <c r="D19" s="481">
        <f t="shared" si="3"/>
        <v>-5.5236824549699799</v>
      </c>
      <c r="E19" s="481">
        <f t="shared" si="3"/>
        <v>0.88235294117647056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-1.3565453312231517</v>
      </c>
      <c r="C20" s="480">
        <f>'Tabelle 3.3'!J17</f>
        <v>5.384615384615385</v>
      </c>
      <c r="D20" s="481">
        <f t="shared" si="3"/>
        <v>-1.3565453312231517</v>
      </c>
      <c r="E20" s="481">
        <f t="shared" si="3"/>
        <v>5.384615384615385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2.9492725127801811</v>
      </c>
      <c r="C21" s="480">
        <f>'Tabelle 3.3'!J18</f>
        <v>-3.0991735537190084</v>
      </c>
      <c r="D21" s="481">
        <f t="shared" si="3"/>
        <v>2.9492725127801811</v>
      </c>
      <c r="E21" s="481">
        <f t="shared" si="3"/>
        <v>-3.0991735537190084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17.212974086150677</v>
      </c>
      <c r="C22" s="480">
        <f>'Tabelle 3.3'!J19</f>
        <v>-0.1632208922742111</v>
      </c>
      <c r="D22" s="481">
        <f t="shared" si="3"/>
        <v>17.212974086150677</v>
      </c>
      <c r="E22" s="481">
        <f t="shared" si="3"/>
        <v>-0.1632208922742111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-2.4913494809688581</v>
      </c>
      <c r="C23" s="480">
        <f>'Tabelle 3.3'!J20</f>
        <v>-11.467889908256881</v>
      </c>
      <c r="D23" s="481">
        <f t="shared" si="3"/>
        <v>-2.4913494809688581</v>
      </c>
      <c r="E23" s="481">
        <f t="shared" si="3"/>
        <v>-11.467889908256881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13.899253731343284</v>
      </c>
      <c r="C24" s="480">
        <f>'Tabelle 3.3'!J21</f>
        <v>-4.4797687861271678</v>
      </c>
      <c r="D24" s="481">
        <f t="shared" si="3"/>
        <v>13.899253731343284</v>
      </c>
      <c r="E24" s="481">
        <f t="shared" si="3"/>
        <v>-4.4797687861271678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11.235955056179776</v>
      </c>
      <c r="C25" s="480">
        <f>'Tabelle 3.3'!J22</f>
        <v>-11.229946524064172</v>
      </c>
      <c r="D25" s="481">
        <f t="shared" si="3"/>
        <v>11.235955056179776</v>
      </c>
      <c r="E25" s="481">
        <f t="shared" si="3"/>
        <v>-11.229946524064172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2.3836549375709422</v>
      </c>
      <c r="C26" s="480">
        <f>'Tabelle 3.3'!J23</f>
        <v>-4.4247787610619467</v>
      </c>
      <c r="D26" s="481">
        <f t="shared" si="3"/>
        <v>2.3836549375709422</v>
      </c>
      <c r="E26" s="481">
        <f t="shared" si="3"/>
        <v>-4.4247787610619467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-12.028047464940668</v>
      </c>
      <c r="C27" s="480">
        <f>'Tabelle 3.3'!J24</f>
        <v>-5.3908355795148246</v>
      </c>
      <c r="D27" s="481">
        <f t="shared" si="3"/>
        <v>-12.028047464940668</v>
      </c>
      <c r="E27" s="481">
        <f t="shared" si="3"/>
        <v>-5.3908355795148246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-0.54545454545454541</v>
      </c>
      <c r="C28" s="480">
        <f>'Tabelle 3.3'!J25</f>
        <v>8.0667593880389425</v>
      </c>
      <c r="D28" s="481">
        <f t="shared" si="3"/>
        <v>-0.54545454545454541</v>
      </c>
      <c r="E28" s="481">
        <f t="shared" si="3"/>
        <v>8.0667593880389425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-26.6384778012685</v>
      </c>
      <c r="C29" s="480">
        <f>'Tabelle 3.3'!J26</f>
        <v>-15.584415584415584</v>
      </c>
      <c r="D29" s="481">
        <f t="shared" si="3"/>
        <v>-26.6384778012685</v>
      </c>
      <c r="E29" s="481">
        <f t="shared" si="3"/>
        <v>-15.584415584415584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2.4804177545691908</v>
      </c>
      <c r="C30" s="480">
        <f>'Tabelle 3.3'!J27</f>
        <v>-8.6486486486486491</v>
      </c>
      <c r="D30" s="481">
        <f t="shared" si="3"/>
        <v>2.4804177545691908</v>
      </c>
      <c r="E30" s="481">
        <f t="shared" si="3"/>
        <v>-8.6486486486486491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-1.5939015939015939</v>
      </c>
      <c r="C31" s="480">
        <f>'Tabelle 3.3'!J28</f>
        <v>-11.262798634812286</v>
      </c>
      <c r="D31" s="481">
        <f t="shared" si="3"/>
        <v>-1.5939015939015939</v>
      </c>
      <c r="E31" s="481">
        <f t="shared" si="3"/>
        <v>-11.262798634812286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2.5260718424101971</v>
      </c>
      <c r="C32" s="480">
        <f>'Tabelle 3.3'!J29</f>
        <v>-0.74183976261127593</v>
      </c>
      <c r="D32" s="481">
        <f t="shared" si="3"/>
        <v>2.5260718424101971</v>
      </c>
      <c r="E32" s="481">
        <f t="shared" si="3"/>
        <v>-0.74183976261127593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2.8212290502793298</v>
      </c>
      <c r="C33" s="480">
        <f>'Tabelle 3.3'!J30</f>
        <v>0.18975332068311196</v>
      </c>
      <c r="D33" s="481">
        <f t="shared" si="3"/>
        <v>2.8212290502793298</v>
      </c>
      <c r="E33" s="481">
        <f t="shared" si="3"/>
        <v>0.18975332068311196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-5.5414012738853504</v>
      </c>
      <c r="C34" s="480">
        <f>'Tabelle 3.3'!J31</f>
        <v>-0.48882681564245811</v>
      </c>
      <c r="D34" s="481">
        <f t="shared" si="3"/>
        <v>-5.5414012738853504</v>
      </c>
      <c r="E34" s="481">
        <f t="shared" si="3"/>
        <v>-0.48882681564245811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4.2982910409114448</v>
      </c>
      <c r="C37" s="480">
        <f>'Tabelle 3.3'!J34</f>
        <v>12.852664576802507</v>
      </c>
      <c r="D37" s="481">
        <f t="shared" si="3"/>
        <v>4.2982910409114448</v>
      </c>
      <c r="E37" s="481">
        <f t="shared" si="3"/>
        <v>12.852664576802507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-2.4726062761746315</v>
      </c>
      <c r="C38" s="480">
        <f>'Tabelle 3.3'!J35</f>
        <v>-1.317614424410541</v>
      </c>
      <c r="D38" s="481">
        <f t="shared" si="3"/>
        <v>-2.4726062761746315</v>
      </c>
      <c r="E38" s="481">
        <f t="shared" si="3"/>
        <v>-1.317614424410541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3.7346456092164493</v>
      </c>
      <c r="C39" s="480">
        <f>'Tabelle 3.3'!J36</f>
        <v>-2.4929178470254958</v>
      </c>
      <c r="D39" s="481">
        <f t="shared" si="3"/>
        <v>3.7346456092164493</v>
      </c>
      <c r="E39" s="481">
        <f t="shared" si="3"/>
        <v>-2.4929178470254958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3.7346456092164493</v>
      </c>
      <c r="C45" s="480">
        <f>'Tabelle 3.3'!J36</f>
        <v>-2.4929178470254958</v>
      </c>
      <c r="D45" s="481">
        <f t="shared" si="3"/>
        <v>3.7346456092164493</v>
      </c>
      <c r="E45" s="481">
        <f t="shared" si="3"/>
        <v>-2.4929178470254958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41806</v>
      </c>
      <c r="C51" s="487">
        <v>7792</v>
      </c>
      <c r="D51" s="487">
        <v>3061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42305</v>
      </c>
      <c r="C52" s="487">
        <v>7925</v>
      </c>
      <c r="D52" s="487">
        <v>3134</v>
      </c>
      <c r="E52" s="488">
        <f t="shared" ref="E52:G70" si="11">IF($A$51=37802,IF(COUNTBLANK(B$51:B$70)&gt;0,#N/A,B52/B$51*100),IF(COUNTBLANK(B$51:B$75)&gt;0,#N/A,B52/B$51*100))</f>
        <v>101.19360857293212</v>
      </c>
      <c r="F52" s="488">
        <f t="shared" si="11"/>
        <v>101.70687885010268</v>
      </c>
      <c r="G52" s="488">
        <f t="shared" si="11"/>
        <v>102.38484155504737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43000</v>
      </c>
      <c r="C53" s="487">
        <v>7802</v>
      </c>
      <c r="D53" s="487">
        <v>3256</v>
      </c>
      <c r="E53" s="488">
        <f t="shared" si="11"/>
        <v>102.85604937090369</v>
      </c>
      <c r="F53" s="488">
        <f t="shared" si="11"/>
        <v>100.12833675564681</v>
      </c>
      <c r="G53" s="488">
        <f t="shared" si="11"/>
        <v>106.37046716759228</v>
      </c>
      <c r="H53" s="489">
        <f>IF(ISERROR(L53)=TRUE,IF(MONTH(A53)=MONTH(MAX(A$51:A$75)),A53,""),"")</f>
        <v>41883</v>
      </c>
      <c r="I53" s="488">
        <f t="shared" si="12"/>
        <v>102.85604937090369</v>
      </c>
      <c r="J53" s="488">
        <f t="shared" si="10"/>
        <v>100.12833675564681</v>
      </c>
      <c r="K53" s="488">
        <f t="shared" si="10"/>
        <v>106.37046716759228</v>
      </c>
      <c r="L53" s="488" t="e">
        <f t="shared" si="13"/>
        <v>#N/A</v>
      </c>
    </row>
    <row r="54" spans="1:14" ht="15" customHeight="1" x14ac:dyDescent="0.2">
      <c r="A54" s="490" t="s">
        <v>462</v>
      </c>
      <c r="B54" s="487">
        <v>42509</v>
      </c>
      <c r="C54" s="487">
        <v>7872</v>
      </c>
      <c r="D54" s="487">
        <v>3204</v>
      </c>
      <c r="E54" s="488">
        <f t="shared" si="11"/>
        <v>101.68157680715686</v>
      </c>
      <c r="F54" s="488">
        <f t="shared" si="11"/>
        <v>101.02669404517455</v>
      </c>
      <c r="G54" s="488">
        <f t="shared" si="11"/>
        <v>104.671675922901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42522</v>
      </c>
      <c r="C55" s="487">
        <v>7442</v>
      </c>
      <c r="D55" s="487">
        <v>3141</v>
      </c>
      <c r="E55" s="488">
        <f t="shared" si="11"/>
        <v>101.71267282208296</v>
      </c>
      <c r="F55" s="488">
        <f t="shared" si="11"/>
        <v>95.508213552361397</v>
      </c>
      <c r="G55" s="488">
        <f t="shared" si="11"/>
        <v>102.61352499183273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43019</v>
      </c>
      <c r="C56" s="487">
        <v>7535</v>
      </c>
      <c r="D56" s="487">
        <v>3221</v>
      </c>
      <c r="E56" s="488">
        <f t="shared" si="11"/>
        <v>102.90149739271874</v>
      </c>
      <c r="F56" s="488">
        <f t="shared" si="11"/>
        <v>96.701745379876797</v>
      </c>
      <c r="G56" s="488">
        <f t="shared" si="11"/>
        <v>105.22704998366548</v>
      </c>
      <c r="H56" s="489" t="str">
        <f t="shared" si="14"/>
        <v/>
      </c>
      <c r="I56" s="488" t="str">
        <f t="shared" si="12"/>
        <v/>
      </c>
      <c r="J56" s="488" t="str">
        <f t="shared" si="10"/>
        <v/>
      </c>
      <c r="K56" s="488" t="str">
        <f t="shared" si="10"/>
        <v/>
      </c>
      <c r="L56" s="488" t="e">
        <f t="shared" si="13"/>
        <v>#N/A</v>
      </c>
    </row>
    <row r="57" spans="1:14" ht="15" customHeight="1" x14ac:dyDescent="0.2">
      <c r="A57" s="490">
        <v>42248</v>
      </c>
      <c r="B57" s="487">
        <v>43973</v>
      </c>
      <c r="C57" s="487">
        <v>7437</v>
      </c>
      <c r="D57" s="487">
        <v>3325</v>
      </c>
      <c r="E57" s="488">
        <f t="shared" si="11"/>
        <v>105.18346648806391</v>
      </c>
      <c r="F57" s="488">
        <f t="shared" si="11"/>
        <v>95.44404517453799</v>
      </c>
      <c r="G57" s="488">
        <f t="shared" si="11"/>
        <v>108.62463247304804</v>
      </c>
      <c r="H57" s="489">
        <f t="shared" si="14"/>
        <v>42248</v>
      </c>
      <c r="I57" s="488">
        <f t="shared" si="12"/>
        <v>105.18346648806391</v>
      </c>
      <c r="J57" s="488">
        <f t="shared" si="10"/>
        <v>95.44404517453799</v>
      </c>
      <c r="K57" s="488">
        <f t="shared" si="10"/>
        <v>108.62463247304804</v>
      </c>
      <c r="L57" s="488" t="e">
        <f t="shared" si="13"/>
        <v>#N/A</v>
      </c>
    </row>
    <row r="58" spans="1:14" ht="15" customHeight="1" x14ac:dyDescent="0.2">
      <c r="A58" s="490" t="s">
        <v>465</v>
      </c>
      <c r="B58" s="487">
        <v>43415</v>
      </c>
      <c r="C58" s="487">
        <v>7416</v>
      </c>
      <c r="D58" s="487">
        <v>3257</v>
      </c>
      <c r="E58" s="488">
        <f t="shared" si="11"/>
        <v>103.84872984739033</v>
      </c>
      <c r="F58" s="488">
        <f t="shared" si="11"/>
        <v>95.17453798767967</v>
      </c>
      <c r="G58" s="488">
        <f t="shared" si="11"/>
        <v>106.4031362299902</v>
      </c>
      <c r="H58" s="489" t="str">
        <f t="shared" si="14"/>
        <v/>
      </c>
      <c r="I58" s="488" t="str">
        <f t="shared" si="12"/>
        <v/>
      </c>
      <c r="J58" s="488" t="str">
        <f t="shared" si="10"/>
        <v/>
      </c>
      <c r="K58" s="488" t="str">
        <f t="shared" si="10"/>
        <v/>
      </c>
      <c r="L58" s="488" t="e">
        <f t="shared" si="13"/>
        <v>#N/A</v>
      </c>
    </row>
    <row r="59" spans="1:14" ht="15" customHeight="1" x14ac:dyDescent="0.2">
      <c r="A59" s="490" t="s">
        <v>466</v>
      </c>
      <c r="B59" s="487">
        <v>43639</v>
      </c>
      <c r="C59" s="487">
        <v>7296</v>
      </c>
      <c r="D59" s="487">
        <v>3252</v>
      </c>
      <c r="E59" s="488">
        <f t="shared" si="11"/>
        <v>104.38453810457828</v>
      </c>
      <c r="F59" s="488">
        <f t="shared" si="11"/>
        <v>93.634496919917865</v>
      </c>
      <c r="G59" s="488">
        <f t="shared" si="11"/>
        <v>106.23979091800064</v>
      </c>
      <c r="H59" s="489" t="str">
        <f t="shared" si="14"/>
        <v/>
      </c>
      <c r="I59" s="488" t="str">
        <f t="shared" si="12"/>
        <v/>
      </c>
      <c r="J59" s="488" t="str">
        <f t="shared" si="10"/>
        <v/>
      </c>
      <c r="K59" s="488" t="str">
        <f t="shared" si="10"/>
        <v/>
      </c>
      <c r="L59" s="488" t="e">
        <f t="shared" si="13"/>
        <v>#N/A</v>
      </c>
    </row>
    <row r="60" spans="1:14" ht="15" customHeight="1" x14ac:dyDescent="0.2">
      <c r="A60" s="490" t="s">
        <v>467</v>
      </c>
      <c r="B60" s="487">
        <v>44149</v>
      </c>
      <c r="C60" s="487">
        <v>7512</v>
      </c>
      <c r="D60" s="487">
        <v>3354</v>
      </c>
      <c r="E60" s="488">
        <f t="shared" si="11"/>
        <v>105.60445869014016</v>
      </c>
      <c r="F60" s="488">
        <f t="shared" si="11"/>
        <v>96.406570841889121</v>
      </c>
      <c r="G60" s="488">
        <f t="shared" si="11"/>
        <v>109.57203528258739</v>
      </c>
      <c r="H60" s="489" t="str">
        <f t="shared" si="14"/>
        <v/>
      </c>
      <c r="I60" s="488" t="str">
        <f t="shared" si="12"/>
        <v/>
      </c>
      <c r="J60" s="488" t="str">
        <f t="shared" si="10"/>
        <v/>
      </c>
      <c r="K60" s="488" t="str">
        <f t="shared" si="10"/>
        <v/>
      </c>
      <c r="L60" s="488" t="e">
        <f t="shared" si="13"/>
        <v>#N/A</v>
      </c>
    </row>
    <row r="61" spans="1:14" ht="15" customHeight="1" x14ac:dyDescent="0.2">
      <c r="A61" s="490">
        <v>42614</v>
      </c>
      <c r="B61" s="487">
        <v>45210</v>
      </c>
      <c r="C61" s="487">
        <v>7393</v>
      </c>
      <c r="D61" s="487">
        <v>3461</v>
      </c>
      <c r="E61" s="488">
        <f t="shared" si="11"/>
        <v>108.1423719083385</v>
      </c>
      <c r="F61" s="488">
        <f t="shared" si="11"/>
        <v>94.879363449691994</v>
      </c>
      <c r="G61" s="488">
        <f t="shared" si="11"/>
        <v>113.06762495916367</v>
      </c>
      <c r="H61" s="489">
        <f t="shared" si="14"/>
        <v>42614</v>
      </c>
      <c r="I61" s="488">
        <f t="shared" si="12"/>
        <v>108.1423719083385</v>
      </c>
      <c r="J61" s="488">
        <f t="shared" si="10"/>
        <v>94.879363449691994</v>
      </c>
      <c r="K61" s="488">
        <f t="shared" si="10"/>
        <v>113.06762495916367</v>
      </c>
      <c r="L61" s="488" t="e">
        <f t="shared" si="13"/>
        <v>#N/A</v>
      </c>
    </row>
    <row r="62" spans="1:14" ht="15" customHeight="1" x14ac:dyDescent="0.2">
      <c r="A62" s="490" t="s">
        <v>468</v>
      </c>
      <c r="B62" s="487">
        <v>44754</v>
      </c>
      <c r="C62" s="487">
        <v>7352</v>
      </c>
      <c r="D62" s="487">
        <v>3437</v>
      </c>
      <c r="E62" s="488">
        <f t="shared" si="11"/>
        <v>107.0516193847773</v>
      </c>
      <c r="F62" s="488">
        <f t="shared" si="11"/>
        <v>94.353182751540047</v>
      </c>
      <c r="G62" s="488">
        <f t="shared" si="11"/>
        <v>112.28356746161386</v>
      </c>
      <c r="H62" s="489" t="str">
        <f t="shared" si="14"/>
        <v/>
      </c>
      <c r="I62" s="488" t="str">
        <f t="shared" si="12"/>
        <v/>
      </c>
      <c r="J62" s="488" t="str">
        <f t="shared" si="10"/>
        <v/>
      </c>
      <c r="K62" s="488" t="str">
        <f t="shared" si="10"/>
        <v/>
      </c>
      <c r="L62" s="488" t="e">
        <f t="shared" si="13"/>
        <v>#N/A</v>
      </c>
    </row>
    <row r="63" spans="1:14" ht="15" customHeight="1" x14ac:dyDescent="0.2">
      <c r="A63" s="490" t="s">
        <v>469</v>
      </c>
      <c r="B63" s="487">
        <v>44698</v>
      </c>
      <c r="C63" s="487">
        <v>7160</v>
      </c>
      <c r="D63" s="487">
        <v>3381</v>
      </c>
      <c r="E63" s="488">
        <f t="shared" si="11"/>
        <v>106.91766732048032</v>
      </c>
      <c r="F63" s="488">
        <f t="shared" si="11"/>
        <v>91.889117043121146</v>
      </c>
      <c r="G63" s="488">
        <f t="shared" si="11"/>
        <v>110.45409996733093</v>
      </c>
      <c r="H63" s="489" t="str">
        <f t="shared" si="14"/>
        <v/>
      </c>
      <c r="I63" s="488" t="str">
        <f t="shared" si="12"/>
        <v/>
      </c>
      <c r="J63" s="488" t="str">
        <f t="shared" si="10"/>
        <v/>
      </c>
      <c r="K63" s="488" t="str">
        <f t="shared" si="10"/>
        <v/>
      </c>
      <c r="L63" s="488" t="e">
        <f t="shared" si="13"/>
        <v>#N/A</v>
      </c>
    </row>
    <row r="64" spans="1:14" ht="15" customHeight="1" x14ac:dyDescent="0.2">
      <c r="A64" s="490" t="s">
        <v>470</v>
      </c>
      <c r="B64" s="487">
        <v>44876</v>
      </c>
      <c r="C64" s="487">
        <v>7323</v>
      </c>
      <c r="D64" s="487">
        <v>3443</v>
      </c>
      <c r="E64" s="488">
        <f t="shared" si="11"/>
        <v>107.3434435248529</v>
      </c>
      <c r="F64" s="488">
        <f t="shared" si="11"/>
        <v>93.98100616016427</v>
      </c>
      <c r="G64" s="488">
        <f t="shared" si="11"/>
        <v>112.4795818360013</v>
      </c>
      <c r="H64" s="489" t="str">
        <f t="shared" si="14"/>
        <v/>
      </c>
      <c r="I64" s="488" t="str">
        <f t="shared" si="12"/>
        <v/>
      </c>
      <c r="J64" s="488" t="str">
        <f t="shared" si="10"/>
        <v/>
      </c>
      <c r="K64" s="488" t="str">
        <f t="shared" si="10"/>
        <v/>
      </c>
      <c r="L64" s="488" t="e">
        <f t="shared" si="13"/>
        <v>#N/A</v>
      </c>
    </row>
    <row r="65" spans="1:12" ht="15" customHeight="1" x14ac:dyDescent="0.2">
      <c r="A65" s="490">
        <v>42979</v>
      </c>
      <c r="B65" s="487">
        <v>45456</v>
      </c>
      <c r="C65" s="487">
        <v>7136</v>
      </c>
      <c r="D65" s="487">
        <v>3641</v>
      </c>
      <c r="E65" s="488">
        <f t="shared" si="11"/>
        <v>108.730804190786</v>
      </c>
      <c r="F65" s="488">
        <f t="shared" si="11"/>
        <v>91.581108829568791</v>
      </c>
      <c r="G65" s="488">
        <f t="shared" si="11"/>
        <v>118.94805619078733</v>
      </c>
      <c r="H65" s="489">
        <f t="shared" si="14"/>
        <v>42979</v>
      </c>
      <c r="I65" s="488">
        <f t="shared" si="12"/>
        <v>108.730804190786</v>
      </c>
      <c r="J65" s="488">
        <f t="shared" si="10"/>
        <v>91.581108829568791</v>
      </c>
      <c r="K65" s="488">
        <f t="shared" si="10"/>
        <v>118.94805619078733</v>
      </c>
      <c r="L65" s="488" t="e">
        <f t="shared" si="13"/>
        <v>#N/A</v>
      </c>
    </row>
    <row r="66" spans="1:12" ht="15" customHeight="1" x14ac:dyDescent="0.2">
      <c r="A66" s="490" t="s">
        <v>471</v>
      </c>
      <c r="B66" s="487">
        <v>45246</v>
      </c>
      <c r="C66" s="487">
        <v>7146</v>
      </c>
      <c r="D66" s="487">
        <v>3620</v>
      </c>
      <c r="E66" s="488">
        <f t="shared" si="11"/>
        <v>108.22848394967231</v>
      </c>
      <c r="F66" s="488">
        <f t="shared" si="11"/>
        <v>91.709445585215605</v>
      </c>
      <c r="G66" s="488">
        <f t="shared" si="11"/>
        <v>118.26200588043123</v>
      </c>
      <c r="H66" s="489" t="str">
        <f t="shared" si="14"/>
        <v/>
      </c>
      <c r="I66" s="488" t="str">
        <f t="shared" si="12"/>
        <v/>
      </c>
      <c r="J66" s="488" t="str">
        <f t="shared" si="10"/>
        <v/>
      </c>
      <c r="K66" s="488" t="str">
        <f t="shared" si="10"/>
        <v/>
      </c>
      <c r="L66" s="488" t="e">
        <f t="shared" si="13"/>
        <v>#N/A</v>
      </c>
    </row>
    <row r="67" spans="1:12" ht="15" customHeight="1" x14ac:dyDescent="0.2">
      <c r="A67" s="490" t="s">
        <v>472</v>
      </c>
      <c r="B67" s="487">
        <v>45168</v>
      </c>
      <c r="C67" s="487">
        <v>7126</v>
      </c>
      <c r="D67" s="487">
        <v>3490</v>
      </c>
      <c r="E67" s="488">
        <f t="shared" si="11"/>
        <v>108.04190786011578</v>
      </c>
      <c r="F67" s="488">
        <f t="shared" si="11"/>
        <v>91.452772073921977</v>
      </c>
      <c r="G67" s="488">
        <f t="shared" si="11"/>
        <v>114.01502776870305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45481</v>
      </c>
      <c r="C68" s="487">
        <v>7240</v>
      </c>
      <c r="D68" s="487">
        <v>3563</v>
      </c>
      <c r="E68" s="488">
        <f t="shared" si="11"/>
        <v>108.79060421949004</v>
      </c>
      <c r="F68" s="488">
        <f t="shared" si="11"/>
        <v>92.915811088295683</v>
      </c>
      <c r="G68" s="488">
        <f t="shared" si="11"/>
        <v>116.39986932375041</v>
      </c>
      <c r="H68" s="489" t="str">
        <f t="shared" si="14"/>
        <v/>
      </c>
      <c r="I68" s="488" t="str">
        <f t="shared" si="12"/>
        <v/>
      </c>
      <c r="J68" s="488" t="str">
        <f t="shared" si="12"/>
        <v/>
      </c>
      <c r="K68" s="488" t="str">
        <f t="shared" si="12"/>
        <v/>
      </c>
      <c r="L68" s="488" t="e">
        <f t="shared" si="13"/>
        <v>#N/A</v>
      </c>
    </row>
    <row r="69" spans="1:12" ht="15" customHeight="1" x14ac:dyDescent="0.2">
      <c r="A69" s="490">
        <v>43344</v>
      </c>
      <c r="B69" s="487">
        <v>46118</v>
      </c>
      <c r="C69" s="487">
        <v>7087</v>
      </c>
      <c r="D69" s="487">
        <v>3712</v>
      </c>
      <c r="E69" s="488">
        <f t="shared" si="11"/>
        <v>110.31430895086829</v>
      </c>
      <c r="F69" s="488">
        <f t="shared" si="11"/>
        <v>90.952258726899387</v>
      </c>
      <c r="G69" s="488">
        <f t="shared" si="11"/>
        <v>121.26755962103888</v>
      </c>
      <c r="H69" s="489">
        <f t="shared" si="14"/>
        <v>43344</v>
      </c>
      <c r="I69" s="488">
        <f t="shared" si="12"/>
        <v>110.31430895086829</v>
      </c>
      <c r="J69" s="488">
        <f t="shared" si="12"/>
        <v>90.952258726899387</v>
      </c>
      <c r="K69" s="488">
        <f t="shared" si="12"/>
        <v>121.26755962103888</v>
      </c>
      <c r="L69" s="488" t="e">
        <f t="shared" si="13"/>
        <v>#N/A</v>
      </c>
    </row>
    <row r="70" spans="1:12" ht="15" customHeight="1" x14ac:dyDescent="0.2">
      <c r="A70" s="490" t="s">
        <v>474</v>
      </c>
      <c r="B70" s="487">
        <v>45611</v>
      </c>
      <c r="C70" s="487">
        <v>7088</v>
      </c>
      <c r="D70" s="487">
        <v>3691</v>
      </c>
      <c r="E70" s="488">
        <f t="shared" si="11"/>
        <v>109.10156436875089</v>
      </c>
      <c r="F70" s="488">
        <f t="shared" si="11"/>
        <v>90.965092402464066</v>
      </c>
      <c r="G70" s="488">
        <f t="shared" si="11"/>
        <v>120.58150931068279</v>
      </c>
      <c r="H70" s="489" t="str">
        <f t="shared" si="14"/>
        <v/>
      </c>
      <c r="I70" s="488" t="str">
        <f t="shared" si="12"/>
        <v/>
      </c>
      <c r="J70" s="488" t="str">
        <f t="shared" si="12"/>
        <v/>
      </c>
      <c r="K70" s="488" t="str">
        <f t="shared" si="12"/>
        <v/>
      </c>
      <c r="L70" s="488" t="e">
        <f t="shared" si="13"/>
        <v>#N/A</v>
      </c>
    </row>
    <row r="71" spans="1:12" ht="15" customHeight="1" x14ac:dyDescent="0.2">
      <c r="A71" s="490" t="s">
        <v>475</v>
      </c>
      <c r="B71" s="487">
        <v>45576</v>
      </c>
      <c r="C71" s="487">
        <v>6985</v>
      </c>
      <c r="D71" s="487">
        <v>3601</v>
      </c>
      <c r="E71" s="491">
        <f t="shared" ref="E71:G75" si="15">IF($A$51=37802,IF(COUNTBLANK(B$51:B$70)&gt;0,#N/A,IF(ISBLANK(B71)=FALSE,B71/B$51*100,#N/A)),IF(COUNTBLANK(B$51:B$75)&gt;0,#N/A,B71/B$51*100))</f>
        <v>109.01784432856527</v>
      </c>
      <c r="F71" s="491">
        <f t="shared" si="15"/>
        <v>89.643223819301838</v>
      </c>
      <c r="G71" s="491">
        <f t="shared" si="15"/>
        <v>117.64129369487095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45685</v>
      </c>
      <c r="C72" s="487">
        <v>7103</v>
      </c>
      <c r="D72" s="487">
        <v>3654</v>
      </c>
      <c r="E72" s="491">
        <f t="shared" si="15"/>
        <v>109.27857245371477</v>
      </c>
      <c r="F72" s="491">
        <f t="shared" si="15"/>
        <v>91.157597535934286</v>
      </c>
      <c r="G72" s="491">
        <f t="shared" si="15"/>
        <v>119.37275400196015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46527</v>
      </c>
      <c r="C73" s="487">
        <v>7011</v>
      </c>
      <c r="D73" s="487">
        <v>3802</v>
      </c>
      <c r="E73" s="491">
        <f t="shared" si="15"/>
        <v>111.29263742046595</v>
      </c>
      <c r="F73" s="491">
        <f t="shared" si="15"/>
        <v>89.976899383983579</v>
      </c>
      <c r="G73" s="491">
        <f t="shared" si="15"/>
        <v>124.20777523685069</v>
      </c>
      <c r="H73" s="492">
        <f>IF(A$51=37802,IF(ISERROR(L73)=TRUE,IF(ISBLANK(A73)=FALSE,IF(MONTH(A73)=MONTH(MAX(A$51:A$75)),A73,""),""),""),IF(ISERROR(L73)=TRUE,IF(MONTH(A73)=MONTH(MAX(A$51:A$75)),A73,""),""))</f>
        <v>43709</v>
      </c>
      <c r="I73" s="488">
        <f t="shared" si="12"/>
        <v>111.29263742046595</v>
      </c>
      <c r="J73" s="488">
        <f t="shared" si="12"/>
        <v>89.976899383983579</v>
      </c>
      <c r="K73" s="488">
        <f t="shared" si="12"/>
        <v>124.20777523685069</v>
      </c>
      <c r="L73" s="488" t="e">
        <f t="shared" si="13"/>
        <v>#N/A</v>
      </c>
    </row>
    <row r="74" spans="1:12" ht="15" customHeight="1" x14ac:dyDescent="0.2">
      <c r="A74" s="490" t="s">
        <v>477</v>
      </c>
      <c r="B74" s="487">
        <v>45435</v>
      </c>
      <c r="C74" s="487">
        <v>6981</v>
      </c>
      <c r="D74" s="487">
        <v>3814</v>
      </c>
      <c r="E74" s="491">
        <f t="shared" si="15"/>
        <v>108.68057216667464</v>
      </c>
      <c r="F74" s="491">
        <f t="shared" si="15"/>
        <v>89.591889117043124</v>
      </c>
      <c r="G74" s="491">
        <f t="shared" si="15"/>
        <v>124.59980398562563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46207</v>
      </c>
      <c r="C75" s="493">
        <v>6752</v>
      </c>
      <c r="D75" s="493">
        <v>3636</v>
      </c>
      <c r="E75" s="491">
        <f t="shared" si="15"/>
        <v>110.52719705305458</v>
      </c>
      <c r="F75" s="491">
        <f t="shared" si="15"/>
        <v>86.652977412731005</v>
      </c>
      <c r="G75" s="491">
        <f t="shared" si="15"/>
        <v>118.78471087879778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111.29263742046595</v>
      </c>
      <c r="J77" s="488">
        <f>IF(J75&lt;&gt;"",J75,IF(J74&lt;&gt;"",J74,IF(J73&lt;&gt;"",J73,IF(J72&lt;&gt;"",J72,IF(J71&lt;&gt;"",J71,IF(J70&lt;&gt;"",J70,""))))))</f>
        <v>89.976899383983579</v>
      </c>
      <c r="K77" s="488">
        <f>IF(K75&lt;&gt;"",K75,IF(K74&lt;&gt;"",K74,IF(K73&lt;&gt;"",K73,IF(K72&lt;&gt;"",K72,IF(K71&lt;&gt;"",K71,IF(K70&lt;&gt;"",K70,""))))))</f>
        <v>124.20777523685069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+11,3%</v>
      </c>
      <c r="J79" s="488" t="str">
        <f>"GeB - ausschließlich: "&amp;IF(J77&gt;100,"+","")&amp;TEXT(J77-100,"0,0")&amp;"%"</f>
        <v>GeB - ausschließlich: -10,0%</v>
      </c>
      <c r="K79" s="488" t="str">
        <f>"GeB - im Nebenjob: "&amp;IF(K77&gt;100,"+","")&amp;TEXT(K77-100,"0,0")&amp;"%"</f>
        <v>GeB - im Nebenjob: +24,2%</v>
      </c>
    </row>
    <row r="81" spans="9:9" ht="15" customHeight="1" x14ac:dyDescent="0.2">
      <c r="I81" s="488" t="str">
        <f>IF(ISERROR(HLOOKUP(1,I$78:K$79,2,FALSE)),"",HLOOKUP(1,I$78:K$79,2,FALSE))</f>
        <v>GeB - im Nebenjob: +24,2%</v>
      </c>
    </row>
    <row r="82" spans="9:9" ht="15" customHeight="1" x14ac:dyDescent="0.2">
      <c r="I82" s="488" t="str">
        <f>IF(ISERROR(HLOOKUP(2,I$78:K$79,2,FALSE)),"",HLOOKUP(2,I$78:K$79,2,FALSE))</f>
        <v>SvB: +11,3%</v>
      </c>
    </row>
    <row r="83" spans="9:9" ht="15" customHeight="1" x14ac:dyDescent="0.2">
      <c r="I83" s="488" t="str">
        <f>IF(ISERROR(HLOOKUP(3,I$78:K$79,2,FALSE)),"",HLOOKUP(3,I$78:K$79,2,FALSE))</f>
        <v>GeB - ausschließlich: -10,0%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46207</v>
      </c>
      <c r="E12" s="114">
        <v>45435</v>
      </c>
      <c r="F12" s="114">
        <v>46527</v>
      </c>
      <c r="G12" s="114">
        <v>45685</v>
      </c>
      <c r="H12" s="114">
        <v>45576</v>
      </c>
      <c r="I12" s="115">
        <v>631</v>
      </c>
      <c r="J12" s="116">
        <v>1.3845006143584342</v>
      </c>
      <c r="N12" s="117"/>
    </row>
    <row r="13" spans="1:15" s="110" customFormat="1" ht="13.5" customHeight="1" x14ac:dyDescent="0.2">
      <c r="A13" s="118" t="s">
        <v>105</v>
      </c>
      <c r="B13" s="119" t="s">
        <v>106</v>
      </c>
      <c r="C13" s="113">
        <v>54.193087627415757</v>
      </c>
      <c r="D13" s="114">
        <v>25041</v>
      </c>
      <c r="E13" s="114">
        <v>24749</v>
      </c>
      <c r="F13" s="114">
        <v>25472</v>
      </c>
      <c r="G13" s="114">
        <v>24996</v>
      </c>
      <c r="H13" s="114">
        <v>24868</v>
      </c>
      <c r="I13" s="115">
        <v>173</v>
      </c>
      <c r="J13" s="116">
        <v>0.69567315425446352</v>
      </c>
    </row>
    <row r="14" spans="1:15" s="110" customFormat="1" ht="13.5" customHeight="1" x14ac:dyDescent="0.2">
      <c r="A14" s="120"/>
      <c r="B14" s="119" t="s">
        <v>107</v>
      </c>
      <c r="C14" s="113">
        <v>45.806912372584243</v>
      </c>
      <c r="D14" s="114">
        <v>21166</v>
      </c>
      <c r="E14" s="114">
        <v>20686</v>
      </c>
      <c r="F14" s="114">
        <v>21055</v>
      </c>
      <c r="G14" s="114">
        <v>20689</v>
      </c>
      <c r="H14" s="114">
        <v>20708</v>
      </c>
      <c r="I14" s="115">
        <v>458</v>
      </c>
      <c r="J14" s="116">
        <v>2.2117056210160326</v>
      </c>
    </row>
    <row r="15" spans="1:15" s="110" customFormat="1" ht="13.5" customHeight="1" x14ac:dyDescent="0.2">
      <c r="A15" s="118" t="s">
        <v>105</v>
      </c>
      <c r="B15" s="121" t="s">
        <v>108</v>
      </c>
      <c r="C15" s="113">
        <v>9.5028891726361806</v>
      </c>
      <c r="D15" s="114">
        <v>4391</v>
      </c>
      <c r="E15" s="114">
        <v>4351</v>
      </c>
      <c r="F15" s="114">
        <v>4607</v>
      </c>
      <c r="G15" s="114">
        <v>4069</v>
      </c>
      <c r="H15" s="114">
        <v>4239</v>
      </c>
      <c r="I15" s="115">
        <v>152</v>
      </c>
      <c r="J15" s="116">
        <v>3.5857513564519934</v>
      </c>
    </row>
    <row r="16" spans="1:15" s="110" customFormat="1" ht="13.5" customHeight="1" x14ac:dyDescent="0.2">
      <c r="A16" s="118"/>
      <c r="B16" s="121" t="s">
        <v>109</v>
      </c>
      <c r="C16" s="113">
        <v>65.474928041205871</v>
      </c>
      <c r="D16" s="114">
        <v>30254</v>
      </c>
      <c r="E16" s="114">
        <v>29745</v>
      </c>
      <c r="F16" s="114">
        <v>30519</v>
      </c>
      <c r="G16" s="114">
        <v>30447</v>
      </c>
      <c r="H16" s="114">
        <v>30302</v>
      </c>
      <c r="I16" s="115">
        <v>-48</v>
      </c>
      <c r="J16" s="116">
        <v>-0.15840538578311664</v>
      </c>
    </row>
    <row r="17" spans="1:10" s="110" customFormat="1" ht="13.5" customHeight="1" x14ac:dyDescent="0.2">
      <c r="A17" s="118"/>
      <c r="B17" s="121" t="s">
        <v>110</v>
      </c>
      <c r="C17" s="113">
        <v>23.73233492760837</v>
      </c>
      <c r="D17" s="114">
        <v>10966</v>
      </c>
      <c r="E17" s="114">
        <v>10744</v>
      </c>
      <c r="F17" s="114">
        <v>10805</v>
      </c>
      <c r="G17" s="114">
        <v>10592</v>
      </c>
      <c r="H17" s="114">
        <v>10466</v>
      </c>
      <c r="I17" s="115">
        <v>500</v>
      </c>
      <c r="J17" s="116">
        <v>4.7773743550544623</v>
      </c>
    </row>
    <row r="18" spans="1:10" s="110" customFormat="1" ht="13.5" customHeight="1" x14ac:dyDescent="0.2">
      <c r="A18" s="120"/>
      <c r="B18" s="121" t="s">
        <v>111</v>
      </c>
      <c r="C18" s="113">
        <v>1.2898478585495705</v>
      </c>
      <c r="D18" s="114">
        <v>596</v>
      </c>
      <c r="E18" s="114">
        <v>595</v>
      </c>
      <c r="F18" s="114">
        <v>596</v>
      </c>
      <c r="G18" s="114">
        <v>577</v>
      </c>
      <c r="H18" s="114">
        <v>569</v>
      </c>
      <c r="I18" s="115">
        <v>27</v>
      </c>
      <c r="J18" s="116">
        <v>4.7451669595782073</v>
      </c>
    </row>
    <row r="19" spans="1:10" s="110" customFormat="1" ht="13.5" customHeight="1" x14ac:dyDescent="0.2">
      <c r="A19" s="120"/>
      <c r="B19" s="121" t="s">
        <v>112</v>
      </c>
      <c r="C19" s="113">
        <v>0.31813361611876989</v>
      </c>
      <c r="D19" s="114">
        <v>147</v>
      </c>
      <c r="E19" s="114">
        <v>136</v>
      </c>
      <c r="F19" s="114">
        <v>147</v>
      </c>
      <c r="G19" s="114">
        <v>129</v>
      </c>
      <c r="H19" s="114">
        <v>114</v>
      </c>
      <c r="I19" s="115">
        <v>33</v>
      </c>
      <c r="J19" s="116">
        <v>28.94736842105263</v>
      </c>
    </row>
    <row r="20" spans="1:10" s="110" customFormat="1" ht="13.5" customHeight="1" x14ac:dyDescent="0.2">
      <c r="A20" s="118" t="s">
        <v>113</v>
      </c>
      <c r="B20" s="122" t="s">
        <v>114</v>
      </c>
      <c r="C20" s="113">
        <v>69.032830523513752</v>
      </c>
      <c r="D20" s="114">
        <v>31898</v>
      </c>
      <c r="E20" s="114">
        <v>31509</v>
      </c>
      <c r="F20" s="114">
        <v>32434</v>
      </c>
      <c r="G20" s="114">
        <v>31802</v>
      </c>
      <c r="H20" s="114">
        <v>31831</v>
      </c>
      <c r="I20" s="115">
        <v>67</v>
      </c>
      <c r="J20" s="116">
        <v>0.2104866325280387</v>
      </c>
    </row>
    <row r="21" spans="1:10" s="110" customFormat="1" ht="13.5" customHeight="1" x14ac:dyDescent="0.2">
      <c r="A21" s="120"/>
      <c r="B21" s="122" t="s">
        <v>115</v>
      </c>
      <c r="C21" s="113">
        <v>30.967169476486248</v>
      </c>
      <c r="D21" s="114">
        <v>14309</v>
      </c>
      <c r="E21" s="114">
        <v>13926</v>
      </c>
      <c r="F21" s="114">
        <v>14093</v>
      </c>
      <c r="G21" s="114">
        <v>13883</v>
      </c>
      <c r="H21" s="114">
        <v>13745</v>
      </c>
      <c r="I21" s="115">
        <v>564</v>
      </c>
      <c r="J21" s="116">
        <v>4.1033102946526006</v>
      </c>
    </row>
    <row r="22" spans="1:10" s="110" customFormat="1" ht="13.5" customHeight="1" x14ac:dyDescent="0.2">
      <c r="A22" s="118" t="s">
        <v>113</v>
      </c>
      <c r="B22" s="122" t="s">
        <v>116</v>
      </c>
      <c r="C22" s="113">
        <v>92.135390741662519</v>
      </c>
      <c r="D22" s="114">
        <v>42573</v>
      </c>
      <c r="E22" s="114">
        <v>42018</v>
      </c>
      <c r="F22" s="114">
        <v>43012</v>
      </c>
      <c r="G22" s="114">
        <v>42293</v>
      </c>
      <c r="H22" s="114">
        <v>42247</v>
      </c>
      <c r="I22" s="115">
        <v>326</v>
      </c>
      <c r="J22" s="116">
        <v>0.77165242502426212</v>
      </c>
    </row>
    <row r="23" spans="1:10" s="110" customFormat="1" ht="13.5" customHeight="1" x14ac:dyDescent="0.2">
      <c r="A23" s="123"/>
      <c r="B23" s="124" t="s">
        <v>117</v>
      </c>
      <c r="C23" s="125">
        <v>7.8408033414850564</v>
      </c>
      <c r="D23" s="114">
        <v>3623</v>
      </c>
      <c r="E23" s="114">
        <v>3403</v>
      </c>
      <c r="F23" s="114">
        <v>3499</v>
      </c>
      <c r="G23" s="114">
        <v>3377</v>
      </c>
      <c r="H23" s="114">
        <v>3312</v>
      </c>
      <c r="I23" s="115">
        <v>311</v>
      </c>
      <c r="J23" s="116">
        <v>9.3900966183574877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10388</v>
      </c>
      <c r="E26" s="114">
        <v>10795</v>
      </c>
      <c r="F26" s="114">
        <v>10813</v>
      </c>
      <c r="G26" s="114">
        <v>10757</v>
      </c>
      <c r="H26" s="140">
        <v>10586</v>
      </c>
      <c r="I26" s="115">
        <v>-198</v>
      </c>
      <c r="J26" s="116">
        <v>-1.8703948611373513</v>
      </c>
    </row>
    <row r="27" spans="1:10" s="110" customFormat="1" ht="13.5" customHeight="1" x14ac:dyDescent="0.2">
      <c r="A27" s="118" t="s">
        <v>105</v>
      </c>
      <c r="B27" s="119" t="s">
        <v>106</v>
      </c>
      <c r="C27" s="113">
        <v>40.951097420100119</v>
      </c>
      <c r="D27" s="115">
        <v>4254</v>
      </c>
      <c r="E27" s="114">
        <v>4370</v>
      </c>
      <c r="F27" s="114">
        <v>4377</v>
      </c>
      <c r="G27" s="114">
        <v>4343</v>
      </c>
      <c r="H27" s="140">
        <v>4260</v>
      </c>
      <c r="I27" s="115">
        <v>-6</v>
      </c>
      <c r="J27" s="116">
        <v>-0.14084507042253522</v>
      </c>
    </row>
    <row r="28" spans="1:10" s="110" customFormat="1" ht="13.5" customHeight="1" x14ac:dyDescent="0.2">
      <c r="A28" s="120"/>
      <c r="B28" s="119" t="s">
        <v>107</v>
      </c>
      <c r="C28" s="113">
        <v>59.048902579899881</v>
      </c>
      <c r="D28" s="115">
        <v>6134</v>
      </c>
      <c r="E28" s="114">
        <v>6425</v>
      </c>
      <c r="F28" s="114">
        <v>6436</v>
      </c>
      <c r="G28" s="114">
        <v>6414</v>
      </c>
      <c r="H28" s="140">
        <v>6326</v>
      </c>
      <c r="I28" s="115">
        <v>-192</v>
      </c>
      <c r="J28" s="116">
        <v>-3.0350932658868164</v>
      </c>
    </row>
    <row r="29" spans="1:10" s="110" customFormat="1" ht="13.5" customHeight="1" x14ac:dyDescent="0.2">
      <c r="A29" s="118" t="s">
        <v>105</v>
      </c>
      <c r="B29" s="121" t="s">
        <v>108</v>
      </c>
      <c r="C29" s="113">
        <v>15.55641124374278</v>
      </c>
      <c r="D29" s="115">
        <v>1616</v>
      </c>
      <c r="E29" s="114">
        <v>1673</v>
      </c>
      <c r="F29" s="114">
        <v>1733</v>
      </c>
      <c r="G29" s="114">
        <v>1744</v>
      </c>
      <c r="H29" s="140">
        <v>1662</v>
      </c>
      <c r="I29" s="115">
        <v>-46</v>
      </c>
      <c r="J29" s="116">
        <v>-2.7677496991576414</v>
      </c>
    </row>
    <row r="30" spans="1:10" s="110" customFormat="1" ht="13.5" customHeight="1" x14ac:dyDescent="0.2">
      <c r="A30" s="118"/>
      <c r="B30" s="121" t="s">
        <v>109</v>
      </c>
      <c r="C30" s="113">
        <v>42.115902964959567</v>
      </c>
      <c r="D30" s="115">
        <v>4375</v>
      </c>
      <c r="E30" s="114">
        <v>4611</v>
      </c>
      <c r="F30" s="114">
        <v>4577</v>
      </c>
      <c r="G30" s="114">
        <v>4576</v>
      </c>
      <c r="H30" s="140">
        <v>4578</v>
      </c>
      <c r="I30" s="115">
        <v>-203</v>
      </c>
      <c r="J30" s="116">
        <v>-4.4342507645259941</v>
      </c>
    </row>
    <row r="31" spans="1:10" s="110" customFormat="1" ht="13.5" customHeight="1" x14ac:dyDescent="0.2">
      <c r="A31" s="118"/>
      <c r="B31" s="121" t="s">
        <v>110</v>
      </c>
      <c r="C31" s="113">
        <v>22.323835194455139</v>
      </c>
      <c r="D31" s="115">
        <v>2319</v>
      </c>
      <c r="E31" s="114">
        <v>2352</v>
      </c>
      <c r="F31" s="114">
        <v>2376</v>
      </c>
      <c r="G31" s="114">
        <v>2349</v>
      </c>
      <c r="H31" s="140">
        <v>2311</v>
      </c>
      <c r="I31" s="115">
        <v>8</v>
      </c>
      <c r="J31" s="116">
        <v>0.34617048896581565</v>
      </c>
    </row>
    <row r="32" spans="1:10" s="110" customFormat="1" ht="13.5" customHeight="1" x14ac:dyDescent="0.2">
      <c r="A32" s="120"/>
      <c r="B32" s="121" t="s">
        <v>111</v>
      </c>
      <c r="C32" s="113">
        <v>20.003850596842511</v>
      </c>
      <c r="D32" s="115">
        <v>2078</v>
      </c>
      <c r="E32" s="114">
        <v>2159</v>
      </c>
      <c r="F32" s="114">
        <v>2127</v>
      </c>
      <c r="G32" s="114">
        <v>2088</v>
      </c>
      <c r="H32" s="140">
        <v>2035</v>
      </c>
      <c r="I32" s="115">
        <v>43</v>
      </c>
      <c r="J32" s="116">
        <v>2.113022113022113</v>
      </c>
    </row>
    <row r="33" spans="1:10" s="110" customFormat="1" ht="13.5" customHeight="1" x14ac:dyDescent="0.2">
      <c r="A33" s="120"/>
      <c r="B33" s="121" t="s">
        <v>112</v>
      </c>
      <c r="C33" s="113">
        <v>2.0119368502117827</v>
      </c>
      <c r="D33" s="115">
        <v>209</v>
      </c>
      <c r="E33" s="114">
        <v>205</v>
      </c>
      <c r="F33" s="114">
        <v>209</v>
      </c>
      <c r="G33" s="114">
        <v>176</v>
      </c>
      <c r="H33" s="140">
        <v>175</v>
      </c>
      <c r="I33" s="115">
        <v>34</v>
      </c>
      <c r="J33" s="116">
        <v>19.428571428571427</v>
      </c>
    </row>
    <row r="34" spans="1:10" s="110" customFormat="1" ht="13.5" customHeight="1" x14ac:dyDescent="0.2">
      <c r="A34" s="118" t="s">
        <v>113</v>
      </c>
      <c r="B34" s="122" t="s">
        <v>116</v>
      </c>
      <c r="C34" s="113">
        <v>93.559876780901035</v>
      </c>
      <c r="D34" s="115">
        <v>9719</v>
      </c>
      <c r="E34" s="114">
        <v>10118</v>
      </c>
      <c r="F34" s="114">
        <v>10138</v>
      </c>
      <c r="G34" s="114">
        <v>10112</v>
      </c>
      <c r="H34" s="140">
        <v>9962</v>
      </c>
      <c r="I34" s="115">
        <v>-243</v>
      </c>
      <c r="J34" s="116">
        <v>-2.4392692230475808</v>
      </c>
    </row>
    <row r="35" spans="1:10" s="110" customFormat="1" ht="13.5" customHeight="1" x14ac:dyDescent="0.2">
      <c r="A35" s="118"/>
      <c r="B35" s="119" t="s">
        <v>117</v>
      </c>
      <c r="C35" s="113">
        <v>6.2090874085483252</v>
      </c>
      <c r="D35" s="115">
        <v>645</v>
      </c>
      <c r="E35" s="114">
        <v>656</v>
      </c>
      <c r="F35" s="114">
        <v>642</v>
      </c>
      <c r="G35" s="114">
        <v>617</v>
      </c>
      <c r="H35" s="140">
        <v>597</v>
      </c>
      <c r="I35" s="115">
        <v>48</v>
      </c>
      <c r="J35" s="116">
        <v>8.0402010050251249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6752</v>
      </c>
      <c r="E37" s="114">
        <v>6981</v>
      </c>
      <c r="F37" s="114">
        <v>7011</v>
      </c>
      <c r="G37" s="114">
        <v>7103</v>
      </c>
      <c r="H37" s="140">
        <v>6985</v>
      </c>
      <c r="I37" s="115">
        <v>-233</v>
      </c>
      <c r="J37" s="116">
        <v>-3.3357193987115248</v>
      </c>
    </row>
    <row r="38" spans="1:10" s="110" customFormat="1" ht="13.5" customHeight="1" x14ac:dyDescent="0.2">
      <c r="A38" s="118" t="s">
        <v>105</v>
      </c>
      <c r="B38" s="119" t="s">
        <v>106</v>
      </c>
      <c r="C38" s="113">
        <v>41.024881516587676</v>
      </c>
      <c r="D38" s="115">
        <v>2770</v>
      </c>
      <c r="E38" s="114">
        <v>2837</v>
      </c>
      <c r="F38" s="114">
        <v>2843</v>
      </c>
      <c r="G38" s="114">
        <v>2858</v>
      </c>
      <c r="H38" s="140">
        <v>2824</v>
      </c>
      <c r="I38" s="115">
        <v>-54</v>
      </c>
      <c r="J38" s="116">
        <v>-1.9121813031161472</v>
      </c>
    </row>
    <row r="39" spans="1:10" s="110" customFormat="1" ht="13.5" customHeight="1" x14ac:dyDescent="0.2">
      <c r="A39" s="120"/>
      <c r="B39" s="119" t="s">
        <v>107</v>
      </c>
      <c r="C39" s="113">
        <v>58.975118483412324</v>
      </c>
      <c r="D39" s="115">
        <v>3982</v>
      </c>
      <c r="E39" s="114">
        <v>4144</v>
      </c>
      <c r="F39" s="114">
        <v>4168</v>
      </c>
      <c r="G39" s="114">
        <v>4245</v>
      </c>
      <c r="H39" s="140">
        <v>4161</v>
      </c>
      <c r="I39" s="115">
        <v>-179</v>
      </c>
      <c r="J39" s="116">
        <v>-4.3018505167027161</v>
      </c>
    </row>
    <row r="40" spans="1:10" s="110" customFormat="1" ht="13.5" customHeight="1" x14ac:dyDescent="0.2">
      <c r="A40" s="118" t="s">
        <v>105</v>
      </c>
      <c r="B40" s="121" t="s">
        <v>108</v>
      </c>
      <c r="C40" s="113">
        <v>18.794431279620852</v>
      </c>
      <c r="D40" s="115">
        <v>1269</v>
      </c>
      <c r="E40" s="114">
        <v>1278</v>
      </c>
      <c r="F40" s="114">
        <v>1340</v>
      </c>
      <c r="G40" s="114">
        <v>1397</v>
      </c>
      <c r="H40" s="140">
        <v>1300</v>
      </c>
      <c r="I40" s="115">
        <v>-31</v>
      </c>
      <c r="J40" s="116">
        <v>-2.3846153846153846</v>
      </c>
    </row>
    <row r="41" spans="1:10" s="110" customFormat="1" ht="13.5" customHeight="1" x14ac:dyDescent="0.2">
      <c r="A41" s="118"/>
      <c r="B41" s="121" t="s">
        <v>109</v>
      </c>
      <c r="C41" s="113">
        <v>28.080568720379148</v>
      </c>
      <c r="D41" s="115">
        <v>1896</v>
      </c>
      <c r="E41" s="114">
        <v>2017</v>
      </c>
      <c r="F41" s="114">
        <v>2003</v>
      </c>
      <c r="G41" s="114">
        <v>2049</v>
      </c>
      <c r="H41" s="140">
        <v>2096</v>
      </c>
      <c r="I41" s="115">
        <v>-200</v>
      </c>
      <c r="J41" s="116">
        <v>-9.5419847328244281</v>
      </c>
    </row>
    <row r="42" spans="1:10" s="110" customFormat="1" ht="13.5" customHeight="1" x14ac:dyDescent="0.2">
      <c r="A42" s="118"/>
      <c r="B42" s="121" t="s">
        <v>110</v>
      </c>
      <c r="C42" s="113">
        <v>23.000592417061611</v>
      </c>
      <c r="D42" s="115">
        <v>1553</v>
      </c>
      <c r="E42" s="114">
        <v>1569</v>
      </c>
      <c r="F42" s="114">
        <v>1580</v>
      </c>
      <c r="G42" s="114">
        <v>1610</v>
      </c>
      <c r="H42" s="140">
        <v>1591</v>
      </c>
      <c r="I42" s="115">
        <v>-38</v>
      </c>
      <c r="J42" s="116">
        <v>-2.3884349465744816</v>
      </c>
    </row>
    <row r="43" spans="1:10" s="110" customFormat="1" ht="13.5" customHeight="1" x14ac:dyDescent="0.2">
      <c r="A43" s="120"/>
      <c r="B43" s="121" t="s">
        <v>111</v>
      </c>
      <c r="C43" s="113">
        <v>30.124407582938389</v>
      </c>
      <c r="D43" s="115">
        <v>2034</v>
      </c>
      <c r="E43" s="114">
        <v>2117</v>
      </c>
      <c r="F43" s="114">
        <v>2088</v>
      </c>
      <c r="G43" s="114">
        <v>2047</v>
      </c>
      <c r="H43" s="140">
        <v>1998</v>
      </c>
      <c r="I43" s="115">
        <v>36</v>
      </c>
      <c r="J43" s="116">
        <v>1.8018018018018018</v>
      </c>
    </row>
    <row r="44" spans="1:10" s="110" customFormat="1" ht="13.5" customHeight="1" x14ac:dyDescent="0.2">
      <c r="A44" s="120"/>
      <c r="B44" s="121" t="s">
        <v>112</v>
      </c>
      <c r="C44" s="113">
        <v>3.0065165876777251</v>
      </c>
      <c r="D44" s="115">
        <v>203</v>
      </c>
      <c r="E44" s="114">
        <v>200</v>
      </c>
      <c r="F44" s="114">
        <v>203</v>
      </c>
      <c r="G44" s="114">
        <v>168</v>
      </c>
      <c r="H44" s="140">
        <v>166</v>
      </c>
      <c r="I44" s="115">
        <v>37</v>
      </c>
      <c r="J44" s="116">
        <v>22.289156626506024</v>
      </c>
    </row>
    <row r="45" spans="1:10" s="110" customFormat="1" ht="13.5" customHeight="1" x14ac:dyDescent="0.2">
      <c r="A45" s="118" t="s">
        <v>113</v>
      </c>
      <c r="B45" s="122" t="s">
        <v>116</v>
      </c>
      <c r="C45" s="113">
        <v>93.675947867298575</v>
      </c>
      <c r="D45" s="115">
        <v>6325</v>
      </c>
      <c r="E45" s="114">
        <v>6535</v>
      </c>
      <c r="F45" s="114">
        <v>6556</v>
      </c>
      <c r="G45" s="114">
        <v>6671</v>
      </c>
      <c r="H45" s="140">
        <v>6559</v>
      </c>
      <c r="I45" s="115">
        <v>-234</v>
      </c>
      <c r="J45" s="116">
        <v>-3.5676170147888397</v>
      </c>
    </row>
    <row r="46" spans="1:10" s="110" customFormat="1" ht="13.5" customHeight="1" x14ac:dyDescent="0.2">
      <c r="A46" s="118"/>
      <c r="B46" s="119" t="s">
        <v>117</v>
      </c>
      <c r="C46" s="113">
        <v>5.9686018957345972</v>
      </c>
      <c r="D46" s="115">
        <v>403</v>
      </c>
      <c r="E46" s="114">
        <v>425</v>
      </c>
      <c r="F46" s="114">
        <v>422</v>
      </c>
      <c r="G46" s="114">
        <v>404</v>
      </c>
      <c r="H46" s="140">
        <v>399</v>
      </c>
      <c r="I46" s="115">
        <v>4</v>
      </c>
      <c r="J46" s="116">
        <v>1.0025062656641603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3636</v>
      </c>
      <c r="E48" s="114">
        <v>3814</v>
      </c>
      <c r="F48" s="114">
        <v>3802</v>
      </c>
      <c r="G48" s="114">
        <v>3654</v>
      </c>
      <c r="H48" s="140">
        <v>3601</v>
      </c>
      <c r="I48" s="115">
        <v>35</v>
      </c>
      <c r="J48" s="116">
        <v>0.97195223549014165</v>
      </c>
    </row>
    <row r="49" spans="1:12" s="110" customFormat="1" ht="13.5" customHeight="1" x14ac:dyDescent="0.2">
      <c r="A49" s="118" t="s">
        <v>105</v>
      </c>
      <c r="B49" s="119" t="s">
        <v>106</v>
      </c>
      <c r="C49" s="113">
        <v>40.814081408140815</v>
      </c>
      <c r="D49" s="115">
        <v>1484</v>
      </c>
      <c r="E49" s="114">
        <v>1533</v>
      </c>
      <c r="F49" s="114">
        <v>1534</v>
      </c>
      <c r="G49" s="114">
        <v>1485</v>
      </c>
      <c r="H49" s="140">
        <v>1436</v>
      </c>
      <c r="I49" s="115">
        <v>48</v>
      </c>
      <c r="J49" s="116">
        <v>3.3426183844011144</v>
      </c>
    </row>
    <row r="50" spans="1:12" s="110" customFormat="1" ht="13.5" customHeight="1" x14ac:dyDescent="0.2">
      <c r="A50" s="120"/>
      <c r="B50" s="119" t="s">
        <v>107</v>
      </c>
      <c r="C50" s="113">
        <v>59.185918591859185</v>
      </c>
      <c r="D50" s="115">
        <v>2152</v>
      </c>
      <c r="E50" s="114">
        <v>2281</v>
      </c>
      <c r="F50" s="114">
        <v>2268</v>
      </c>
      <c r="G50" s="114">
        <v>2169</v>
      </c>
      <c r="H50" s="140">
        <v>2165</v>
      </c>
      <c r="I50" s="115">
        <v>-13</v>
      </c>
      <c r="J50" s="116">
        <v>-0.60046189376443415</v>
      </c>
    </row>
    <row r="51" spans="1:12" s="110" customFormat="1" ht="13.5" customHeight="1" x14ac:dyDescent="0.2">
      <c r="A51" s="118" t="s">
        <v>105</v>
      </c>
      <c r="B51" s="121" t="s">
        <v>108</v>
      </c>
      <c r="C51" s="113">
        <v>9.5434543454345437</v>
      </c>
      <c r="D51" s="115">
        <v>347</v>
      </c>
      <c r="E51" s="114">
        <v>395</v>
      </c>
      <c r="F51" s="114">
        <v>393</v>
      </c>
      <c r="G51" s="114">
        <v>347</v>
      </c>
      <c r="H51" s="140">
        <v>362</v>
      </c>
      <c r="I51" s="115">
        <v>-15</v>
      </c>
      <c r="J51" s="116">
        <v>-4.1436464088397793</v>
      </c>
    </row>
    <row r="52" spans="1:12" s="110" customFormat="1" ht="13.5" customHeight="1" x14ac:dyDescent="0.2">
      <c r="A52" s="118"/>
      <c r="B52" s="121" t="s">
        <v>109</v>
      </c>
      <c r="C52" s="113">
        <v>68.179317931793179</v>
      </c>
      <c r="D52" s="115">
        <v>2479</v>
      </c>
      <c r="E52" s="114">
        <v>2594</v>
      </c>
      <c r="F52" s="114">
        <v>2574</v>
      </c>
      <c r="G52" s="114">
        <v>2527</v>
      </c>
      <c r="H52" s="140">
        <v>2482</v>
      </c>
      <c r="I52" s="115">
        <v>-3</v>
      </c>
      <c r="J52" s="116">
        <v>-0.12087026591458501</v>
      </c>
    </row>
    <row r="53" spans="1:12" s="110" customFormat="1" ht="13.5" customHeight="1" x14ac:dyDescent="0.2">
      <c r="A53" s="118"/>
      <c r="B53" s="121" t="s">
        <v>110</v>
      </c>
      <c r="C53" s="113">
        <v>21.067106710671066</v>
      </c>
      <c r="D53" s="115">
        <v>766</v>
      </c>
      <c r="E53" s="114">
        <v>783</v>
      </c>
      <c r="F53" s="114">
        <v>796</v>
      </c>
      <c r="G53" s="114">
        <v>739</v>
      </c>
      <c r="H53" s="140">
        <v>720</v>
      </c>
      <c r="I53" s="115">
        <v>46</v>
      </c>
      <c r="J53" s="116">
        <v>6.3888888888888893</v>
      </c>
    </row>
    <row r="54" spans="1:12" s="110" customFormat="1" ht="13.5" customHeight="1" x14ac:dyDescent="0.2">
      <c r="A54" s="120"/>
      <c r="B54" s="121" t="s">
        <v>111</v>
      </c>
      <c r="C54" s="113">
        <v>1.21012101210121</v>
      </c>
      <c r="D54" s="115">
        <v>44</v>
      </c>
      <c r="E54" s="114">
        <v>42</v>
      </c>
      <c r="F54" s="114">
        <v>39</v>
      </c>
      <c r="G54" s="114">
        <v>41</v>
      </c>
      <c r="H54" s="140">
        <v>37</v>
      </c>
      <c r="I54" s="115">
        <v>7</v>
      </c>
      <c r="J54" s="116">
        <v>18.918918918918919</v>
      </c>
    </row>
    <row r="55" spans="1:12" s="110" customFormat="1" ht="13.5" customHeight="1" x14ac:dyDescent="0.2">
      <c r="A55" s="120"/>
      <c r="B55" s="121" t="s">
        <v>112</v>
      </c>
      <c r="C55" s="113">
        <v>0.16501650165016502</v>
      </c>
      <c r="D55" s="115">
        <v>6</v>
      </c>
      <c r="E55" s="114">
        <v>5</v>
      </c>
      <c r="F55" s="114">
        <v>6</v>
      </c>
      <c r="G55" s="114">
        <v>8</v>
      </c>
      <c r="H55" s="140">
        <v>9</v>
      </c>
      <c r="I55" s="115">
        <v>-3</v>
      </c>
      <c r="J55" s="116">
        <v>-33.333333333333336</v>
      </c>
    </row>
    <row r="56" spans="1:12" s="110" customFormat="1" ht="13.5" customHeight="1" x14ac:dyDescent="0.2">
      <c r="A56" s="118" t="s">
        <v>113</v>
      </c>
      <c r="B56" s="122" t="s">
        <v>116</v>
      </c>
      <c r="C56" s="113">
        <v>93.34433443344335</v>
      </c>
      <c r="D56" s="115">
        <v>3394</v>
      </c>
      <c r="E56" s="114">
        <v>3583</v>
      </c>
      <c r="F56" s="114">
        <v>3582</v>
      </c>
      <c r="G56" s="114">
        <v>3441</v>
      </c>
      <c r="H56" s="140">
        <v>3403</v>
      </c>
      <c r="I56" s="115">
        <v>-9</v>
      </c>
      <c r="J56" s="116">
        <v>-0.26447252424331474</v>
      </c>
    </row>
    <row r="57" spans="1:12" s="110" customFormat="1" ht="13.5" customHeight="1" x14ac:dyDescent="0.2">
      <c r="A57" s="142"/>
      <c r="B57" s="124" t="s">
        <v>117</v>
      </c>
      <c r="C57" s="125">
        <v>6.6556655665566558</v>
      </c>
      <c r="D57" s="143">
        <v>242</v>
      </c>
      <c r="E57" s="144">
        <v>231</v>
      </c>
      <c r="F57" s="144">
        <v>220</v>
      </c>
      <c r="G57" s="144">
        <v>213</v>
      </c>
      <c r="H57" s="145">
        <v>198</v>
      </c>
      <c r="I57" s="143">
        <v>44</v>
      </c>
      <c r="J57" s="146">
        <v>22.222222222222221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46207</v>
      </c>
      <c r="E12" s="236">
        <v>45435</v>
      </c>
      <c r="F12" s="114">
        <v>46527</v>
      </c>
      <c r="G12" s="114">
        <v>45685</v>
      </c>
      <c r="H12" s="140">
        <v>45576</v>
      </c>
      <c r="I12" s="115">
        <v>631</v>
      </c>
      <c r="J12" s="116">
        <v>1.3845006143584342</v>
      </c>
    </row>
    <row r="13" spans="1:15" s="110" customFormat="1" ht="12" customHeight="1" x14ac:dyDescent="0.2">
      <c r="A13" s="118" t="s">
        <v>105</v>
      </c>
      <c r="B13" s="119" t="s">
        <v>106</v>
      </c>
      <c r="C13" s="113">
        <v>54.193087627415757</v>
      </c>
      <c r="D13" s="115">
        <v>25041</v>
      </c>
      <c r="E13" s="114">
        <v>24749</v>
      </c>
      <c r="F13" s="114">
        <v>25472</v>
      </c>
      <c r="G13" s="114">
        <v>24996</v>
      </c>
      <c r="H13" s="140">
        <v>24868</v>
      </c>
      <c r="I13" s="115">
        <v>173</v>
      </c>
      <c r="J13" s="116">
        <v>0.69567315425446352</v>
      </c>
    </row>
    <row r="14" spans="1:15" s="110" customFormat="1" ht="12" customHeight="1" x14ac:dyDescent="0.2">
      <c r="A14" s="118"/>
      <c r="B14" s="119" t="s">
        <v>107</v>
      </c>
      <c r="C14" s="113">
        <v>45.806912372584243</v>
      </c>
      <c r="D14" s="115">
        <v>21166</v>
      </c>
      <c r="E14" s="114">
        <v>20686</v>
      </c>
      <c r="F14" s="114">
        <v>21055</v>
      </c>
      <c r="G14" s="114">
        <v>20689</v>
      </c>
      <c r="H14" s="140">
        <v>20708</v>
      </c>
      <c r="I14" s="115">
        <v>458</v>
      </c>
      <c r="J14" s="116">
        <v>2.2117056210160326</v>
      </c>
    </row>
    <row r="15" spans="1:15" s="110" customFormat="1" ht="12" customHeight="1" x14ac:dyDescent="0.2">
      <c r="A15" s="118" t="s">
        <v>105</v>
      </c>
      <c r="B15" s="121" t="s">
        <v>108</v>
      </c>
      <c r="C15" s="113">
        <v>9.5028891726361806</v>
      </c>
      <c r="D15" s="115">
        <v>4391</v>
      </c>
      <c r="E15" s="114">
        <v>4351</v>
      </c>
      <c r="F15" s="114">
        <v>4607</v>
      </c>
      <c r="G15" s="114">
        <v>4069</v>
      </c>
      <c r="H15" s="140">
        <v>4239</v>
      </c>
      <c r="I15" s="115">
        <v>152</v>
      </c>
      <c r="J15" s="116">
        <v>3.5857513564519934</v>
      </c>
    </row>
    <row r="16" spans="1:15" s="110" customFormat="1" ht="12" customHeight="1" x14ac:dyDescent="0.2">
      <c r="A16" s="118"/>
      <c r="B16" s="121" t="s">
        <v>109</v>
      </c>
      <c r="C16" s="113">
        <v>65.474928041205871</v>
      </c>
      <c r="D16" s="115">
        <v>30254</v>
      </c>
      <c r="E16" s="114">
        <v>29745</v>
      </c>
      <c r="F16" s="114">
        <v>30519</v>
      </c>
      <c r="G16" s="114">
        <v>30447</v>
      </c>
      <c r="H16" s="140">
        <v>30302</v>
      </c>
      <c r="I16" s="115">
        <v>-48</v>
      </c>
      <c r="J16" s="116">
        <v>-0.15840538578311664</v>
      </c>
    </row>
    <row r="17" spans="1:10" s="110" customFormat="1" ht="12" customHeight="1" x14ac:dyDescent="0.2">
      <c r="A17" s="118"/>
      <c r="B17" s="121" t="s">
        <v>110</v>
      </c>
      <c r="C17" s="113">
        <v>23.73233492760837</v>
      </c>
      <c r="D17" s="115">
        <v>10966</v>
      </c>
      <c r="E17" s="114">
        <v>10744</v>
      </c>
      <c r="F17" s="114">
        <v>10805</v>
      </c>
      <c r="G17" s="114">
        <v>10592</v>
      </c>
      <c r="H17" s="140">
        <v>10466</v>
      </c>
      <c r="I17" s="115">
        <v>500</v>
      </c>
      <c r="J17" s="116">
        <v>4.7773743550544623</v>
      </c>
    </row>
    <row r="18" spans="1:10" s="110" customFormat="1" ht="12" customHeight="1" x14ac:dyDescent="0.2">
      <c r="A18" s="120"/>
      <c r="B18" s="121" t="s">
        <v>111</v>
      </c>
      <c r="C18" s="113">
        <v>1.2898478585495705</v>
      </c>
      <c r="D18" s="115">
        <v>596</v>
      </c>
      <c r="E18" s="114">
        <v>595</v>
      </c>
      <c r="F18" s="114">
        <v>596</v>
      </c>
      <c r="G18" s="114">
        <v>577</v>
      </c>
      <c r="H18" s="140">
        <v>569</v>
      </c>
      <c r="I18" s="115">
        <v>27</v>
      </c>
      <c r="J18" s="116">
        <v>4.7451669595782073</v>
      </c>
    </row>
    <row r="19" spans="1:10" s="110" customFormat="1" ht="12" customHeight="1" x14ac:dyDescent="0.2">
      <c r="A19" s="120"/>
      <c r="B19" s="121" t="s">
        <v>112</v>
      </c>
      <c r="C19" s="113">
        <v>0.31813361611876989</v>
      </c>
      <c r="D19" s="115">
        <v>147</v>
      </c>
      <c r="E19" s="114">
        <v>136</v>
      </c>
      <c r="F19" s="114">
        <v>147</v>
      </c>
      <c r="G19" s="114">
        <v>129</v>
      </c>
      <c r="H19" s="140">
        <v>114</v>
      </c>
      <c r="I19" s="115">
        <v>33</v>
      </c>
      <c r="J19" s="116">
        <v>28.94736842105263</v>
      </c>
    </row>
    <row r="20" spans="1:10" s="110" customFormat="1" ht="12" customHeight="1" x14ac:dyDescent="0.2">
      <c r="A20" s="118" t="s">
        <v>113</v>
      </c>
      <c r="B20" s="119" t="s">
        <v>181</v>
      </c>
      <c r="C20" s="113">
        <v>69.032830523513752</v>
      </c>
      <c r="D20" s="115">
        <v>31898</v>
      </c>
      <c r="E20" s="114">
        <v>31509</v>
      </c>
      <c r="F20" s="114">
        <v>32434</v>
      </c>
      <c r="G20" s="114">
        <v>31802</v>
      </c>
      <c r="H20" s="140">
        <v>31831</v>
      </c>
      <c r="I20" s="115">
        <v>67</v>
      </c>
      <c r="J20" s="116">
        <v>0.2104866325280387</v>
      </c>
    </row>
    <row r="21" spans="1:10" s="110" customFormat="1" ht="12" customHeight="1" x14ac:dyDescent="0.2">
      <c r="A21" s="118"/>
      <c r="B21" s="119" t="s">
        <v>182</v>
      </c>
      <c r="C21" s="113">
        <v>30.967169476486248</v>
      </c>
      <c r="D21" s="115">
        <v>14309</v>
      </c>
      <c r="E21" s="114">
        <v>13926</v>
      </c>
      <c r="F21" s="114">
        <v>14093</v>
      </c>
      <c r="G21" s="114">
        <v>13883</v>
      </c>
      <c r="H21" s="140">
        <v>13745</v>
      </c>
      <c r="I21" s="115">
        <v>564</v>
      </c>
      <c r="J21" s="116">
        <v>4.1033102946526006</v>
      </c>
    </row>
    <row r="22" spans="1:10" s="110" customFormat="1" ht="12" customHeight="1" x14ac:dyDescent="0.2">
      <c r="A22" s="118" t="s">
        <v>113</v>
      </c>
      <c r="B22" s="119" t="s">
        <v>116</v>
      </c>
      <c r="C22" s="113">
        <v>92.135390741662519</v>
      </c>
      <c r="D22" s="115">
        <v>42573</v>
      </c>
      <c r="E22" s="114">
        <v>42018</v>
      </c>
      <c r="F22" s="114">
        <v>43012</v>
      </c>
      <c r="G22" s="114">
        <v>42293</v>
      </c>
      <c r="H22" s="140">
        <v>42247</v>
      </c>
      <c r="I22" s="115">
        <v>326</v>
      </c>
      <c r="J22" s="116">
        <v>0.77165242502426212</v>
      </c>
    </row>
    <row r="23" spans="1:10" s="110" customFormat="1" ht="12" customHeight="1" x14ac:dyDescent="0.2">
      <c r="A23" s="118"/>
      <c r="B23" s="119" t="s">
        <v>117</v>
      </c>
      <c r="C23" s="113">
        <v>7.8408033414850564</v>
      </c>
      <c r="D23" s="115">
        <v>3623</v>
      </c>
      <c r="E23" s="114">
        <v>3403</v>
      </c>
      <c r="F23" s="114">
        <v>3499</v>
      </c>
      <c r="G23" s="114">
        <v>3377</v>
      </c>
      <c r="H23" s="140">
        <v>3312</v>
      </c>
      <c r="I23" s="115">
        <v>311</v>
      </c>
      <c r="J23" s="116">
        <v>9.3900966183574877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51451</v>
      </c>
      <c r="E64" s="236">
        <v>51720</v>
      </c>
      <c r="F64" s="236">
        <v>52159</v>
      </c>
      <c r="G64" s="236">
        <v>51307</v>
      </c>
      <c r="H64" s="140">
        <v>51271</v>
      </c>
      <c r="I64" s="115">
        <v>180</v>
      </c>
      <c r="J64" s="116">
        <v>0.35107565680404129</v>
      </c>
    </row>
    <row r="65" spans="1:12" s="110" customFormat="1" ht="12" customHeight="1" x14ac:dyDescent="0.2">
      <c r="A65" s="118" t="s">
        <v>105</v>
      </c>
      <c r="B65" s="119" t="s">
        <v>106</v>
      </c>
      <c r="C65" s="113">
        <v>52.96884414297098</v>
      </c>
      <c r="D65" s="235">
        <v>27253</v>
      </c>
      <c r="E65" s="236">
        <v>27464</v>
      </c>
      <c r="F65" s="236">
        <v>27770</v>
      </c>
      <c r="G65" s="236">
        <v>27338</v>
      </c>
      <c r="H65" s="140">
        <v>27247</v>
      </c>
      <c r="I65" s="115">
        <v>6</v>
      </c>
      <c r="J65" s="116">
        <v>2.2020772929129812E-2</v>
      </c>
    </row>
    <row r="66" spans="1:12" s="110" customFormat="1" ht="12" customHeight="1" x14ac:dyDescent="0.2">
      <c r="A66" s="118"/>
      <c r="B66" s="119" t="s">
        <v>107</v>
      </c>
      <c r="C66" s="113">
        <v>47.03115585702902</v>
      </c>
      <c r="D66" s="235">
        <v>24198</v>
      </c>
      <c r="E66" s="236">
        <v>24256</v>
      </c>
      <c r="F66" s="236">
        <v>24389</v>
      </c>
      <c r="G66" s="236">
        <v>23969</v>
      </c>
      <c r="H66" s="140">
        <v>24024</v>
      </c>
      <c r="I66" s="115">
        <v>174</v>
      </c>
      <c r="J66" s="116">
        <v>0.72427572427572429</v>
      </c>
    </row>
    <row r="67" spans="1:12" s="110" customFormat="1" ht="12" customHeight="1" x14ac:dyDescent="0.2">
      <c r="A67" s="118" t="s">
        <v>105</v>
      </c>
      <c r="B67" s="121" t="s">
        <v>108</v>
      </c>
      <c r="C67" s="113">
        <v>9.6693941808711195</v>
      </c>
      <c r="D67" s="235">
        <v>4975</v>
      </c>
      <c r="E67" s="236">
        <v>5149</v>
      </c>
      <c r="F67" s="236">
        <v>5335</v>
      </c>
      <c r="G67" s="236">
        <v>4756</v>
      </c>
      <c r="H67" s="140">
        <v>4942</v>
      </c>
      <c r="I67" s="115">
        <v>33</v>
      </c>
      <c r="J67" s="116">
        <v>0.66774585188182922</v>
      </c>
    </row>
    <row r="68" spans="1:12" s="110" customFormat="1" ht="12" customHeight="1" x14ac:dyDescent="0.2">
      <c r="A68" s="118"/>
      <c r="B68" s="121" t="s">
        <v>109</v>
      </c>
      <c r="C68" s="113">
        <v>64.974441701813376</v>
      </c>
      <c r="D68" s="235">
        <v>33430</v>
      </c>
      <c r="E68" s="236">
        <v>33546</v>
      </c>
      <c r="F68" s="236">
        <v>33861</v>
      </c>
      <c r="G68" s="236">
        <v>33820</v>
      </c>
      <c r="H68" s="140">
        <v>33772</v>
      </c>
      <c r="I68" s="115">
        <v>-342</v>
      </c>
      <c r="J68" s="116">
        <v>-1.0126732204192823</v>
      </c>
    </row>
    <row r="69" spans="1:12" s="110" customFormat="1" ht="12" customHeight="1" x14ac:dyDescent="0.2">
      <c r="A69" s="118"/>
      <c r="B69" s="121" t="s">
        <v>110</v>
      </c>
      <c r="C69" s="113">
        <v>24.156964879205457</v>
      </c>
      <c r="D69" s="235">
        <v>12429</v>
      </c>
      <c r="E69" s="236">
        <v>12400</v>
      </c>
      <c r="F69" s="236">
        <v>12337</v>
      </c>
      <c r="G69" s="236">
        <v>12137</v>
      </c>
      <c r="H69" s="140">
        <v>11975</v>
      </c>
      <c r="I69" s="115">
        <v>454</v>
      </c>
      <c r="J69" s="116">
        <v>3.7912317327766178</v>
      </c>
    </row>
    <row r="70" spans="1:12" s="110" customFormat="1" ht="12" customHeight="1" x14ac:dyDescent="0.2">
      <c r="A70" s="120"/>
      <c r="B70" s="121" t="s">
        <v>111</v>
      </c>
      <c r="C70" s="113">
        <v>1.1991992381100465</v>
      </c>
      <c r="D70" s="235">
        <v>617</v>
      </c>
      <c r="E70" s="236">
        <v>625</v>
      </c>
      <c r="F70" s="236">
        <v>626</v>
      </c>
      <c r="G70" s="236">
        <v>594</v>
      </c>
      <c r="H70" s="140">
        <v>582</v>
      </c>
      <c r="I70" s="115">
        <v>35</v>
      </c>
      <c r="J70" s="116">
        <v>6.0137457044673539</v>
      </c>
    </row>
    <row r="71" spans="1:12" s="110" customFormat="1" ht="12" customHeight="1" x14ac:dyDescent="0.2">
      <c r="A71" s="120"/>
      <c r="B71" s="121" t="s">
        <v>112</v>
      </c>
      <c r="C71" s="113">
        <v>0.32069347534547432</v>
      </c>
      <c r="D71" s="235">
        <v>165</v>
      </c>
      <c r="E71" s="236">
        <v>155</v>
      </c>
      <c r="F71" s="236">
        <v>177</v>
      </c>
      <c r="G71" s="236">
        <v>149</v>
      </c>
      <c r="H71" s="140">
        <v>134</v>
      </c>
      <c r="I71" s="115">
        <v>31</v>
      </c>
      <c r="J71" s="116">
        <v>23.134328358208954</v>
      </c>
    </row>
    <row r="72" spans="1:12" s="110" customFormat="1" ht="12" customHeight="1" x14ac:dyDescent="0.2">
      <c r="A72" s="118" t="s">
        <v>113</v>
      </c>
      <c r="B72" s="119" t="s">
        <v>181</v>
      </c>
      <c r="C72" s="113">
        <v>69.028784668908287</v>
      </c>
      <c r="D72" s="235">
        <v>35516</v>
      </c>
      <c r="E72" s="236">
        <v>35772</v>
      </c>
      <c r="F72" s="236">
        <v>36267</v>
      </c>
      <c r="G72" s="236">
        <v>35684</v>
      </c>
      <c r="H72" s="140">
        <v>35820</v>
      </c>
      <c r="I72" s="115">
        <v>-304</v>
      </c>
      <c r="J72" s="116">
        <v>-0.84868788386376326</v>
      </c>
    </row>
    <row r="73" spans="1:12" s="110" customFormat="1" ht="12" customHeight="1" x14ac:dyDescent="0.2">
      <c r="A73" s="118"/>
      <c r="B73" s="119" t="s">
        <v>182</v>
      </c>
      <c r="C73" s="113">
        <v>30.971215331091717</v>
      </c>
      <c r="D73" s="115">
        <v>15935</v>
      </c>
      <c r="E73" s="114">
        <v>15948</v>
      </c>
      <c r="F73" s="114">
        <v>15892</v>
      </c>
      <c r="G73" s="114">
        <v>15623</v>
      </c>
      <c r="H73" s="140">
        <v>15451</v>
      </c>
      <c r="I73" s="115">
        <v>484</v>
      </c>
      <c r="J73" s="116">
        <v>3.132483334412012</v>
      </c>
    </row>
    <row r="74" spans="1:12" s="110" customFormat="1" ht="12" customHeight="1" x14ac:dyDescent="0.2">
      <c r="A74" s="118" t="s">
        <v>113</v>
      </c>
      <c r="B74" s="119" t="s">
        <v>116</v>
      </c>
      <c r="C74" s="113">
        <v>94.787273328020831</v>
      </c>
      <c r="D74" s="115">
        <v>48769</v>
      </c>
      <c r="E74" s="114">
        <v>49086</v>
      </c>
      <c r="F74" s="114">
        <v>49507</v>
      </c>
      <c r="G74" s="114">
        <v>48759</v>
      </c>
      <c r="H74" s="140">
        <v>48784</v>
      </c>
      <c r="I74" s="115">
        <v>-15</v>
      </c>
      <c r="J74" s="116">
        <v>-3.0747786159396523E-2</v>
      </c>
    </row>
    <row r="75" spans="1:12" s="110" customFormat="1" ht="12" customHeight="1" x14ac:dyDescent="0.2">
      <c r="A75" s="142"/>
      <c r="B75" s="124" t="s">
        <v>117</v>
      </c>
      <c r="C75" s="125">
        <v>5.1913471069561332</v>
      </c>
      <c r="D75" s="143">
        <v>2671</v>
      </c>
      <c r="E75" s="144">
        <v>2625</v>
      </c>
      <c r="F75" s="144">
        <v>2640</v>
      </c>
      <c r="G75" s="144">
        <v>2537</v>
      </c>
      <c r="H75" s="145">
        <v>2473</v>
      </c>
      <c r="I75" s="143">
        <v>198</v>
      </c>
      <c r="J75" s="146">
        <v>8.0064698746461787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46207</v>
      </c>
      <c r="G11" s="114">
        <v>45435</v>
      </c>
      <c r="H11" s="114">
        <v>46527</v>
      </c>
      <c r="I11" s="114">
        <v>45685</v>
      </c>
      <c r="J11" s="140">
        <v>45576</v>
      </c>
      <c r="K11" s="114">
        <v>631</v>
      </c>
      <c r="L11" s="116">
        <v>1.3845006143584342</v>
      </c>
    </row>
    <row r="12" spans="1:17" s="110" customFormat="1" ht="24.95" customHeight="1" x14ac:dyDescent="0.2">
      <c r="A12" s="604" t="s">
        <v>185</v>
      </c>
      <c r="B12" s="605"/>
      <c r="C12" s="605"/>
      <c r="D12" s="606"/>
      <c r="E12" s="113">
        <v>54.193087627415757</v>
      </c>
      <c r="F12" s="115">
        <v>25041</v>
      </c>
      <c r="G12" s="114">
        <v>24749</v>
      </c>
      <c r="H12" s="114">
        <v>25472</v>
      </c>
      <c r="I12" s="114">
        <v>24996</v>
      </c>
      <c r="J12" s="140">
        <v>24868</v>
      </c>
      <c r="K12" s="114">
        <v>173</v>
      </c>
      <c r="L12" s="116">
        <v>0.69567315425446352</v>
      </c>
    </row>
    <row r="13" spans="1:17" s="110" customFormat="1" ht="15" customHeight="1" x14ac:dyDescent="0.2">
      <c r="A13" s="120"/>
      <c r="B13" s="612" t="s">
        <v>107</v>
      </c>
      <c r="C13" s="612"/>
      <c r="E13" s="113">
        <v>45.806912372584243</v>
      </c>
      <c r="F13" s="115">
        <v>21166</v>
      </c>
      <c r="G13" s="114">
        <v>20686</v>
      </c>
      <c r="H13" s="114">
        <v>21055</v>
      </c>
      <c r="I13" s="114">
        <v>20689</v>
      </c>
      <c r="J13" s="140">
        <v>20708</v>
      </c>
      <c r="K13" s="114">
        <v>458</v>
      </c>
      <c r="L13" s="116">
        <v>2.2117056210160326</v>
      </c>
    </row>
    <row r="14" spans="1:17" s="110" customFormat="1" ht="24.95" customHeight="1" x14ac:dyDescent="0.2">
      <c r="A14" s="604" t="s">
        <v>186</v>
      </c>
      <c r="B14" s="605"/>
      <c r="C14" s="605"/>
      <c r="D14" s="606"/>
      <c r="E14" s="113">
        <v>9.5028891726361806</v>
      </c>
      <c r="F14" s="115">
        <v>4391</v>
      </c>
      <c r="G14" s="114">
        <v>4351</v>
      </c>
      <c r="H14" s="114">
        <v>4607</v>
      </c>
      <c r="I14" s="114">
        <v>4069</v>
      </c>
      <c r="J14" s="140">
        <v>4239</v>
      </c>
      <c r="K14" s="114">
        <v>152</v>
      </c>
      <c r="L14" s="116">
        <v>3.5857513564519934</v>
      </c>
    </row>
    <row r="15" spans="1:17" s="110" customFormat="1" ht="15" customHeight="1" x14ac:dyDescent="0.2">
      <c r="A15" s="120"/>
      <c r="B15" s="119"/>
      <c r="C15" s="258" t="s">
        <v>106</v>
      </c>
      <c r="E15" s="113">
        <v>59.39421544067411</v>
      </c>
      <c r="F15" s="115">
        <v>2608</v>
      </c>
      <c r="G15" s="114">
        <v>2594</v>
      </c>
      <c r="H15" s="114">
        <v>2773</v>
      </c>
      <c r="I15" s="114">
        <v>2454</v>
      </c>
      <c r="J15" s="140">
        <v>2549</v>
      </c>
      <c r="K15" s="114">
        <v>59</v>
      </c>
      <c r="L15" s="116">
        <v>2.3146331894860728</v>
      </c>
    </row>
    <row r="16" spans="1:17" s="110" customFormat="1" ht="15" customHeight="1" x14ac:dyDescent="0.2">
      <c r="A16" s="120"/>
      <c r="B16" s="119"/>
      <c r="C16" s="258" t="s">
        <v>107</v>
      </c>
      <c r="E16" s="113">
        <v>40.60578455932589</v>
      </c>
      <c r="F16" s="115">
        <v>1783</v>
      </c>
      <c r="G16" s="114">
        <v>1757</v>
      </c>
      <c r="H16" s="114">
        <v>1834</v>
      </c>
      <c r="I16" s="114">
        <v>1615</v>
      </c>
      <c r="J16" s="140">
        <v>1690</v>
      </c>
      <c r="K16" s="114">
        <v>93</v>
      </c>
      <c r="L16" s="116">
        <v>5.5029585798816569</v>
      </c>
    </row>
    <row r="17" spans="1:12" s="110" customFormat="1" ht="15" customHeight="1" x14ac:dyDescent="0.2">
      <c r="A17" s="120"/>
      <c r="B17" s="121" t="s">
        <v>109</v>
      </c>
      <c r="C17" s="258"/>
      <c r="E17" s="113">
        <v>65.474928041205871</v>
      </c>
      <c r="F17" s="115">
        <v>30254</v>
      </c>
      <c r="G17" s="114">
        <v>29745</v>
      </c>
      <c r="H17" s="114">
        <v>30519</v>
      </c>
      <c r="I17" s="114">
        <v>30447</v>
      </c>
      <c r="J17" s="140">
        <v>30302</v>
      </c>
      <c r="K17" s="114">
        <v>-48</v>
      </c>
      <c r="L17" s="116">
        <v>-0.15840538578311664</v>
      </c>
    </row>
    <row r="18" spans="1:12" s="110" customFormat="1" ht="15" customHeight="1" x14ac:dyDescent="0.2">
      <c r="A18" s="120"/>
      <c r="B18" s="119"/>
      <c r="C18" s="258" t="s">
        <v>106</v>
      </c>
      <c r="E18" s="113">
        <v>53.863951874132347</v>
      </c>
      <c r="F18" s="115">
        <v>16296</v>
      </c>
      <c r="G18" s="114">
        <v>16066</v>
      </c>
      <c r="H18" s="114">
        <v>16569</v>
      </c>
      <c r="I18" s="114">
        <v>16538</v>
      </c>
      <c r="J18" s="140">
        <v>16366</v>
      </c>
      <c r="K18" s="114">
        <v>-70</v>
      </c>
      <c r="L18" s="116">
        <v>-0.42771599657827203</v>
      </c>
    </row>
    <row r="19" spans="1:12" s="110" customFormat="1" ht="15" customHeight="1" x14ac:dyDescent="0.2">
      <c r="A19" s="120"/>
      <c r="B19" s="119"/>
      <c r="C19" s="258" t="s">
        <v>107</v>
      </c>
      <c r="E19" s="113">
        <v>46.136048125867653</v>
      </c>
      <c r="F19" s="115">
        <v>13958</v>
      </c>
      <c r="G19" s="114">
        <v>13679</v>
      </c>
      <c r="H19" s="114">
        <v>13950</v>
      </c>
      <c r="I19" s="114">
        <v>13909</v>
      </c>
      <c r="J19" s="140">
        <v>13936</v>
      </c>
      <c r="K19" s="114">
        <v>22</v>
      </c>
      <c r="L19" s="116">
        <v>0.15786452353616534</v>
      </c>
    </row>
    <row r="20" spans="1:12" s="110" customFormat="1" ht="15" customHeight="1" x14ac:dyDescent="0.2">
      <c r="A20" s="120"/>
      <c r="B20" s="121" t="s">
        <v>110</v>
      </c>
      <c r="C20" s="258"/>
      <c r="E20" s="113">
        <v>23.73233492760837</v>
      </c>
      <c r="F20" s="115">
        <v>10966</v>
      </c>
      <c r="G20" s="114">
        <v>10744</v>
      </c>
      <c r="H20" s="114">
        <v>10805</v>
      </c>
      <c r="I20" s="114">
        <v>10592</v>
      </c>
      <c r="J20" s="140">
        <v>10466</v>
      </c>
      <c r="K20" s="114">
        <v>500</v>
      </c>
      <c r="L20" s="116">
        <v>4.7773743550544623</v>
      </c>
    </row>
    <row r="21" spans="1:12" s="110" customFormat="1" ht="15" customHeight="1" x14ac:dyDescent="0.2">
      <c r="A21" s="120"/>
      <c r="B21" s="119"/>
      <c r="C21" s="258" t="s">
        <v>106</v>
      </c>
      <c r="E21" s="113">
        <v>52.361845704906074</v>
      </c>
      <c r="F21" s="115">
        <v>5742</v>
      </c>
      <c r="G21" s="114">
        <v>5686</v>
      </c>
      <c r="H21" s="114">
        <v>5727</v>
      </c>
      <c r="I21" s="114">
        <v>5610</v>
      </c>
      <c r="J21" s="140">
        <v>5563</v>
      </c>
      <c r="K21" s="114">
        <v>179</v>
      </c>
      <c r="L21" s="116">
        <v>3.2176882976811072</v>
      </c>
    </row>
    <row r="22" spans="1:12" s="110" customFormat="1" ht="15" customHeight="1" x14ac:dyDescent="0.2">
      <c r="A22" s="120"/>
      <c r="B22" s="119"/>
      <c r="C22" s="258" t="s">
        <v>107</v>
      </c>
      <c r="E22" s="113">
        <v>47.638154295093926</v>
      </c>
      <c r="F22" s="115">
        <v>5224</v>
      </c>
      <c r="G22" s="114">
        <v>5058</v>
      </c>
      <c r="H22" s="114">
        <v>5078</v>
      </c>
      <c r="I22" s="114">
        <v>4982</v>
      </c>
      <c r="J22" s="140">
        <v>4903</v>
      </c>
      <c r="K22" s="114">
        <v>321</v>
      </c>
      <c r="L22" s="116">
        <v>6.547012033448909</v>
      </c>
    </row>
    <row r="23" spans="1:12" s="110" customFormat="1" ht="15" customHeight="1" x14ac:dyDescent="0.2">
      <c r="A23" s="120"/>
      <c r="B23" s="121" t="s">
        <v>111</v>
      </c>
      <c r="C23" s="258"/>
      <c r="E23" s="113">
        <v>1.2898478585495705</v>
      </c>
      <c r="F23" s="115">
        <v>596</v>
      </c>
      <c r="G23" s="114">
        <v>595</v>
      </c>
      <c r="H23" s="114">
        <v>596</v>
      </c>
      <c r="I23" s="114">
        <v>577</v>
      </c>
      <c r="J23" s="140">
        <v>569</v>
      </c>
      <c r="K23" s="114">
        <v>27</v>
      </c>
      <c r="L23" s="116">
        <v>4.7451669595782073</v>
      </c>
    </row>
    <row r="24" spans="1:12" s="110" customFormat="1" ht="15" customHeight="1" x14ac:dyDescent="0.2">
      <c r="A24" s="120"/>
      <c r="B24" s="119"/>
      <c r="C24" s="258" t="s">
        <v>106</v>
      </c>
      <c r="E24" s="113">
        <v>66.275167785234899</v>
      </c>
      <c r="F24" s="115">
        <v>395</v>
      </c>
      <c r="G24" s="114">
        <v>403</v>
      </c>
      <c r="H24" s="114">
        <v>403</v>
      </c>
      <c r="I24" s="114">
        <v>394</v>
      </c>
      <c r="J24" s="140">
        <v>390</v>
      </c>
      <c r="K24" s="114">
        <v>5</v>
      </c>
      <c r="L24" s="116">
        <v>1.2820512820512822</v>
      </c>
    </row>
    <row r="25" spans="1:12" s="110" customFormat="1" ht="15" customHeight="1" x14ac:dyDescent="0.2">
      <c r="A25" s="120"/>
      <c r="B25" s="119"/>
      <c r="C25" s="258" t="s">
        <v>107</v>
      </c>
      <c r="E25" s="113">
        <v>33.724832214765101</v>
      </c>
      <c r="F25" s="115">
        <v>201</v>
      </c>
      <c r="G25" s="114">
        <v>192</v>
      </c>
      <c r="H25" s="114">
        <v>193</v>
      </c>
      <c r="I25" s="114">
        <v>183</v>
      </c>
      <c r="J25" s="140">
        <v>179</v>
      </c>
      <c r="K25" s="114">
        <v>22</v>
      </c>
      <c r="L25" s="116">
        <v>12.29050279329609</v>
      </c>
    </row>
    <row r="26" spans="1:12" s="110" customFormat="1" ht="15" customHeight="1" x14ac:dyDescent="0.2">
      <c r="A26" s="120"/>
      <c r="C26" s="121" t="s">
        <v>187</v>
      </c>
      <c r="D26" s="110" t="s">
        <v>188</v>
      </c>
      <c r="E26" s="113">
        <v>0.31813361611876989</v>
      </c>
      <c r="F26" s="115">
        <v>147</v>
      </c>
      <c r="G26" s="114">
        <v>136</v>
      </c>
      <c r="H26" s="114">
        <v>147</v>
      </c>
      <c r="I26" s="114">
        <v>129</v>
      </c>
      <c r="J26" s="140">
        <v>114</v>
      </c>
      <c r="K26" s="114">
        <v>33</v>
      </c>
      <c r="L26" s="116">
        <v>28.94736842105263</v>
      </c>
    </row>
    <row r="27" spans="1:12" s="110" customFormat="1" ht="15" customHeight="1" x14ac:dyDescent="0.2">
      <c r="A27" s="120"/>
      <c r="B27" s="119"/>
      <c r="D27" s="259" t="s">
        <v>106</v>
      </c>
      <c r="E27" s="113">
        <v>55.102040816326529</v>
      </c>
      <c r="F27" s="115">
        <v>81</v>
      </c>
      <c r="G27" s="114">
        <v>73</v>
      </c>
      <c r="H27" s="114">
        <v>78</v>
      </c>
      <c r="I27" s="114">
        <v>70</v>
      </c>
      <c r="J27" s="140">
        <v>64</v>
      </c>
      <c r="K27" s="114">
        <v>17</v>
      </c>
      <c r="L27" s="116">
        <v>26.5625</v>
      </c>
    </row>
    <row r="28" spans="1:12" s="110" customFormat="1" ht="15" customHeight="1" x14ac:dyDescent="0.2">
      <c r="A28" s="120"/>
      <c r="B28" s="119"/>
      <c r="D28" s="259" t="s">
        <v>107</v>
      </c>
      <c r="E28" s="113">
        <v>44.897959183673471</v>
      </c>
      <c r="F28" s="115">
        <v>66</v>
      </c>
      <c r="G28" s="114">
        <v>63</v>
      </c>
      <c r="H28" s="114">
        <v>69</v>
      </c>
      <c r="I28" s="114">
        <v>59</v>
      </c>
      <c r="J28" s="140">
        <v>50</v>
      </c>
      <c r="K28" s="114">
        <v>16</v>
      </c>
      <c r="L28" s="116">
        <v>32</v>
      </c>
    </row>
    <row r="29" spans="1:12" s="110" customFormat="1" ht="24.95" customHeight="1" x14ac:dyDescent="0.2">
      <c r="A29" s="604" t="s">
        <v>189</v>
      </c>
      <c r="B29" s="605"/>
      <c r="C29" s="605"/>
      <c r="D29" s="606"/>
      <c r="E29" s="113">
        <v>92.135390741662519</v>
      </c>
      <c r="F29" s="115">
        <v>42573</v>
      </c>
      <c r="G29" s="114">
        <v>42018</v>
      </c>
      <c r="H29" s="114">
        <v>43012</v>
      </c>
      <c r="I29" s="114">
        <v>42293</v>
      </c>
      <c r="J29" s="140">
        <v>42247</v>
      </c>
      <c r="K29" s="114">
        <v>326</v>
      </c>
      <c r="L29" s="116">
        <v>0.77165242502426212</v>
      </c>
    </row>
    <row r="30" spans="1:12" s="110" customFormat="1" ht="15" customHeight="1" x14ac:dyDescent="0.2">
      <c r="A30" s="120"/>
      <c r="B30" s="119"/>
      <c r="C30" s="258" t="s">
        <v>106</v>
      </c>
      <c r="E30" s="113">
        <v>52.540342470579944</v>
      </c>
      <c r="F30" s="115">
        <v>22368</v>
      </c>
      <c r="G30" s="114">
        <v>22201</v>
      </c>
      <c r="H30" s="114">
        <v>22800</v>
      </c>
      <c r="I30" s="114">
        <v>22431</v>
      </c>
      <c r="J30" s="140">
        <v>22364</v>
      </c>
      <c r="K30" s="114">
        <v>4</v>
      </c>
      <c r="L30" s="116">
        <v>1.7885888034340904E-2</v>
      </c>
    </row>
    <row r="31" spans="1:12" s="110" customFormat="1" ht="15" customHeight="1" x14ac:dyDescent="0.2">
      <c r="A31" s="120"/>
      <c r="B31" s="119"/>
      <c r="C31" s="258" t="s">
        <v>107</v>
      </c>
      <c r="E31" s="113">
        <v>47.459657529420056</v>
      </c>
      <c r="F31" s="115">
        <v>20205</v>
      </c>
      <c r="G31" s="114">
        <v>19817</v>
      </c>
      <c r="H31" s="114">
        <v>20212</v>
      </c>
      <c r="I31" s="114">
        <v>19862</v>
      </c>
      <c r="J31" s="140">
        <v>19883</v>
      </c>
      <c r="K31" s="114">
        <v>322</v>
      </c>
      <c r="L31" s="116">
        <v>1.6194739224463108</v>
      </c>
    </row>
    <row r="32" spans="1:12" s="110" customFormat="1" ht="15" customHeight="1" x14ac:dyDescent="0.2">
      <c r="A32" s="120"/>
      <c r="B32" s="119" t="s">
        <v>117</v>
      </c>
      <c r="C32" s="258"/>
      <c r="E32" s="113">
        <v>7.8408033414850564</v>
      </c>
      <c r="F32" s="115">
        <v>3623</v>
      </c>
      <c r="G32" s="114">
        <v>3403</v>
      </c>
      <c r="H32" s="114">
        <v>3499</v>
      </c>
      <c r="I32" s="114">
        <v>3377</v>
      </c>
      <c r="J32" s="140">
        <v>3312</v>
      </c>
      <c r="K32" s="114">
        <v>311</v>
      </c>
      <c r="L32" s="116">
        <v>9.3900966183574877</v>
      </c>
    </row>
    <row r="33" spans="1:12" s="110" customFormat="1" ht="15" customHeight="1" x14ac:dyDescent="0.2">
      <c r="A33" s="120"/>
      <c r="B33" s="119"/>
      <c r="C33" s="258" t="s">
        <v>106</v>
      </c>
      <c r="E33" s="113">
        <v>73.502622136351093</v>
      </c>
      <c r="F33" s="115">
        <v>2663</v>
      </c>
      <c r="G33" s="114">
        <v>2535</v>
      </c>
      <c r="H33" s="114">
        <v>2657</v>
      </c>
      <c r="I33" s="114">
        <v>2552</v>
      </c>
      <c r="J33" s="140">
        <v>2490</v>
      </c>
      <c r="K33" s="114">
        <v>173</v>
      </c>
      <c r="L33" s="116">
        <v>6.9477911646586348</v>
      </c>
    </row>
    <row r="34" spans="1:12" s="110" customFormat="1" ht="15" customHeight="1" x14ac:dyDescent="0.2">
      <c r="A34" s="120"/>
      <c r="B34" s="119"/>
      <c r="C34" s="258" t="s">
        <v>107</v>
      </c>
      <c r="E34" s="113">
        <v>26.497377863648911</v>
      </c>
      <c r="F34" s="115">
        <v>960</v>
      </c>
      <c r="G34" s="114">
        <v>868</v>
      </c>
      <c r="H34" s="114">
        <v>842</v>
      </c>
      <c r="I34" s="114">
        <v>825</v>
      </c>
      <c r="J34" s="140">
        <v>822</v>
      </c>
      <c r="K34" s="114">
        <v>138</v>
      </c>
      <c r="L34" s="116">
        <v>16.788321167883211</v>
      </c>
    </row>
    <row r="35" spans="1:12" s="110" customFormat="1" ht="24.95" customHeight="1" x14ac:dyDescent="0.2">
      <c r="A35" s="604" t="s">
        <v>190</v>
      </c>
      <c r="B35" s="605"/>
      <c r="C35" s="605"/>
      <c r="D35" s="606"/>
      <c r="E35" s="113">
        <v>69.032830523513752</v>
      </c>
      <c r="F35" s="115">
        <v>31898</v>
      </c>
      <c r="G35" s="114">
        <v>31509</v>
      </c>
      <c r="H35" s="114">
        <v>32434</v>
      </c>
      <c r="I35" s="114">
        <v>31802</v>
      </c>
      <c r="J35" s="140">
        <v>31831</v>
      </c>
      <c r="K35" s="114">
        <v>67</v>
      </c>
      <c r="L35" s="116">
        <v>0.2104866325280387</v>
      </c>
    </row>
    <row r="36" spans="1:12" s="110" customFormat="1" ht="15" customHeight="1" x14ac:dyDescent="0.2">
      <c r="A36" s="120"/>
      <c r="B36" s="119"/>
      <c r="C36" s="258" t="s">
        <v>106</v>
      </c>
      <c r="E36" s="113">
        <v>70.969966769076436</v>
      </c>
      <c r="F36" s="115">
        <v>22638</v>
      </c>
      <c r="G36" s="114">
        <v>22443</v>
      </c>
      <c r="H36" s="114">
        <v>23079</v>
      </c>
      <c r="I36" s="114">
        <v>22637</v>
      </c>
      <c r="J36" s="140">
        <v>22587</v>
      </c>
      <c r="K36" s="114">
        <v>51</v>
      </c>
      <c r="L36" s="116">
        <v>0.22579359808739541</v>
      </c>
    </row>
    <row r="37" spans="1:12" s="110" customFormat="1" ht="15" customHeight="1" x14ac:dyDescent="0.2">
      <c r="A37" s="120"/>
      <c r="B37" s="119"/>
      <c r="C37" s="258" t="s">
        <v>107</v>
      </c>
      <c r="E37" s="113">
        <v>29.030033230923568</v>
      </c>
      <c r="F37" s="115">
        <v>9260</v>
      </c>
      <c r="G37" s="114">
        <v>9066</v>
      </c>
      <c r="H37" s="114">
        <v>9355</v>
      </c>
      <c r="I37" s="114">
        <v>9165</v>
      </c>
      <c r="J37" s="140">
        <v>9244</v>
      </c>
      <c r="K37" s="114">
        <v>16</v>
      </c>
      <c r="L37" s="116">
        <v>0.17308524448290782</v>
      </c>
    </row>
    <row r="38" spans="1:12" s="110" customFormat="1" ht="15" customHeight="1" x14ac:dyDescent="0.2">
      <c r="A38" s="120"/>
      <c r="B38" s="119" t="s">
        <v>182</v>
      </c>
      <c r="C38" s="258"/>
      <c r="E38" s="113">
        <v>30.967169476486248</v>
      </c>
      <c r="F38" s="115">
        <v>14309</v>
      </c>
      <c r="G38" s="114">
        <v>13926</v>
      </c>
      <c r="H38" s="114">
        <v>14093</v>
      </c>
      <c r="I38" s="114">
        <v>13883</v>
      </c>
      <c r="J38" s="140">
        <v>13745</v>
      </c>
      <c r="K38" s="114">
        <v>564</v>
      </c>
      <c r="L38" s="116">
        <v>4.1033102946526006</v>
      </c>
    </row>
    <row r="39" spans="1:12" s="110" customFormat="1" ht="15" customHeight="1" x14ac:dyDescent="0.2">
      <c r="A39" s="120"/>
      <c r="B39" s="119"/>
      <c r="C39" s="258" t="s">
        <v>106</v>
      </c>
      <c r="E39" s="113">
        <v>16.793626388985953</v>
      </c>
      <c r="F39" s="115">
        <v>2403</v>
      </c>
      <c r="G39" s="114">
        <v>2306</v>
      </c>
      <c r="H39" s="114">
        <v>2393</v>
      </c>
      <c r="I39" s="114">
        <v>2359</v>
      </c>
      <c r="J39" s="140">
        <v>2281</v>
      </c>
      <c r="K39" s="114">
        <v>122</v>
      </c>
      <c r="L39" s="116">
        <v>5.3485313459009207</v>
      </c>
    </row>
    <row r="40" spans="1:12" s="110" customFormat="1" ht="15" customHeight="1" x14ac:dyDescent="0.2">
      <c r="A40" s="120"/>
      <c r="B40" s="119"/>
      <c r="C40" s="258" t="s">
        <v>107</v>
      </c>
      <c r="E40" s="113">
        <v>83.206373611014044</v>
      </c>
      <c r="F40" s="115">
        <v>11906</v>
      </c>
      <c r="G40" s="114">
        <v>11620</v>
      </c>
      <c r="H40" s="114">
        <v>11700</v>
      </c>
      <c r="I40" s="114">
        <v>11524</v>
      </c>
      <c r="J40" s="140">
        <v>11464</v>
      </c>
      <c r="K40" s="114">
        <v>442</v>
      </c>
      <c r="L40" s="116">
        <v>3.8555478018143754</v>
      </c>
    </row>
    <row r="41" spans="1:12" s="110" customFormat="1" ht="24.75" customHeight="1" x14ac:dyDescent="0.2">
      <c r="A41" s="604" t="s">
        <v>519</v>
      </c>
      <c r="B41" s="605"/>
      <c r="C41" s="605"/>
      <c r="D41" s="606"/>
      <c r="E41" s="113">
        <v>4.4214080117731083</v>
      </c>
      <c r="F41" s="115">
        <v>2043</v>
      </c>
      <c r="G41" s="114">
        <v>2171</v>
      </c>
      <c r="H41" s="114">
        <v>2248</v>
      </c>
      <c r="I41" s="114">
        <v>1699</v>
      </c>
      <c r="J41" s="140">
        <v>1989</v>
      </c>
      <c r="K41" s="114">
        <v>54</v>
      </c>
      <c r="L41" s="116">
        <v>2.7149321266968327</v>
      </c>
    </row>
    <row r="42" spans="1:12" s="110" customFormat="1" ht="15" customHeight="1" x14ac:dyDescent="0.2">
      <c r="A42" s="120"/>
      <c r="B42" s="119"/>
      <c r="C42" s="258" t="s">
        <v>106</v>
      </c>
      <c r="E42" s="113">
        <v>61.967694566813506</v>
      </c>
      <c r="F42" s="115">
        <v>1266</v>
      </c>
      <c r="G42" s="114">
        <v>1383</v>
      </c>
      <c r="H42" s="114">
        <v>1433</v>
      </c>
      <c r="I42" s="114">
        <v>1050</v>
      </c>
      <c r="J42" s="140">
        <v>1196</v>
      </c>
      <c r="K42" s="114">
        <v>70</v>
      </c>
      <c r="L42" s="116">
        <v>5.8528428093645486</v>
      </c>
    </row>
    <row r="43" spans="1:12" s="110" customFormat="1" ht="15" customHeight="1" x14ac:dyDescent="0.2">
      <c r="A43" s="123"/>
      <c r="B43" s="124"/>
      <c r="C43" s="260" t="s">
        <v>107</v>
      </c>
      <c r="D43" s="261"/>
      <c r="E43" s="125">
        <v>38.032305433186494</v>
      </c>
      <c r="F43" s="143">
        <v>777</v>
      </c>
      <c r="G43" s="144">
        <v>788</v>
      </c>
      <c r="H43" s="144">
        <v>815</v>
      </c>
      <c r="I43" s="144">
        <v>649</v>
      </c>
      <c r="J43" s="145">
        <v>793</v>
      </c>
      <c r="K43" s="144">
        <v>-16</v>
      </c>
      <c r="L43" s="146">
        <v>-2.0176544766708702</v>
      </c>
    </row>
    <row r="44" spans="1:12" s="110" customFormat="1" ht="45.75" customHeight="1" x14ac:dyDescent="0.2">
      <c r="A44" s="604" t="s">
        <v>191</v>
      </c>
      <c r="B44" s="605"/>
      <c r="C44" s="605"/>
      <c r="D44" s="606"/>
      <c r="E44" s="113">
        <v>0</v>
      </c>
      <c r="F44" s="115">
        <v>0</v>
      </c>
      <c r="G44" s="114">
        <v>0</v>
      </c>
      <c r="H44" s="114">
        <v>0</v>
      </c>
      <c r="I44" s="114">
        <v>0</v>
      </c>
      <c r="J44" s="140">
        <v>0</v>
      </c>
      <c r="K44" s="114">
        <v>0</v>
      </c>
      <c r="L44" s="116">
        <v>0</v>
      </c>
    </row>
    <row r="45" spans="1:12" s="110" customFormat="1" ht="15" customHeight="1" x14ac:dyDescent="0.2">
      <c r="A45" s="120"/>
      <c r="B45" s="119"/>
      <c r="C45" s="258" t="s">
        <v>106</v>
      </c>
      <c r="E45" s="113" t="s">
        <v>514</v>
      </c>
      <c r="F45" s="115">
        <v>0</v>
      </c>
      <c r="G45" s="114">
        <v>0</v>
      </c>
      <c r="H45" s="114">
        <v>0</v>
      </c>
      <c r="I45" s="114">
        <v>0</v>
      </c>
      <c r="J45" s="140">
        <v>0</v>
      </c>
      <c r="K45" s="114">
        <v>0</v>
      </c>
      <c r="L45" s="116">
        <v>0</v>
      </c>
    </row>
    <row r="46" spans="1:12" s="110" customFormat="1" ht="15" customHeight="1" x14ac:dyDescent="0.2">
      <c r="A46" s="123"/>
      <c r="B46" s="124"/>
      <c r="C46" s="260" t="s">
        <v>107</v>
      </c>
      <c r="D46" s="261"/>
      <c r="E46" s="125" t="s">
        <v>514</v>
      </c>
      <c r="F46" s="143">
        <v>0</v>
      </c>
      <c r="G46" s="144">
        <v>0</v>
      </c>
      <c r="H46" s="144">
        <v>0</v>
      </c>
      <c r="I46" s="144">
        <v>0</v>
      </c>
      <c r="J46" s="145">
        <v>0</v>
      </c>
      <c r="K46" s="144">
        <v>0</v>
      </c>
      <c r="L46" s="146">
        <v>0</v>
      </c>
    </row>
    <row r="47" spans="1:12" s="110" customFormat="1" ht="39" customHeight="1" x14ac:dyDescent="0.2">
      <c r="A47" s="604" t="s">
        <v>520</v>
      </c>
      <c r="B47" s="607"/>
      <c r="C47" s="607"/>
      <c r="D47" s="608"/>
      <c r="E47" s="113">
        <v>0.30514857056290173</v>
      </c>
      <c r="F47" s="115">
        <v>141</v>
      </c>
      <c r="G47" s="114">
        <v>139</v>
      </c>
      <c r="H47" s="114">
        <v>130</v>
      </c>
      <c r="I47" s="114">
        <v>133</v>
      </c>
      <c r="J47" s="140">
        <v>141</v>
      </c>
      <c r="K47" s="114">
        <v>0</v>
      </c>
      <c r="L47" s="116">
        <v>0</v>
      </c>
    </row>
    <row r="48" spans="1:12" s="110" customFormat="1" ht="15" customHeight="1" x14ac:dyDescent="0.2">
      <c r="A48" s="120"/>
      <c r="B48" s="119"/>
      <c r="C48" s="258" t="s">
        <v>106</v>
      </c>
      <c r="E48" s="113">
        <v>36.879432624113477</v>
      </c>
      <c r="F48" s="115">
        <v>52</v>
      </c>
      <c r="G48" s="114">
        <v>55</v>
      </c>
      <c r="H48" s="114">
        <v>55</v>
      </c>
      <c r="I48" s="114">
        <v>51</v>
      </c>
      <c r="J48" s="140">
        <v>54</v>
      </c>
      <c r="K48" s="114">
        <v>-2</v>
      </c>
      <c r="L48" s="116">
        <v>-3.7037037037037037</v>
      </c>
    </row>
    <row r="49" spans="1:12" s="110" customFormat="1" ht="15" customHeight="1" x14ac:dyDescent="0.2">
      <c r="A49" s="123"/>
      <c r="B49" s="124"/>
      <c r="C49" s="260" t="s">
        <v>107</v>
      </c>
      <c r="D49" s="261"/>
      <c r="E49" s="125">
        <v>63.120567375886523</v>
      </c>
      <c r="F49" s="143">
        <v>89</v>
      </c>
      <c r="G49" s="144">
        <v>84</v>
      </c>
      <c r="H49" s="144">
        <v>75</v>
      </c>
      <c r="I49" s="144">
        <v>82</v>
      </c>
      <c r="J49" s="145">
        <v>87</v>
      </c>
      <c r="K49" s="144">
        <v>2</v>
      </c>
      <c r="L49" s="146">
        <v>2.2988505747126435</v>
      </c>
    </row>
    <row r="50" spans="1:12" s="110" customFormat="1" ht="24.95" customHeight="1" x14ac:dyDescent="0.2">
      <c r="A50" s="609" t="s">
        <v>192</v>
      </c>
      <c r="B50" s="610"/>
      <c r="C50" s="610"/>
      <c r="D50" s="611"/>
      <c r="E50" s="262">
        <v>11.664899257688228</v>
      </c>
      <c r="F50" s="263">
        <v>5390</v>
      </c>
      <c r="G50" s="264">
        <v>5395</v>
      </c>
      <c r="H50" s="264">
        <v>5551</v>
      </c>
      <c r="I50" s="264">
        <v>5067</v>
      </c>
      <c r="J50" s="265">
        <v>5117</v>
      </c>
      <c r="K50" s="263">
        <v>273</v>
      </c>
      <c r="L50" s="266">
        <v>5.3351573187414498</v>
      </c>
    </row>
    <row r="51" spans="1:12" s="110" customFormat="1" ht="15" customHeight="1" x14ac:dyDescent="0.2">
      <c r="A51" s="120"/>
      <c r="B51" s="119"/>
      <c r="C51" s="258" t="s">
        <v>106</v>
      </c>
      <c r="E51" s="113">
        <v>59.962894248608535</v>
      </c>
      <c r="F51" s="115">
        <v>3232</v>
      </c>
      <c r="G51" s="114">
        <v>3264</v>
      </c>
      <c r="H51" s="114">
        <v>3389</v>
      </c>
      <c r="I51" s="114">
        <v>3089</v>
      </c>
      <c r="J51" s="140">
        <v>3093</v>
      </c>
      <c r="K51" s="114">
        <v>139</v>
      </c>
      <c r="L51" s="116">
        <v>4.4940187520206916</v>
      </c>
    </row>
    <row r="52" spans="1:12" s="110" customFormat="1" ht="15" customHeight="1" x14ac:dyDescent="0.2">
      <c r="A52" s="120"/>
      <c r="B52" s="119"/>
      <c r="C52" s="258" t="s">
        <v>107</v>
      </c>
      <c r="E52" s="113">
        <v>40.037105751391465</v>
      </c>
      <c r="F52" s="115">
        <v>2158</v>
      </c>
      <c r="G52" s="114">
        <v>2131</v>
      </c>
      <c r="H52" s="114">
        <v>2162</v>
      </c>
      <c r="I52" s="114">
        <v>1978</v>
      </c>
      <c r="J52" s="140">
        <v>2024</v>
      </c>
      <c r="K52" s="114">
        <v>134</v>
      </c>
      <c r="L52" s="116">
        <v>6.6205533596837949</v>
      </c>
    </row>
    <row r="53" spans="1:12" s="110" customFormat="1" ht="15" customHeight="1" x14ac:dyDescent="0.2">
      <c r="A53" s="120"/>
      <c r="B53" s="119"/>
      <c r="C53" s="258" t="s">
        <v>187</v>
      </c>
      <c r="D53" s="110" t="s">
        <v>193</v>
      </c>
      <c r="E53" s="113">
        <v>27.402597402597401</v>
      </c>
      <c r="F53" s="115">
        <v>1477</v>
      </c>
      <c r="G53" s="114">
        <v>1667</v>
      </c>
      <c r="H53" s="114">
        <v>1731</v>
      </c>
      <c r="I53" s="114">
        <v>1265</v>
      </c>
      <c r="J53" s="140">
        <v>1381</v>
      </c>
      <c r="K53" s="114">
        <v>96</v>
      </c>
      <c r="L53" s="116">
        <v>6.9514844315713251</v>
      </c>
    </row>
    <row r="54" spans="1:12" s="110" customFormat="1" ht="15" customHeight="1" x14ac:dyDescent="0.2">
      <c r="A54" s="120"/>
      <c r="B54" s="119"/>
      <c r="D54" s="267" t="s">
        <v>194</v>
      </c>
      <c r="E54" s="113">
        <v>65.13202437373053</v>
      </c>
      <c r="F54" s="115">
        <v>962</v>
      </c>
      <c r="G54" s="114">
        <v>1057</v>
      </c>
      <c r="H54" s="114">
        <v>1106</v>
      </c>
      <c r="I54" s="114">
        <v>805</v>
      </c>
      <c r="J54" s="140">
        <v>858</v>
      </c>
      <c r="K54" s="114">
        <v>104</v>
      </c>
      <c r="L54" s="116">
        <v>12.121212121212121</v>
      </c>
    </row>
    <row r="55" spans="1:12" s="110" customFormat="1" ht="15" customHeight="1" x14ac:dyDescent="0.2">
      <c r="A55" s="120"/>
      <c r="B55" s="119"/>
      <c r="D55" s="267" t="s">
        <v>195</v>
      </c>
      <c r="E55" s="113">
        <v>34.867975626269462</v>
      </c>
      <c r="F55" s="115">
        <v>515</v>
      </c>
      <c r="G55" s="114">
        <v>610</v>
      </c>
      <c r="H55" s="114">
        <v>625</v>
      </c>
      <c r="I55" s="114">
        <v>460</v>
      </c>
      <c r="J55" s="140">
        <v>523</v>
      </c>
      <c r="K55" s="114">
        <v>-8</v>
      </c>
      <c r="L55" s="116">
        <v>-1.5296367112810707</v>
      </c>
    </row>
    <row r="56" spans="1:12" s="110" customFormat="1" ht="15" customHeight="1" x14ac:dyDescent="0.2">
      <c r="A56" s="120"/>
      <c r="B56" s="119" t="s">
        <v>196</v>
      </c>
      <c r="C56" s="258"/>
      <c r="E56" s="113">
        <v>71.735884173393643</v>
      </c>
      <c r="F56" s="115">
        <v>33147</v>
      </c>
      <c r="G56" s="114">
        <v>32422</v>
      </c>
      <c r="H56" s="114">
        <v>33220</v>
      </c>
      <c r="I56" s="114">
        <v>33034</v>
      </c>
      <c r="J56" s="140">
        <v>32910</v>
      </c>
      <c r="K56" s="114">
        <v>237</v>
      </c>
      <c r="L56" s="116">
        <v>0.72014585232452144</v>
      </c>
    </row>
    <row r="57" spans="1:12" s="110" customFormat="1" ht="15" customHeight="1" x14ac:dyDescent="0.2">
      <c r="A57" s="120"/>
      <c r="B57" s="119"/>
      <c r="C57" s="258" t="s">
        <v>106</v>
      </c>
      <c r="E57" s="113">
        <v>53.485986665459919</v>
      </c>
      <c r="F57" s="115">
        <v>17729</v>
      </c>
      <c r="G57" s="114">
        <v>17452</v>
      </c>
      <c r="H57" s="114">
        <v>17917</v>
      </c>
      <c r="I57" s="114">
        <v>17867</v>
      </c>
      <c r="J57" s="140">
        <v>17787</v>
      </c>
      <c r="K57" s="114">
        <v>-58</v>
      </c>
      <c r="L57" s="116">
        <v>-0.32608084556136502</v>
      </c>
    </row>
    <row r="58" spans="1:12" s="110" customFormat="1" ht="15" customHeight="1" x14ac:dyDescent="0.2">
      <c r="A58" s="120"/>
      <c r="B58" s="119"/>
      <c r="C58" s="258" t="s">
        <v>107</v>
      </c>
      <c r="E58" s="113">
        <v>46.514013334540081</v>
      </c>
      <c r="F58" s="115">
        <v>15418</v>
      </c>
      <c r="G58" s="114">
        <v>14970</v>
      </c>
      <c r="H58" s="114">
        <v>15303</v>
      </c>
      <c r="I58" s="114">
        <v>15167</v>
      </c>
      <c r="J58" s="140">
        <v>15123</v>
      </c>
      <c r="K58" s="114">
        <v>295</v>
      </c>
      <c r="L58" s="116">
        <v>1.9506711631290088</v>
      </c>
    </row>
    <row r="59" spans="1:12" s="110" customFormat="1" ht="15" customHeight="1" x14ac:dyDescent="0.2">
      <c r="A59" s="120"/>
      <c r="B59" s="119"/>
      <c r="C59" s="258" t="s">
        <v>105</v>
      </c>
      <c r="D59" s="110" t="s">
        <v>197</v>
      </c>
      <c r="E59" s="113">
        <v>93.486590038314176</v>
      </c>
      <c r="F59" s="115">
        <v>30988</v>
      </c>
      <c r="G59" s="114">
        <v>30273</v>
      </c>
      <c r="H59" s="114">
        <v>31072</v>
      </c>
      <c r="I59" s="114">
        <v>30865</v>
      </c>
      <c r="J59" s="140">
        <v>30754</v>
      </c>
      <c r="K59" s="114">
        <v>234</v>
      </c>
      <c r="L59" s="116">
        <v>0.76087663393379723</v>
      </c>
    </row>
    <row r="60" spans="1:12" s="110" customFormat="1" ht="15" customHeight="1" x14ac:dyDescent="0.2">
      <c r="A60" s="120"/>
      <c r="B60" s="119"/>
      <c r="C60" s="258"/>
      <c r="D60" s="267" t="s">
        <v>198</v>
      </c>
      <c r="E60" s="113">
        <v>52.02336388279334</v>
      </c>
      <c r="F60" s="115">
        <v>16121</v>
      </c>
      <c r="G60" s="114">
        <v>15853</v>
      </c>
      <c r="H60" s="114">
        <v>16322</v>
      </c>
      <c r="I60" s="114">
        <v>16260</v>
      </c>
      <c r="J60" s="140">
        <v>16184</v>
      </c>
      <c r="K60" s="114">
        <v>-63</v>
      </c>
      <c r="L60" s="116">
        <v>-0.38927335640138411</v>
      </c>
    </row>
    <row r="61" spans="1:12" s="110" customFormat="1" ht="15" customHeight="1" x14ac:dyDescent="0.2">
      <c r="A61" s="120"/>
      <c r="B61" s="119"/>
      <c r="C61" s="258"/>
      <c r="D61" s="267" t="s">
        <v>199</v>
      </c>
      <c r="E61" s="113">
        <v>47.97663611720666</v>
      </c>
      <c r="F61" s="115">
        <v>14867</v>
      </c>
      <c r="G61" s="114">
        <v>14420</v>
      </c>
      <c r="H61" s="114">
        <v>14750</v>
      </c>
      <c r="I61" s="114">
        <v>14605</v>
      </c>
      <c r="J61" s="140">
        <v>14570</v>
      </c>
      <c r="K61" s="114">
        <v>297</v>
      </c>
      <c r="L61" s="116">
        <v>2.0384351407000687</v>
      </c>
    </row>
    <row r="62" spans="1:12" s="110" customFormat="1" ht="15" customHeight="1" x14ac:dyDescent="0.2">
      <c r="A62" s="120"/>
      <c r="B62" s="119"/>
      <c r="C62" s="258"/>
      <c r="D62" s="258" t="s">
        <v>200</v>
      </c>
      <c r="E62" s="113">
        <v>6.5134099616858236</v>
      </c>
      <c r="F62" s="115">
        <v>2159</v>
      </c>
      <c r="G62" s="114">
        <v>2149</v>
      </c>
      <c r="H62" s="114">
        <v>2148</v>
      </c>
      <c r="I62" s="114">
        <v>2169</v>
      </c>
      <c r="J62" s="140">
        <v>2156</v>
      </c>
      <c r="K62" s="114">
        <v>3</v>
      </c>
      <c r="L62" s="116">
        <v>0.1391465677179963</v>
      </c>
    </row>
    <row r="63" spans="1:12" s="110" customFormat="1" ht="15" customHeight="1" x14ac:dyDescent="0.2">
      <c r="A63" s="120"/>
      <c r="B63" s="119"/>
      <c r="C63" s="258"/>
      <c r="D63" s="267" t="s">
        <v>198</v>
      </c>
      <c r="E63" s="113">
        <v>74.478925428439098</v>
      </c>
      <c r="F63" s="115">
        <v>1608</v>
      </c>
      <c r="G63" s="114">
        <v>1599</v>
      </c>
      <c r="H63" s="114">
        <v>1595</v>
      </c>
      <c r="I63" s="114">
        <v>1607</v>
      </c>
      <c r="J63" s="140">
        <v>1603</v>
      </c>
      <c r="K63" s="114">
        <v>5</v>
      </c>
      <c r="L63" s="116">
        <v>0.31191515907673112</v>
      </c>
    </row>
    <row r="64" spans="1:12" s="110" customFormat="1" ht="15" customHeight="1" x14ac:dyDescent="0.2">
      <c r="A64" s="120"/>
      <c r="B64" s="119"/>
      <c r="C64" s="258"/>
      <c r="D64" s="267" t="s">
        <v>199</v>
      </c>
      <c r="E64" s="113">
        <v>25.521074571560909</v>
      </c>
      <c r="F64" s="115">
        <v>551</v>
      </c>
      <c r="G64" s="114">
        <v>550</v>
      </c>
      <c r="H64" s="114">
        <v>553</v>
      </c>
      <c r="I64" s="114">
        <v>562</v>
      </c>
      <c r="J64" s="140">
        <v>553</v>
      </c>
      <c r="K64" s="114">
        <v>-2</v>
      </c>
      <c r="L64" s="116">
        <v>-0.36166365280289331</v>
      </c>
    </row>
    <row r="65" spans="1:12" s="110" customFormat="1" ht="15" customHeight="1" x14ac:dyDescent="0.2">
      <c r="A65" s="120"/>
      <c r="B65" s="119" t="s">
        <v>201</v>
      </c>
      <c r="C65" s="258"/>
      <c r="E65" s="113">
        <v>9.9443807215356976</v>
      </c>
      <c r="F65" s="115">
        <v>4595</v>
      </c>
      <c r="G65" s="114">
        <v>4523</v>
      </c>
      <c r="H65" s="114">
        <v>4562</v>
      </c>
      <c r="I65" s="114">
        <v>4499</v>
      </c>
      <c r="J65" s="140">
        <v>4443</v>
      </c>
      <c r="K65" s="114">
        <v>152</v>
      </c>
      <c r="L65" s="116">
        <v>3.4211118613549405</v>
      </c>
    </row>
    <row r="66" spans="1:12" s="110" customFormat="1" ht="15" customHeight="1" x14ac:dyDescent="0.2">
      <c r="A66" s="120"/>
      <c r="B66" s="119"/>
      <c r="C66" s="258" t="s">
        <v>106</v>
      </c>
      <c r="E66" s="113">
        <v>51.708378672470076</v>
      </c>
      <c r="F66" s="115">
        <v>2376</v>
      </c>
      <c r="G66" s="114">
        <v>2326</v>
      </c>
      <c r="H66" s="114">
        <v>2379</v>
      </c>
      <c r="I66" s="114">
        <v>2349</v>
      </c>
      <c r="J66" s="140">
        <v>2310</v>
      </c>
      <c r="K66" s="114">
        <v>66</v>
      </c>
      <c r="L66" s="116">
        <v>2.8571428571428572</v>
      </c>
    </row>
    <row r="67" spans="1:12" s="110" customFormat="1" ht="15" customHeight="1" x14ac:dyDescent="0.2">
      <c r="A67" s="120"/>
      <c r="B67" s="119"/>
      <c r="C67" s="258" t="s">
        <v>107</v>
      </c>
      <c r="E67" s="113">
        <v>48.291621327529924</v>
      </c>
      <c r="F67" s="115">
        <v>2219</v>
      </c>
      <c r="G67" s="114">
        <v>2197</v>
      </c>
      <c r="H67" s="114">
        <v>2183</v>
      </c>
      <c r="I67" s="114">
        <v>2150</v>
      </c>
      <c r="J67" s="140">
        <v>2133</v>
      </c>
      <c r="K67" s="114">
        <v>86</v>
      </c>
      <c r="L67" s="116">
        <v>4.0318799812470703</v>
      </c>
    </row>
    <row r="68" spans="1:12" s="110" customFormat="1" ht="15" customHeight="1" x14ac:dyDescent="0.2">
      <c r="A68" s="120"/>
      <c r="B68" s="119"/>
      <c r="C68" s="258" t="s">
        <v>105</v>
      </c>
      <c r="D68" s="110" t="s">
        <v>202</v>
      </c>
      <c r="E68" s="113">
        <v>17.3449401523395</v>
      </c>
      <c r="F68" s="115">
        <v>797</v>
      </c>
      <c r="G68" s="114">
        <v>781</v>
      </c>
      <c r="H68" s="114">
        <v>794</v>
      </c>
      <c r="I68" s="114">
        <v>753</v>
      </c>
      <c r="J68" s="140">
        <v>732</v>
      </c>
      <c r="K68" s="114">
        <v>65</v>
      </c>
      <c r="L68" s="116">
        <v>8.8797814207650276</v>
      </c>
    </row>
    <row r="69" spans="1:12" s="110" customFormat="1" ht="15" customHeight="1" x14ac:dyDescent="0.2">
      <c r="A69" s="120"/>
      <c r="B69" s="119"/>
      <c r="C69" s="258"/>
      <c r="D69" s="267" t="s">
        <v>198</v>
      </c>
      <c r="E69" s="113">
        <v>50.564617314930992</v>
      </c>
      <c r="F69" s="115">
        <v>403</v>
      </c>
      <c r="G69" s="114">
        <v>388</v>
      </c>
      <c r="H69" s="114">
        <v>403</v>
      </c>
      <c r="I69" s="114">
        <v>380</v>
      </c>
      <c r="J69" s="140">
        <v>367</v>
      </c>
      <c r="K69" s="114">
        <v>36</v>
      </c>
      <c r="L69" s="116">
        <v>9.8092643051771109</v>
      </c>
    </row>
    <row r="70" spans="1:12" s="110" customFormat="1" ht="15" customHeight="1" x14ac:dyDescent="0.2">
      <c r="A70" s="120"/>
      <c r="B70" s="119"/>
      <c r="C70" s="258"/>
      <c r="D70" s="267" t="s">
        <v>199</v>
      </c>
      <c r="E70" s="113">
        <v>49.435382685069008</v>
      </c>
      <c r="F70" s="115">
        <v>394</v>
      </c>
      <c r="G70" s="114">
        <v>393</v>
      </c>
      <c r="H70" s="114">
        <v>391</v>
      </c>
      <c r="I70" s="114">
        <v>373</v>
      </c>
      <c r="J70" s="140">
        <v>365</v>
      </c>
      <c r="K70" s="114">
        <v>29</v>
      </c>
      <c r="L70" s="116">
        <v>7.9452054794520546</v>
      </c>
    </row>
    <row r="71" spans="1:12" s="110" customFormat="1" ht="15" customHeight="1" x14ac:dyDescent="0.2">
      <c r="A71" s="120"/>
      <c r="B71" s="119"/>
      <c r="C71" s="258"/>
      <c r="D71" s="110" t="s">
        <v>203</v>
      </c>
      <c r="E71" s="113">
        <v>71.926006528835686</v>
      </c>
      <c r="F71" s="115">
        <v>3305</v>
      </c>
      <c r="G71" s="114">
        <v>3272</v>
      </c>
      <c r="H71" s="114">
        <v>3306</v>
      </c>
      <c r="I71" s="114">
        <v>3288</v>
      </c>
      <c r="J71" s="140">
        <v>3257</v>
      </c>
      <c r="K71" s="114">
        <v>48</v>
      </c>
      <c r="L71" s="116">
        <v>1.473748848633712</v>
      </c>
    </row>
    <row r="72" spans="1:12" s="110" customFormat="1" ht="15" customHeight="1" x14ac:dyDescent="0.2">
      <c r="A72" s="120"/>
      <c r="B72" s="119"/>
      <c r="C72" s="258"/>
      <c r="D72" s="267" t="s">
        <v>198</v>
      </c>
      <c r="E72" s="113">
        <v>50.711043872919817</v>
      </c>
      <c r="F72" s="115">
        <v>1676</v>
      </c>
      <c r="G72" s="114">
        <v>1650</v>
      </c>
      <c r="H72" s="114">
        <v>1693</v>
      </c>
      <c r="I72" s="114">
        <v>1684</v>
      </c>
      <c r="J72" s="140">
        <v>1659</v>
      </c>
      <c r="K72" s="114">
        <v>17</v>
      </c>
      <c r="L72" s="116">
        <v>1.0247136829415311</v>
      </c>
    </row>
    <row r="73" spans="1:12" s="110" customFormat="1" ht="15" customHeight="1" x14ac:dyDescent="0.2">
      <c r="A73" s="120"/>
      <c r="B73" s="119"/>
      <c r="C73" s="258"/>
      <c r="D73" s="267" t="s">
        <v>199</v>
      </c>
      <c r="E73" s="113">
        <v>49.288956127080183</v>
      </c>
      <c r="F73" s="115">
        <v>1629</v>
      </c>
      <c r="G73" s="114">
        <v>1622</v>
      </c>
      <c r="H73" s="114">
        <v>1613</v>
      </c>
      <c r="I73" s="114">
        <v>1604</v>
      </c>
      <c r="J73" s="140">
        <v>1598</v>
      </c>
      <c r="K73" s="114">
        <v>31</v>
      </c>
      <c r="L73" s="116">
        <v>1.9399249061326658</v>
      </c>
    </row>
    <row r="74" spans="1:12" s="110" customFormat="1" ht="15" customHeight="1" x14ac:dyDescent="0.2">
      <c r="A74" s="120"/>
      <c r="B74" s="119"/>
      <c r="C74" s="258"/>
      <c r="D74" s="110" t="s">
        <v>204</v>
      </c>
      <c r="E74" s="113">
        <v>10.729053318824809</v>
      </c>
      <c r="F74" s="115">
        <v>493</v>
      </c>
      <c r="G74" s="114">
        <v>470</v>
      </c>
      <c r="H74" s="114">
        <v>462</v>
      </c>
      <c r="I74" s="114">
        <v>458</v>
      </c>
      <c r="J74" s="140">
        <v>454</v>
      </c>
      <c r="K74" s="114">
        <v>39</v>
      </c>
      <c r="L74" s="116">
        <v>8.5903083700440526</v>
      </c>
    </row>
    <row r="75" spans="1:12" s="110" customFormat="1" ht="15" customHeight="1" x14ac:dyDescent="0.2">
      <c r="A75" s="120"/>
      <c r="B75" s="119"/>
      <c r="C75" s="258"/>
      <c r="D75" s="267" t="s">
        <v>198</v>
      </c>
      <c r="E75" s="113">
        <v>60.243407707910748</v>
      </c>
      <c r="F75" s="115">
        <v>297</v>
      </c>
      <c r="G75" s="114">
        <v>288</v>
      </c>
      <c r="H75" s="114">
        <v>283</v>
      </c>
      <c r="I75" s="114">
        <v>285</v>
      </c>
      <c r="J75" s="140">
        <v>284</v>
      </c>
      <c r="K75" s="114">
        <v>13</v>
      </c>
      <c r="L75" s="116">
        <v>4.577464788732394</v>
      </c>
    </row>
    <row r="76" spans="1:12" s="110" customFormat="1" ht="15" customHeight="1" x14ac:dyDescent="0.2">
      <c r="A76" s="120"/>
      <c r="B76" s="119"/>
      <c r="C76" s="258"/>
      <c r="D76" s="267" t="s">
        <v>199</v>
      </c>
      <c r="E76" s="113">
        <v>39.756592292089252</v>
      </c>
      <c r="F76" s="115">
        <v>196</v>
      </c>
      <c r="G76" s="114">
        <v>182</v>
      </c>
      <c r="H76" s="114">
        <v>179</v>
      </c>
      <c r="I76" s="114">
        <v>173</v>
      </c>
      <c r="J76" s="140">
        <v>170</v>
      </c>
      <c r="K76" s="114">
        <v>26</v>
      </c>
      <c r="L76" s="116">
        <v>15.294117647058824</v>
      </c>
    </row>
    <row r="77" spans="1:12" s="110" customFormat="1" ht="15" customHeight="1" x14ac:dyDescent="0.2">
      <c r="A77" s="534"/>
      <c r="B77" s="119" t="s">
        <v>205</v>
      </c>
      <c r="C77" s="268"/>
      <c r="D77" s="182"/>
      <c r="E77" s="113">
        <v>6.6548358473824312</v>
      </c>
      <c r="F77" s="115">
        <v>3075</v>
      </c>
      <c r="G77" s="114">
        <v>3095</v>
      </c>
      <c r="H77" s="114">
        <v>3194</v>
      </c>
      <c r="I77" s="114">
        <v>3085</v>
      </c>
      <c r="J77" s="140">
        <v>3106</v>
      </c>
      <c r="K77" s="114">
        <v>-31</v>
      </c>
      <c r="L77" s="116">
        <v>-0.99806825499034124</v>
      </c>
    </row>
    <row r="78" spans="1:12" s="110" customFormat="1" ht="15" customHeight="1" x14ac:dyDescent="0.2">
      <c r="A78" s="120"/>
      <c r="B78" s="119"/>
      <c r="C78" s="268" t="s">
        <v>106</v>
      </c>
      <c r="D78" s="182"/>
      <c r="E78" s="113">
        <v>55.414634146341463</v>
      </c>
      <c r="F78" s="115">
        <v>1704</v>
      </c>
      <c r="G78" s="114">
        <v>1707</v>
      </c>
      <c r="H78" s="114">
        <v>1787</v>
      </c>
      <c r="I78" s="114">
        <v>1691</v>
      </c>
      <c r="J78" s="140">
        <v>1678</v>
      </c>
      <c r="K78" s="114">
        <v>26</v>
      </c>
      <c r="L78" s="116">
        <v>1.5494636471990464</v>
      </c>
    </row>
    <row r="79" spans="1:12" s="110" customFormat="1" ht="15" customHeight="1" x14ac:dyDescent="0.2">
      <c r="A79" s="123"/>
      <c r="B79" s="124"/>
      <c r="C79" s="260" t="s">
        <v>107</v>
      </c>
      <c r="D79" s="261"/>
      <c r="E79" s="125">
        <v>44.585365853658537</v>
      </c>
      <c r="F79" s="143">
        <v>1371</v>
      </c>
      <c r="G79" s="144">
        <v>1388</v>
      </c>
      <c r="H79" s="144">
        <v>1407</v>
      </c>
      <c r="I79" s="144">
        <v>1394</v>
      </c>
      <c r="J79" s="145">
        <v>1428</v>
      </c>
      <c r="K79" s="144">
        <v>-57</v>
      </c>
      <c r="L79" s="146">
        <v>-3.9915966386554622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46207</v>
      </c>
      <c r="E11" s="114">
        <v>45435</v>
      </c>
      <c r="F11" s="114">
        <v>46527</v>
      </c>
      <c r="G11" s="114">
        <v>45685</v>
      </c>
      <c r="H11" s="140">
        <v>45576</v>
      </c>
      <c r="I11" s="115">
        <v>631</v>
      </c>
      <c r="J11" s="116">
        <v>1.3845006143584342</v>
      </c>
    </row>
    <row r="12" spans="1:15" s="110" customFormat="1" ht="24.95" customHeight="1" x14ac:dyDescent="0.2">
      <c r="A12" s="193" t="s">
        <v>132</v>
      </c>
      <c r="B12" s="194" t="s">
        <v>133</v>
      </c>
      <c r="C12" s="113">
        <v>4.3586469582530789</v>
      </c>
      <c r="D12" s="115">
        <v>2014</v>
      </c>
      <c r="E12" s="114">
        <v>1936</v>
      </c>
      <c r="F12" s="114">
        <v>2024</v>
      </c>
      <c r="G12" s="114">
        <v>1961</v>
      </c>
      <c r="H12" s="140">
        <v>1931</v>
      </c>
      <c r="I12" s="115">
        <v>83</v>
      </c>
      <c r="J12" s="116">
        <v>4.2982910409114448</v>
      </c>
    </row>
    <row r="13" spans="1:15" s="110" customFormat="1" ht="24.95" customHeight="1" x14ac:dyDescent="0.2">
      <c r="A13" s="193" t="s">
        <v>134</v>
      </c>
      <c r="B13" s="199" t="s">
        <v>214</v>
      </c>
      <c r="C13" s="113">
        <v>1.1621615772502001</v>
      </c>
      <c r="D13" s="115">
        <v>537</v>
      </c>
      <c r="E13" s="114">
        <v>521</v>
      </c>
      <c r="F13" s="114">
        <v>524</v>
      </c>
      <c r="G13" s="114">
        <v>520</v>
      </c>
      <c r="H13" s="140">
        <v>518</v>
      </c>
      <c r="I13" s="115">
        <v>19</v>
      </c>
      <c r="J13" s="116">
        <v>3.6679536679536682</v>
      </c>
    </row>
    <row r="14" spans="1:15" s="287" customFormat="1" ht="24" customHeight="1" x14ac:dyDescent="0.2">
      <c r="A14" s="193" t="s">
        <v>215</v>
      </c>
      <c r="B14" s="199" t="s">
        <v>137</v>
      </c>
      <c r="C14" s="113">
        <v>29.962992620165775</v>
      </c>
      <c r="D14" s="115">
        <v>13845</v>
      </c>
      <c r="E14" s="114">
        <v>14060</v>
      </c>
      <c r="F14" s="114">
        <v>14442</v>
      </c>
      <c r="G14" s="114">
        <v>14299</v>
      </c>
      <c r="H14" s="140">
        <v>14370</v>
      </c>
      <c r="I14" s="115">
        <v>-525</v>
      </c>
      <c r="J14" s="116">
        <v>-3.6534446764091859</v>
      </c>
      <c r="K14" s="110"/>
      <c r="L14" s="110"/>
      <c r="M14" s="110"/>
      <c r="N14" s="110"/>
      <c r="O14" s="110"/>
    </row>
    <row r="15" spans="1:15" s="110" customFormat="1" ht="24.75" customHeight="1" x14ac:dyDescent="0.2">
      <c r="A15" s="193" t="s">
        <v>216</v>
      </c>
      <c r="B15" s="199" t="s">
        <v>217</v>
      </c>
      <c r="C15" s="113">
        <v>5.1961823966065745</v>
      </c>
      <c r="D15" s="115">
        <v>2401</v>
      </c>
      <c r="E15" s="114">
        <v>2433</v>
      </c>
      <c r="F15" s="114">
        <v>2473</v>
      </c>
      <c r="G15" s="114">
        <v>2434</v>
      </c>
      <c r="H15" s="140">
        <v>2452</v>
      </c>
      <c r="I15" s="115">
        <v>-51</v>
      </c>
      <c r="J15" s="116">
        <v>-2.0799347471451877</v>
      </c>
    </row>
    <row r="16" spans="1:15" s="287" customFormat="1" ht="24.95" customHeight="1" x14ac:dyDescent="0.2">
      <c r="A16" s="193" t="s">
        <v>218</v>
      </c>
      <c r="B16" s="199" t="s">
        <v>141</v>
      </c>
      <c r="C16" s="113">
        <v>15.324517930183738</v>
      </c>
      <c r="D16" s="115">
        <v>7081</v>
      </c>
      <c r="E16" s="114">
        <v>7244</v>
      </c>
      <c r="F16" s="114">
        <v>7544</v>
      </c>
      <c r="G16" s="114">
        <v>7485</v>
      </c>
      <c r="H16" s="140">
        <v>7495</v>
      </c>
      <c r="I16" s="115">
        <v>-414</v>
      </c>
      <c r="J16" s="116">
        <v>-5.5236824549699799</v>
      </c>
      <c r="K16" s="110"/>
      <c r="L16" s="110"/>
      <c r="M16" s="110"/>
      <c r="N16" s="110"/>
      <c r="O16" s="110"/>
    </row>
    <row r="17" spans="1:15" s="110" customFormat="1" ht="24.95" customHeight="1" x14ac:dyDescent="0.2">
      <c r="A17" s="193" t="s">
        <v>219</v>
      </c>
      <c r="B17" s="199" t="s">
        <v>220</v>
      </c>
      <c r="C17" s="113">
        <v>9.4422922933754627</v>
      </c>
      <c r="D17" s="115">
        <v>4363</v>
      </c>
      <c r="E17" s="114">
        <v>4383</v>
      </c>
      <c r="F17" s="114">
        <v>4425</v>
      </c>
      <c r="G17" s="114">
        <v>4380</v>
      </c>
      <c r="H17" s="140">
        <v>4423</v>
      </c>
      <c r="I17" s="115">
        <v>-60</v>
      </c>
      <c r="J17" s="116">
        <v>-1.3565453312231517</v>
      </c>
    </row>
    <row r="18" spans="1:15" s="287" customFormat="1" ht="24.95" customHeight="1" x14ac:dyDescent="0.2">
      <c r="A18" s="201" t="s">
        <v>144</v>
      </c>
      <c r="B18" s="202" t="s">
        <v>145</v>
      </c>
      <c r="C18" s="113">
        <v>5.6658082108771399</v>
      </c>
      <c r="D18" s="115">
        <v>2618</v>
      </c>
      <c r="E18" s="114">
        <v>2543</v>
      </c>
      <c r="F18" s="114">
        <v>2658</v>
      </c>
      <c r="G18" s="114">
        <v>2589</v>
      </c>
      <c r="H18" s="140">
        <v>2543</v>
      </c>
      <c r="I18" s="115">
        <v>75</v>
      </c>
      <c r="J18" s="116">
        <v>2.9492725127801811</v>
      </c>
      <c r="K18" s="110"/>
      <c r="L18" s="110"/>
      <c r="M18" s="110"/>
      <c r="N18" s="110"/>
      <c r="O18" s="110"/>
    </row>
    <row r="19" spans="1:15" s="110" customFormat="1" ht="24.95" customHeight="1" x14ac:dyDescent="0.2">
      <c r="A19" s="193" t="s">
        <v>146</v>
      </c>
      <c r="B19" s="199" t="s">
        <v>147</v>
      </c>
      <c r="C19" s="113">
        <v>14.781310191096587</v>
      </c>
      <c r="D19" s="115">
        <v>6830</v>
      </c>
      <c r="E19" s="114">
        <v>5956</v>
      </c>
      <c r="F19" s="114">
        <v>5966</v>
      </c>
      <c r="G19" s="114">
        <v>5818</v>
      </c>
      <c r="H19" s="140">
        <v>5827</v>
      </c>
      <c r="I19" s="115">
        <v>1003</v>
      </c>
      <c r="J19" s="116">
        <v>17.212974086150677</v>
      </c>
    </row>
    <row r="20" spans="1:15" s="287" customFormat="1" ht="24.95" customHeight="1" x14ac:dyDescent="0.2">
      <c r="A20" s="193" t="s">
        <v>148</v>
      </c>
      <c r="B20" s="199" t="s">
        <v>149</v>
      </c>
      <c r="C20" s="113">
        <v>3.049321531369706</v>
      </c>
      <c r="D20" s="115">
        <v>1409</v>
      </c>
      <c r="E20" s="114">
        <v>1476</v>
      </c>
      <c r="F20" s="114">
        <v>1470</v>
      </c>
      <c r="G20" s="114">
        <v>1444</v>
      </c>
      <c r="H20" s="140">
        <v>1445</v>
      </c>
      <c r="I20" s="115">
        <v>-36</v>
      </c>
      <c r="J20" s="116">
        <v>-2.4913494809688581</v>
      </c>
      <c r="K20" s="110"/>
      <c r="L20" s="110"/>
      <c r="M20" s="110"/>
      <c r="N20" s="110"/>
      <c r="O20" s="110"/>
    </row>
    <row r="21" spans="1:15" s="110" customFormat="1" ht="24.95" customHeight="1" x14ac:dyDescent="0.2">
      <c r="A21" s="201" t="s">
        <v>150</v>
      </c>
      <c r="B21" s="202" t="s">
        <v>151</v>
      </c>
      <c r="C21" s="113">
        <v>2.6424567706191704</v>
      </c>
      <c r="D21" s="115">
        <v>1221</v>
      </c>
      <c r="E21" s="114">
        <v>1113</v>
      </c>
      <c r="F21" s="114">
        <v>1140</v>
      </c>
      <c r="G21" s="114">
        <v>1113</v>
      </c>
      <c r="H21" s="140">
        <v>1072</v>
      </c>
      <c r="I21" s="115">
        <v>149</v>
      </c>
      <c r="J21" s="116">
        <v>13.899253731343284</v>
      </c>
    </row>
    <row r="22" spans="1:15" s="110" customFormat="1" ht="24.95" customHeight="1" x14ac:dyDescent="0.2">
      <c r="A22" s="201" t="s">
        <v>152</v>
      </c>
      <c r="B22" s="199" t="s">
        <v>153</v>
      </c>
      <c r="C22" s="113">
        <v>0.85701300668729841</v>
      </c>
      <c r="D22" s="115">
        <v>396</v>
      </c>
      <c r="E22" s="114">
        <v>393</v>
      </c>
      <c r="F22" s="114">
        <v>394</v>
      </c>
      <c r="G22" s="114">
        <v>386</v>
      </c>
      <c r="H22" s="140">
        <v>356</v>
      </c>
      <c r="I22" s="115">
        <v>40</v>
      </c>
      <c r="J22" s="116">
        <v>11.235955056179776</v>
      </c>
    </row>
    <row r="23" spans="1:15" s="110" customFormat="1" ht="24.95" customHeight="1" x14ac:dyDescent="0.2">
      <c r="A23" s="193" t="s">
        <v>154</v>
      </c>
      <c r="B23" s="199" t="s">
        <v>155</v>
      </c>
      <c r="C23" s="113">
        <v>1.9520851818988465</v>
      </c>
      <c r="D23" s="115">
        <v>902</v>
      </c>
      <c r="E23" s="114">
        <v>893</v>
      </c>
      <c r="F23" s="114">
        <v>895</v>
      </c>
      <c r="G23" s="114">
        <v>868</v>
      </c>
      <c r="H23" s="140">
        <v>881</v>
      </c>
      <c r="I23" s="115">
        <v>21</v>
      </c>
      <c r="J23" s="116">
        <v>2.3836549375709422</v>
      </c>
    </row>
    <row r="24" spans="1:15" s="110" customFormat="1" ht="24.95" customHeight="1" x14ac:dyDescent="0.2">
      <c r="A24" s="193" t="s">
        <v>156</v>
      </c>
      <c r="B24" s="199" t="s">
        <v>221</v>
      </c>
      <c r="C24" s="113">
        <v>3.5297682169368279</v>
      </c>
      <c r="D24" s="115">
        <v>1631</v>
      </c>
      <c r="E24" s="114">
        <v>1639</v>
      </c>
      <c r="F24" s="114">
        <v>2048</v>
      </c>
      <c r="G24" s="114">
        <v>1812</v>
      </c>
      <c r="H24" s="140">
        <v>1854</v>
      </c>
      <c r="I24" s="115">
        <v>-223</v>
      </c>
      <c r="J24" s="116">
        <v>-12.028047464940668</v>
      </c>
    </row>
    <row r="25" spans="1:15" s="110" customFormat="1" ht="24.95" customHeight="1" x14ac:dyDescent="0.2">
      <c r="A25" s="193" t="s">
        <v>222</v>
      </c>
      <c r="B25" s="204" t="s">
        <v>159</v>
      </c>
      <c r="C25" s="113">
        <v>2.3676066396866275</v>
      </c>
      <c r="D25" s="115">
        <v>1094</v>
      </c>
      <c r="E25" s="114">
        <v>1110</v>
      </c>
      <c r="F25" s="114">
        <v>1127</v>
      </c>
      <c r="G25" s="114">
        <v>1108</v>
      </c>
      <c r="H25" s="140">
        <v>1100</v>
      </c>
      <c r="I25" s="115">
        <v>-6</v>
      </c>
      <c r="J25" s="116">
        <v>-0.54545454545454541</v>
      </c>
    </row>
    <row r="26" spans="1:15" s="110" customFormat="1" ht="24.95" customHeight="1" x14ac:dyDescent="0.2">
      <c r="A26" s="201">
        <v>782.78300000000002</v>
      </c>
      <c r="B26" s="203" t="s">
        <v>160</v>
      </c>
      <c r="C26" s="113">
        <v>0.75096846798104189</v>
      </c>
      <c r="D26" s="115">
        <v>347</v>
      </c>
      <c r="E26" s="114">
        <v>368</v>
      </c>
      <c r="F26" s="114">
        <v>382</v>
      </c>
      <c r="G26" s="114">
        <v>450</v>
      </c>
      <c r="H26" s="140">
        <v>473</v>
      </c>
      <c r="I26" s="115">
        <v>-126</v>
      </c>
      <c r="J26" s="116">
        <v>-26.6384778012685</v>
      </c>
    </row>
    <row r="27" spans="1:15" s="110" customFormat="1" ht="24.95" customHeight="1" x14ac:dyDescent="0.2">
      <c r="A27" s="193" t="s">
        <v>161</v>
      </c>
      <c r="B27" s="199" t="s">
        <v>223</v>
      </c>
      <c r="C27" s="113">
        <v>5.0966303806782518</v>
      </c>
      <c r="D27" s="115">
        <v>2355</v>
      </c>
      <c r="E27" s="114">
        <v>2371</v>
      </c>
      <c r="F27" s="114">
        <v>2377</v>
      </c>
      <c r="G27" s="114">
        <v>2311</v>
      </c>
      <c r="H27" s="140">
        <v>2298</v>
      </c>
      <c r="I27" s="115">
        <v>57</v>
      </c>
      <c r="J27" s="116">
        <v>2.4804177545691908</v>
      </c>
    </row>
    <row r="28" spans="1:15" s="110" customFormat="1" ht="24.95" customHeight="1" x14ac:dyDescent="0.2">
      <c r="A28" s="193" t="s">
        <v>163</v>
      </c>
      <c r="B28" s="199" t="s">
        <v>164</v>
      </c>
      <c r="C28" s="113">
        <v>3.0731274482221309</v>
      </c>
      <c r="D28" s="115">
        <v>1420</v>
      </c>
      <c r="E28" s="114">
        <v>1465</v>
      </c>
      <c r="F28" s="114">
        <v>1482</v>
      </c>
      <c r="G28" s="114">
        <v>1445</v>
      </c>
      <c r="H28" s="140">
        <v>1443</v>
      </c>
      <c r="I28" s="115">
        <v>-23</v>
      </c>
      <c r="J28" s="116">
        <v>-1.5939015939015939</v>
      </c>
    </row>
    <row r="29" spans="1:15" s="110" customFormat="1" ht="24.95" customHeight="1" x14ac:dyDescent="0.2">
      <c r="A29" s="193">
        <v>86</v>
      </c>
      <c r="B29" s="199" t="s">
        <v>165</v>
      </c>
      <c r="C29" s="113">
        <v>9.5743069231934559</v>
      </c>
      <c r="D29" s="115">
        <v>4424</v>
      </c>
      <c r="E29" s="114">
        <v>4436</v>
      </c>
      <c r="F29" s="114">
        <v>4410</v>
      </c>
      <c r="G29" s="114">
        <v>4383</v>
      </c>
      <c r="H29" s="140">
        <v>4315</v>
      </c>
      <c r="I29" s="115">
        <v>109</v>
      </c>
      <c r="J29" s="116">
        <v>2.5260718424101971</v>
      </c>
    </row>
    <row r="30" spans="1:15" s="110" customFormat="1" ht="24.95" customHeight="1" x14ac:dyDescent="0.2">
      <c r="A30" s="193">
        <v>87.88</v>
      </c>
      <c r="B30" s="204" t="s">
        <v>166</v>
      </c>
      <c r="C30" s="113">
        <v>7.9663254485251151</v>
      </c>
      <c r="D30" s="115">
        <v>3681</v>
      </c>
      <c r="E30" s="114">
        <v>3620</v>
      </c>
      <c r="F30" s="114">
        <v>3625</v>
      </c>
      <c r="G30" s="114">
        <v>3585</v>
      </c>
      <c r="H30" s="140">
        <v>3580</v>
      </c>
      <c r="I30" s="115">
        <v>101</v>
      </c>
      <c r="J30" s="116">
        <v>2.8212290502793298</v>
      </c>
    </row>
    <row r="31" spans="1:15" s="110" customFormat="1" ht="24.95" customHeight="1" x14ac:dyDescent="0.2">
      <c r="A31" s="193" t="s">
        <v>167</v>
      </c>
      <c r="B31" s="199" t="s">
        <v>168</v>
      </c>
      <c r="C31" s="113">
        <v>3.2094704265587466</v>
      </c>
      <c r="D31" s="115">
        <v>1483</v>
      </c>
      <c r="E31" s="114">
        <v>1535</v>
      </c>
      <c r="F31" s="114">
        <v>1563</v>
      </c>
      <c r="G31" s="114">
        <v>1593</v>
      </c>
      <c r="H31" s="140">
        <v>1570</v>
      </c>
      <c r="I31" s="115">
        <v>-87</v>
      </c>
      <c r="J31" s="116">
        <v>-5.5414012738853504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4.3586469582530789</v>
      </c>
      <c r="D34" s="115">
        <v>2014</v>
      </c>
      <c r="E34" s="114">
        <v>1936</v>
      </c>
      <c r="F34" s="114">
        <v>2024</v>
      </c>
      <c r="G34" s="114">
        <v>1961</v>
      </c>
      <c r="H34" s="140">
        <v>1931</v>
      </c>
      <c r="I34" s="115">
        <v>83</v>
      </c>
      <c r="J34" s="116">
        <v>4.2982910409114448</v>
      </c>
    </row>
    <row r="35" spans="1:10" s="110" customFormat="1" ht="24.95" customHeight="1" x14ac:dyDescent="0.2">
      <c r="A35" s="292" t="s">
        <v>171</v>
      </c>
      <c r="B35" s="293" t="s">
        <v>172</v>
      </c>
      <c r="C35" s="113">
        <v>36.790962408293119</v>
      </c>
      <c r="D35" s="115">
        <v>17000</v>
      </c>
      <c r="E35" s="114">
        <v>17124</v>
      </c>
      <c r="F35" s="114">
        <v>17624</v>
      </c>
      <c r="G35" s="114">
        <v>17408</v>
      </c>
      <c r="H35" s="140">
        <v>17431</v>
      </c>
      <c r="I35" s="115">
        <v>-431</v>
      </c>
      <c r="J35" s="116">
        <v>-2.4726062761746315</v>
      </c>
    </row>
    <row r="36" spans="1:10" s="110" customFormat="1" ht="24.95" customHeight="1" x14ac:dyDescent="0.2">
      <c r="A36" s="294" t="s">
        <v>173</v>
      </c>
      <c r="B36" s="295" t="s">
        <v>174</v>
      </c>
      <c r="C36" s="125">
        <v>58.850390633453806</v>
      </c>
      <c r="D36" s="143">
        <v>27193</v>
      </c>
      <c r="E36" s="144">
        <v>26375</v>
      </c>
      <c r="F36" s="144">
        <v>26879</v>
      </c>
      <c r="G36" s="144">
        <v>26316</v>
      </c>
      <c r="H36" s="145">
        <v>26214</v>
      </c>
      <c r="I36" s="143">
        <v>979</v>
      </c>
      <c r="J36" s="146">
        <v>3.7346456092164493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2020-09-25T06:49:45Z</dcterms:created>
  <dcterms:modified xsi:type="dcterms:W3CDTF">2020-09-28T08:06:16Z</dcterms:modified>
</cp:coreProperties>
</file>