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I44" i="24"/>
  <c r="G44" i="24"/>
  <c r="C44" i="24"/>
  <c r="M44" i="24" s="1"/>
  <c r="B44" i="24"/>
  <c r="D44" i="24" s="1"/>
  <c r="M43" i="24"/>
  <c r="K43" i="24"/>
  <c r="H43" i="24"/>
  <c r="F43" i="24"/>
  <c r="E43" i="24"/>
  <c r="C43" i="24"/>
  <c r="B43" i="24"/>
  <c r="D43" i="24" s="1"/>
  <c r="I42" i="24"/>
  <c r="G42" i="24"/>
  <c r="C42" i="24"/>
  <c r="M42" i="24" s="1"/>
  <c r="B42" i="24"/>
  <c r="J42" i="24" s="1"/>
  <c r="M41" i="24"/>
  <c r="K41" i="24"/>
  <c r="H41" i="24"/>
  <c r="F41" i="24"/>
  <c r="E41" i="24"/>
  <c r="C41" i="24"/>
  <c r="B41" i="24"/>
  <c r="D41" i="24" s="1"/>
  <c r="J40" i="24"/>
  <c r="I40" i="24"/>
  <c r="G40" i="24"/>
  <c r="C40" i="24"/>
  <c r="M40" i="24" s="1"/>
  <c r="B40" i="24"/>
  <c r="M36" i="24"/>
  <c r="L36" i="24"/>
  <c r="K36" i="24"/>
  <c r="J36" i="24"/>
  <c r="I36" i="24"/>
  <c r="H36" i="24"/>
  <c r="G36" i="24"/>
  <c r="F36" i="24"/>
  <c r="E36" i="24"/>
  <c r="D36" i="24"/>
  <c r="C27" i="24"/>
  <c r="G16" i="24"/>
  <c r="L57" i="15"/>
  <c r="K57" i="15"/>
  <c r="C38" i="24"/>
  <c r="C37" i="24"/>
  <c r="C35" i="24"/>
  <c r="C34" i="24"/>
  <c r="C33" i="24"/>
  <c r="C32" i="24"/>
  <c r="G32" i="24" s="1"/>
  <c r="C31" i="24"/>
  <c r="C30" i="24"/>
  <c r="C29" i="24"/>
  <c r="C28" i="24"/>
  <c r="M28" i="24" s="1"/>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8" i="24" l="1"/>
  <c r="K38" i="24"/>
  <c r="H38" i="24"/>
  <c r="F38" i="24"/>
  <c r="J38" i="24"/>
  <c r="K34" i="24"/>
  <c r="J34" i="24"/>
  <c r="F34" i="24"/>
  <c r="D34" i="24"/>
  <c r="H34" i="24"/>
  <c r="F7" i="24"/>
  <c r="J7" i="24"/>
  <c r="H7" i="24"/>
  <c r="K7" i="24"/>
  <c r="D7" i="24"/>
  <c r="B45" i="24"/>
  <c r="B39" i="24"/>
  <c r="G7" i="24"/>
  <c r="M7" i="24"/>
  <c r="E7" i="24"/>
  <c r="L7" i="24"/>
  <c r="I7" i="24"/>
  <c r="K8" i="24"/>
  <c r="J8" i="24"/>
  <c r="F8" i="24"/>
  <c r="D8" i="24"/>
  <c r="H8" i="24"/>
  <c r="K18" i="24"/>
  <c r="J18" i="24"/>
  <c r="F18" i="24"/>
  <c r="D18" i="24"/>
  <c r="H18" i="24"/>
  <c r="K22" i="24"/>
  <c r="J22" i="24"/>
  <c r="F22" i="24"/>
  <c r="D22" i="24"/>
  <c r="H22" i="24"/>
  <c r="C14" i="24"/>
  <c r="C6" i="24"/>
  <c r="F9" i="24"/>
  <c r="J9" i="24"/>
  <c r="H9" i="24"/>
  <c r="K9" i="24"/>
  <c r="D9" i="24"/>
  <c r="K26" i="24"/>
  <c r="J26" i="24"/>
  <c r="F26" i="24"/>
  <c r="D26" i="24"/>
  <c r="H26" i="24"/>
  <c r="K30" i="24"/>
  <c r="J30" i="24"/>
  <c r="F30" i="24"/>
  <c r="D30" i="24"/>
  <c r="G25" i="24"/>
  <c r="M25" i="24"/>
  <c r="E25" i="24"/>
  <c r="L25" i="24"/>
  <c r="I25" i="24"/>
  <c r="G31" i="24"/>
  <c r="M31" i="24"/>
  <c r="E31" i="24"/>
  <c r="L31" i="24"/>
  <c r="I31" i="24"/>
  <c r="F17" i="24"/>
  <c r="J17" i="24"/>
  <c r="H17" i="24"/>
  <c r="K17" i="24"/>
  <c r="D17" i="24"/>
  <c r="K20" i="24"/>
  <c r="J20" i="24"/>
  <c r="F20" i="24"/>
  <c r="D20" i="24"/>
  <c r="H20" i="24"/>
  <c r="F23" i="24"/>
  <c r="J23" i="24"/>
  <c r="H23" i="24"/>
  <c r="K23" i="24"/>
  <c r="D23" i="24"/>
  <c r="F33" i="24"/>
  <c r="J33" i="24"/>
  <c r="H33" i="24"/>
  <c r="K33" i="24"/>
  <c r="D33" i="24"/>
  <c r="H37" i="24"/>
  <c r="D37" i="24"/>
  <c r="J37" i="24"/>
  <c r="K37" i="24"/>
  <c r="F37" i="24"/>
  <c r="I18" i="24"/>
  <c r="L18" i="24"/>
  <c r="M18" i="24"/>
  <c r="G18" i="24"/>
  <c r="I34" i="24"/>
  <c r="L34" i="24"/>
  <c r="M34" i="24"/>
  <c r="G34" i="24"/>
  <c r="B14" i="24"/>
  <c r="B6" i="24"/>
  <c r="H30" i="24"/>
  <c r="F21" i="24"/>
  <c r="J21" i="24"/>
  <c r="H21" i="24"/>
  <c r="D21" i="24"/>
  <c r="K24" i="24"/>
  <c r="J24" i="24"/>
  <c r="F24" i="24"/>
  <c r="D24" i="24"/>
  <c r="H24" i="24"/>
  <c r="F27" i="24"/>
  <c r="J27" i="24"/>
  <c r="H27" i="24"/>
  <c r="K27" i="24"/>
  <c r="D27" i="24"/>
  <c r="I22" i="24"/>
  <c r="L22" i="24"/>
  <c r="M22" i="24"/>
  <c r="G22" i="24"/>
  <c r="E22" i="24"/>
  <c r="C45" i="24"/>
  <c r="C39" i="24"/>
  <c r="E18" i="24"/>
  <c r="K58" i="24"/>
  <c r="I58" i="24"/>
  <c r="J58" i="24"/>
  <c r="I16" i="24"/>
  <c r="L16" i="24"/>
  <c r="M16" i="24"/>
  <c r="E16" i="24"/>
  <c r="G19" i="24"/>
  <c r="M19" i="24"/>
  <c r="E19" i="24"/>
  <c r="I19" i="24"/>
  <c r="G29" i="24"/>
  <c r="M29" i="24"/>
  <c r="E29" i="24"/>
  <c r="L29" i="24"/>
  <c r="I29" i="24"/>
  <c r="I32" i="24"/>
  <c r="L32" i="24"/>
  <c r="M32" i="24"/>
  <c r="E32" i="24"/>
  <c r="G35" i="24"/>
  <c r="M35" i="24"/>
  <c r="E35" i="24"/>
  <c r="I35" i="24"/>
  <c r="L19" i="24"/>
  <c r="E34" i="24"/>
  <c r="K74" i="24"/>
  <c r="I74" i="24"/>
  <c r="J74" i="24"/>
  <c r="I28" i="24"/>
  <c r="L28" i="24"/>
  <c r="G28" i="24"/>
  <c r="E28" i="24"/>
  <c r="K28" i="24"/>
  <c r="J28" i="24"/>
  <c r="F28" i="24"/>
  <c r="D28" i="24"/>
  <c r="H28" i="24"/>
  <c r="I26" i="24"/>
  <c r="L26" i="24"/>
  <c r="G26" i="24"/>
  <c r="E26" i="24"/>
  <c r="M26" i="24"/>
  <c r="K21" i="24"/>
  <c r="L35" i="24"/>
  <c r="G15" i="24"/>
  <c r="M15" i="24"/>
  <c r="E15" i="24"/>
  <c r="L15" i="24"/>
  <c r="I15" i="24"/>
  <c r="F15" i="24"/>
  <c r="J15" i="24"/>
  <c r="H15" i="24"/>
  <c r="K15" i="24"/>
  <c r="D15" i="24"/>
  <c r="F25" i="24"/>
  <c r="J25" i="24"/>
  <c r="H25" i="24"/>
  <c r="K25" i="24"/>
  <c r="F31" i="24"/>
  <c r="J31" i="24"/>
  <c r="H31" i="24"/>
  <c r="K31" i="24"/>
  <c r="D31" i="24"/>
  <c r="G17" i="24"/>
  <c r="M17" i="24"/>
  <c r="E17" i="24"/>
  <c r="I17" i="24"/>
  <c r="L17" i="24"/>
  <c r="I20" i="24"/>
  <c r="L20" i="24"/>
  <c r="M20" i="24"/>
  <c r="G20" i="24"/>
  <c r="E20" i="24"/>
  <c r="G23" i="24"/>
  <c r="M23" i="24"/>
  <c r="E23" i="24"/>
  <c r="L23" i="24"/>
  <c r="G33" i="24"/>
  <c r="M33" i="24"/>
  <c r="E33" i="24"/>
  <c r="I33" i="24"/>
  <c r="L33" i="24"/>
  <c r="I37" i="24"/>
  <c r="G37" i="24"/>
  <c r="L37" i="24"/>
  <c r="E37" i="24"/>
  <c r="M37" i="24"/>
  <c r="I23" i="24"/>
  <c r="K16" i="24"/>
  <c r="J16" i="24"/>
  <c r="F16" i="24"/>
  <c r="D16" i="24"/>
  <c r="H16" i="24"/>
  <c r="F19" i="24"/>
  <c r="J19" i="24"/>
  <c r="H19" i="24"/>
  <c r="D19" i="24"/>
  <c r="K19" i="24"/>
  <c r="F29" i="24"/>
  <c r="J29" i="24"/>
  <c r="H29" i="24"/>
  <c r="K29" i="24"/>
  <c r="D29" i="24"/>
  <c r="K32" i="24"/>
  <c r="J32" i="24"/>
  <c r="F32" i="24"/>
  <c r="D32" i="24"/>
  <c r="H32" i="24"/>
  <c r="F35" i="24"/>
  <c r="J35" i="24"/>
  <c r="H35" i="24"/>
  <c r="D35" i="24"/>
  <c r="K35" i="24"/>
  <c r="I8" i="24"/>
  <c r="L8" i="24"/>
  <c r="G8" i="24"/>
  <c r="E8" i="24"/>
  <c r="G9" i="24"/>
  <c r="M9" i="24"/>
  <c r="E9" i="24"/>
  <c r="L9" i="24"/>
  <c r="I9" i="24"/>
  <c r="I30" i="24"/>
  <c r="L30" i="24"/>
  <c r="E30" i="24"/>
  <c r="M30" i="24"/>
  <c r="G30" i="24"/>
  <c r="D25" i="24"/>
  <c r="G21" i="24"/>
  <c r="M21" i="24"/>
  <c r="E21" i="24"/>
  <c r="L21" i="24"/>
  <c r="I21" i="24"/>
  <c r="I24" i="24"/>
  <c r="L24" i="24"/>
  <c r="M24" i="24"/>
  <c r="G24" i="24"/>
  <c r="E24" i="24"/>
  <c r="M38" i="24"/>
  <c r="E38" i="24"/>
  <c r="L38" i="24"/>
  <c r="I38" i="24"/>
  <c r="G38" i="24"/>
  <c r="M8" i="24"/>
  <c r="G27" i="24"/>
  <c r="M27" i="24"/>
  <c r="E27" i="24"/>
  <c r="L27" i="24"/>
  <c r="I27" i="24"/>
  <c r="K66" i="24"/>
  <c r="I66" i="24"/>
  <c r="J66" i="24"/>
  <c r="J77" i="24"/>
  <c r="I41" i="24"/>
  <c r="G41" i="24"/>
  <c r="L41" i="24"/>
  <c r="K53" i="24"/>
  <c r="I53" i="24"/>
  <c r="K61" i="24"/>
  <c r="I61" i="24"/>
  <c r="K69" i="24"/>
  <c r="I69" i="24"/>
  <c r="D40" i="24"/>
  <c r="K40" i="24"/>
  <c r="H40" i="24"/>
  <c r="F40" i="24"/>
  <c r="K55" i="24"/>
  <c r="I55" i="24"/>
  <c r="K63" i="24"/>
  <c r="I63" i="24"/>
  <c r="K71" i="24"/>
  <c r="I71" i="24"/>
  <c r="K52" i="24"/>
  <c r="I52" i="24"/>
  <c r="K60" i="24"/>
  <c r="I60" i="24"/>
  <c r="K68" i="24"/>
  <c r="I68" i="24"/>
  <c r="I43" i="24"/>
  <c r="G43" i="24"/>
  <c r="L43" i="24"/>
  <c r="K57" i="24"/>
  <c r="I57" i="24"/>
  <c r="K65" i="24"/>
  <c r="I65" i="24"/>
  <c r="K73" i="24"/>
  <c r="I73" i="24"/>
  <c r="K54" i="24"/>
  <c r="I54" i="24"/>
  <c r="K62" i="24"/>
  <c r="I62" i="24"/>
  <c r="K70" i="24"/>
  <c r="I70" i="24"/>
  <c r="D42" i="24"/>
  <c r="K42" i="24"/>
  <c r="H42" i="24"/>
  <c r="F42" i="24"/>
  <c r="K51" i="24"/>
  <c r="I51" i="24"/>
  <c r="K59" i="24"/>
  <c r="I59" i="24"/>
  <c r="K67" i="24"/>
  <c r="I67" i="24"/>
  <c r="K75" i="24"/>
  <c r="I75" i="24"/>
  <c r="K56" i="24"/>
  <c r="I56" i="24"/>
  <c r="K64" i="24"/>
  <c r="I64" i="24"/>
  <c r="K72" i="24"/>
  <c r="I72" i="24"/>
  <c r="J41" i="24"/>
  <c r="J43" i="24"/>
  <c r="F44" i="24"/>
  <c r="H44" i="24"/>
  <c r="J44" i="24"/>
  <c r="K44" i="24"/>
  <c r="L40" i="24"/>
  <c r="L42" i="24"/>
  <c r="L44" i="24"/>
  <c r="E40" i="24"/>
  <c r="E42" i="24"/>
  <c r="E44" i="24"/>
  <c r="I39" i="24" l="1"/>
  <c r="G39" i="24"/>
  <c r="L39" i="24"/>
  <c r="E39" i="24"/>
  <c r="M39" i="24"/>
  <c r="H45" i="24"/>
  <c r="F45" i="24"/>
  <c r="D45" i="24"/>
  <c r="J45" i="24"/>
  <c r="K45" i="24"/>
  <c r="I77" i="24"/>
  <c r="I45" i="24"/>
  <c r="G45" i="24"/>
  <c r="L45" i="24"/>
  <c r="E45" i="24"/>
  <c r="M45" i="24"/>
  <c r="I6" i="24"/>
  <c r="L6" i="24"/>
  <c r="G6" i="24"/>
  <c r="E6" i="24"/>
  <c r="M6" i="24"/>
  <c r="K77" i="24"/>
  <c r="I14" i="24"/>
  <c r="L14" i="24"/>
  <c r="E14" i="24"/>
  <c r="M14" i="24"/>
  <c r="G14" i="24"/>
  <c r="J79" i="24"/>
  <c r="J78" i="24"/>
  <c r="K6" i="24"/>
  <c r="J6" i="24"/>
  <c r="F6" i="24"/>
  <c r="D6" i="24"/>
  <c r="H6" i="24"/>
  <c r="K14" i="24"/>
  <c r="J14" i="24"/>
  <c r="F14" i="24"/>
  <c r="D14" i="24"/>
  <c r="H14" i="24"/>
  <c r="H39" i="24"/>
  <c r="D39" i="24"/>
  <c r="J39" i="24"/>
  <c r="F39" i="24"/>
  <c r="K39" i="24"/>
  <c r="K79" i="24" l="1"/>
  <c r="K78" i="24"/>
  <c r="I78" i="24"/>
  <c r="I79" i="24"/>
  <c r="I83" i="24" l="1"/>
  <c r="I82" i="24"/>
  <c r="I81" i="24"/>
</calcChain>
</file>

<file path=xl/sharedStrings.xml><?xml version="1.0" encoding="utf-8"?>
<sst xmlns="http://schemas.openxmlformats.org/spreadsheetml/2006/main" count="1700" uniqueCount="521">
  <si>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</si>
  <si>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</si>
  <si>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</si>
  <si>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</si>
  <si>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</si>
  <si>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</si>
  <si>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</si>
  <si>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</si>
  <si>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</si>
  <si>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</si>
  <si>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</si>
  <si>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</si>
  <si>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</si>
  <si>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Peine (03157)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</si>
  <si>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</si>
  <si>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</si>
  <si>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</si>
  <si>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</si>
  <si>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</si>
  <si>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</si>
  <si>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</si>
  <si>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</si>
  <si>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</si>
  <si>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</si>
  <si>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</si>
  <si>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</si>
  <si>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</si>
  <si>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</si>
  <si>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</si>
  <si>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</si>
  <si>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</si>
  <si>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</si>
  <si>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</si>
  <si>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</si>
  <si>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</si>
  <si>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</si>
  <si>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</si>
  <si>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</si>
  <si>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</si>
  <si>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</si>
  <si>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</si>
  <si>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</si>
  <si>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</si>
  <si>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</si>
  <si>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</si>
  <si>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</si>
  <si>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</si>
  <si>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</si>
  <si>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</si>
  <si>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</si>
  <si>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</si>
  <si>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</si>
  <si>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</si>
  <si>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</si>
  <si>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</si>
  <si>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</si>
  <si>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</si>
  <si>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</si>
  <si>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</si>
  <si>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</si>
  <si>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</si>
  <si>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</si>
  <si>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</si>
  <si>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</si>
  <si>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</si>
  <si>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</si>
  <si>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</si>
  <si>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</si>
  <si>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</si>
  <si>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</si>
  <si>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</si>
  <si>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</si>
  <si>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</si>
  <si>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</si>
  <si>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</si>
  <si>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</si>
  <si>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</si>
  <si>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</si>
  <si>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</si>
  <si>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</si>
  <si>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</si>
  <si>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</si>
  <si>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</si>
  <si>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</si>
  <si>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</si>
  <si>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</si>
  <si>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</si>
  <si>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</si>
  <si>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</si>
  <si>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</si>
  <si>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</si>
  <si>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</si>
  <si>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Peine (03157);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</si>
  <si>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</si>
  <si>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</si>
  <si>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</si>
  <si>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</si>
  <si>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</si>
  <si>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</si>
  <si>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</si>
  <si>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</si>
  <si>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</si>
  <si>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</si>
  <si>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</si>
  <si>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</si>
  <si>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</si>
  <si>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</si>
  <si>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</si>
  <si>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</si>
  <si>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</si>
  <si>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</si>
  <si>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</si>
  <si>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</si>
  <si>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</si>
  <si>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</si>
  <si>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</si>
  <si>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</si>
  <si>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</si>
  <si>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</si>
  <si>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</si>
  <si>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</si>
  <si>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</si>
  <si>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</si>
  <si>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</si>
  <si>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</si>
  <si>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</si>
  <si>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</si>
  <si>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</si>
  <si>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</si>
  <si>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</si>
  <si>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</si>
  <si>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</si>
  <si>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</si>
  <si>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</si>
  <si>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</si>
  <si>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</si>
  <si>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</si>
  <si>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</si>
  <si>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</si>
  <si>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</si>
  <si>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</si>
  <si>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</si>
  <si>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</si>
  <si>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</si>
  <si>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</si>
  <si>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</si>
  <si>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</si>
  <si>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</si>
  <si>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</si>
  <si>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</si>
  <si>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</si>
  <si>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</si>
  <si>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</si>
  <si>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</si>
  <si>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</si>
  <si>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</si>
  <si>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</si>
  <si>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</si>
  <si>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</si>
  <si>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</si>
  <si>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</si>
  <si>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</si>
  <si>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</si>
  <si>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</si>
  <si>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</si>
  <si>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</si>
  <si>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</si>
  <si>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</si>
  <si>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</si>
  <si>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</si>
  <si>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</si>
  <si>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</si>
  <si>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</si>
  <si>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</si>
  <si>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</si>
  <si>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</si>
  <si>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</si>
  <si>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</si>
  <si>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</si>
  <si>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</si>
  <si>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</si>
  <si>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</si>
  <si>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</si>
  <si>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Peine (03157)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</si>
  <si>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</si>
  <si>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</si>
  <si>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</si>
  <si>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</si>
  <si>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</si>
  <si>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</si>
  <si>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</si>
  <si>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</si>
  <si>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</si>
  <si>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</si>
  <si>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</si>
  <si>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</si>
  <si>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</si>
  <si>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</si>
  <si>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</si>
  <si>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</si>
  <si>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</si>
  <si>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</si>
  <si>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</si>
  <si>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</si>
  <si>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</si>
  <si>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</si>
  <si>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</si>
  <si>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</si>
  <si>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</si>
  <si>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</si>
  <si>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</si>
  <si>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</si>
  <si>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</si>
  <si>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</si>
  <si>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</si>
  <si>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</si>
  <si>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</si>
  <si>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</si>
  <si>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</si>
  <si>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</si>
  <si>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</si>
  <si>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</si>
  <si>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</si>
  <si>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</si>
  <si>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</si>
  <si>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</si>
  <si>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</si>
  <si>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</si>
  <si>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</si>
  <si>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</si>
  <si>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</si>
  <si>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</si>
  <si>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</si>
  <si>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</si>
  <si>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</si>
  <si>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</si>
  <si>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</si>
  <si>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</si>
  <si>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</si>
  <si>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</si>
  <si>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</si>
  <si>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</si>
  <si>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</si>
  <si>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</si>
  <si>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</si>
  <si>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</si>
  <si>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</si>
  <si>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</si>
  <si>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</si>
  <si>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</si>
  <si>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</si>
  <si>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</si>
  <si>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</si>
  <si>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</si>
  <si>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</si>
  <si>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</si>
  <si>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</si>
  <si>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</si>
  <si>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</si>
  <si>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</si>
  <si>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</si>
  <si>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</si>
  <si>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</si>
  <si>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</si>
  <si>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</si>
  <si>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</si>
  <si>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</si>
  <si>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</si>
  <si>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</si>
  <si>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</si>
  <si>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</si>
  <si>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</si>
  <si>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</si>
  <si>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</si>
  <si>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</si>
  <si>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</si>
  <si>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</si>
  <si>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</si>
  <si>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</si>
  <si>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</si>
  <si>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</si>
  <si>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</si>
  <si>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</si>
  <si>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</si>
  <si>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</si>
  <si>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</si>
  <si>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</si>
  <si>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</si>
  <si>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</si>
  <si>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</si>
  <si>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</si>
  <si>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</si>
  <si>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</si>
  <si>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</si>
  <si>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</si>
  <si>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</si>
  <si>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</si>
  <si>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</si>
  <si>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</si>
  <si>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</si>
  <si>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</si>
  <si>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</si>
  <si>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</si>
  <si>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</si>
  <si>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</si>
  <si>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</si>
  <si>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</si>
  <si>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</si>
  <si>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</si>
  <si>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</si>
  <si>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</si>
  <si>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</si>
  <si>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</si>
  <si>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</si>
  <si>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</si>
  <si>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</si>
  <si>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</si>
  <si>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</si>
  <si>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</si>
  <si>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</si>
  <si>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</si>
  <si>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</si>
  <si>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</si>
  <si>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</si>
  <si>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</si>
  <si>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</si>
  <si>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</si>
  <si>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</si>
  <si>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</si>
  <si>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</si>
  <si>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</si>
  <si>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</si>
  <si>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</si>
  <si>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</si>
  <si>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</si>
  <si>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</si>
  <si>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</si>
  <si>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</si>
  <si>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</si>
  <si>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</si>
  <si>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</si>
  <si>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</si>
  <si>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</si>
  <si>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</si>
  <si>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</si>
  <si>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</si>
  <si>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</si>
  <si>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</si>
  <si>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</si>
  <si>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</si>
  <si>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</si>
  <si>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</si>
  <si>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</si>
  <si>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</si>
  <si>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</si>
  <si>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</si>
  <si>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</si>
  <si>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</si>
  <si>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</si>
  <si>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</si>
  <si>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</si>
  <si>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</si>
  <si>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</si>
  <si>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</si>
  <si>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</si>
  <si>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</si>
  <si>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</si>
  <si>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</si>
  <si>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</si>
  <si>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</si>
  <si>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</si>
  <si>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</si>
  <si>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</si>
  <si>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Peine (03157);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</si>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</sst>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{EAF2CDAB-28CD-4C59-9DCA-5086DD1884D7}</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3DC9-4798-A388-D8250A83402D}"/>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{0436C7A2-E72D-40EB-9561-8F3F0DFA5FA9}</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3DC9-4798-A388-D8250A83402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{2C12D470-29E2-4010-AEE4-138F5B7A46F0}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DC9-4798-A388-D8250A83402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{4F858334-7BD0-46F6-B894-C52ADD10D6A2}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DC9-4798-A388-D8250A83402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0.16989260360415023</c:v>
                </c:pt>
                <c:pt idx="1">
                  <c:v>1.4040057212208159</c:v>
                </c:pt>
                <c:pt idx="2">
                  <c:v>1.1186464311118853</c:v>
                </c:pt>
                <c:pt idx="3">
                  <c:v>1.0875687030768</c:v>
                </c:pt>
              </c:numCache>
            </c:numRef>
          </c:val>
          <c:extLst>
            <c:ext xmlns:c16="http://schemas.microsoft.com/office/drawing/2014/chart" uri="{C3380CC4-5D6E-409C-BE32-E72D297353CC}">
              <c16:uniqueId val="{00000004-3DC9-4798-A388-D8250A83402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{6E1B9053-0D20-4608-B3E5-A43159E0750A}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DC9-4798-A388-D8250A83402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{89B4DA74-E064-4348-B79E-727F042E0320}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DC9-4798-A388-D8250A83402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{7642D105-C16B-4485-BD61-114680873CE7}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DC9-4798-A388-D8250A83402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{80EC051E-7D47-4B74-8B06-9A108C05C4F3}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DC9-4798-A388-D8250A83402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DC9-4798-A388-D8250A83402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DC9-4798-A388-D8250A83402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{BFB2FF0A-B61D-47CE-932F-E42EB4B665D2}</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2B86-4CCF-8FD1-9CCE4B37D8E3}"/>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{AF39EC7A-74D0-436F-87A4-4D6BF5A00032}</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2B86-4CCF-8FD1-9CCE4B37D8E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{4D960ACF-2264-4D40-9756-A6D7417BBD71}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B86-4CCF-8FD1-9CCE4B37D8E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{9DC1C0C3-0913-4008-9891-027CC5726E6B}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B86-4CCF-8FD1-9CCE4B37D8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-3.1376734258271077</c:v>
                </c:pt>
                <c:pt idx="1">
                  <c:v>-2.8801937126160149</c:v>
                </c:pt>
                <c:pt idx="2">
                  <c:v>-2.7637010795899166</c:v>
                </c:pt>
                <c:pt idx="3">
                  <c:v>-2.8655893304673015</c:v>
                </c:pt>
              </c:numCache>
            </c:numRef>
          </c:val>
          <c:extLst>
            <c:ext xmlns:c16="http://schemas.microsoft.com/office/drawing/2014/chart" uri="{C3380CC4-5D6E-409C-BE32-E72D297353CC}">
              <c16:uniqueId val="{00000004-2B86-4CCF-8FD1-9CCE4B37D8E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{88F24ABD-2A23-40D3-99A0-AD4F38044768}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B86-4CCF-8FD1-9CCE4B37D8E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{55CBCD3F-CB96-4A2A-858F-2781E616EF6F}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B86-4CCF-8FD1-9CCE4B37D8E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{1813B966-D941-4145-BA8E-7D70B22E321A}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B86-4CCF-8FD1-9CCE4B37D8E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{D8085E55-59B5-4FB0-B96B-73A2F0F7BEFD}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B86-4CCF-8FD1-9CCE4B37D8E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86-4CCF-8FD1-9CCE4B37D8E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86-4CCF-8FD1-9CCE4B37D8E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{66F49894-5F82-4A8F-948E-C65B959A494B}</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C012-4099-9CB2-00F6481E434C}"/>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{C20189CD-1078-4859-8F3D-FBE6C576812F}</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C012-4099-9CB2-00F6481E434C}"/>
                </c:ext>
              </c:extLst>
            </c:dLbl>
            <c:dLbl>
              <c:idx val="2"/>
              <c:tx>
                <c:strRef>
                  <c:f>Daten_Diagramme!$D$16</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{DE804BDE-F58F-43A4-9C11-A068B069E6CB}</c15:txfldGUID>
                      <c15:f>Daten_Diagramme!$D$16</c15:f>
                      <c15:dlblFieldTableCache>
                        <c:ptCount val="1"/>
                        <c:pt idx="0">
                          <c:v>11.0</c:v>
                        </c:pt>
                      </c15:dlblFieldTableCache>
                    </c15:dlblFTEntry>
                  </c15:dlblFieldTable>
                  <c15:showDataLabelsRange val="0"/>
                </c:ext>
                <c:ext xmlns:c16="http://schemas.microsoft.com/office/drawing/2014/chart" uri="{C3380CC4-5D6E-409C-BE32-E72D297353CC}">
                  <c16:uniqueId val="{00000002-C012-4099-9CB2-00F6481E434C}"/>
                </c:ext>
              </c:extLst>
            </c:dLbl>
            <c:dLbl>
              <c:idx val="3"/>
              <c:tx>
                <c:strRef>
                  <c:f>Daten_Diagramme!$D$17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{E63911BF-2DDE-4729-BAAA-783DC27C2F43}</c15:txfldGUID>
                      <c15:f>Daten_Diagramme!$D$17</c15:f>
                      <c15:dlblFieldTableCache>
                        <c:ptCount val="1"/>
                        <c:pt idx="0">
                          <c:v>-5.8</c:v>
                        </c:pt>
                      </c15:dlblFieldTableCache>
                    </c15:dlblFTEntry>
                  </c15:dlblFieldTable>
                  <c15:showDataLabelsRange val="0"/>
                </c:ext>
                <c:ext xmlns:c16="http://schemas.microsoft.com/office/drawing/2014/chart" uri="{C3380CC4-5D6E-409C-BE32-E72D297353CC}">
                  <c16:uniqueId val="{00000003-C012-4099-9CB2-00F6481E434C}"/>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{C276AD91-2F97-42D2-A75C-AEA4585C9DDA}</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C012-4099-9CB2-00F6481E434C}"/>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{4F104881-FBD9-4594-B122-DADAD1285067}</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C012-4099-9CB2-00F6481E434C}"/>
                </c:ext>
              </c:extLst>
            </c:dLbl>
            <c:dLbl>
              <c:idx val="6"/>
              <c:tx>
                <c:strRef>
                  <c:f>Daten_Diagramme!$D$20</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{43558205-6A98-4A48-90AD-496D94BA5D7C}</c15:txfldGUID>
                      <c15:f>Daten_Diagramme!$D$20</c15:f>
                      <c15:dlblFieldTableCache>
                        <c:ptCount val="1"/>
                        <c:pt idx="0">
                          <c:v>-23.4</c:v>
                        </c:pt>
                      </c15:dlblFieldTableCache>
                    </c15:dlblFTEntry>
                  </c15:dlblFieldTable>
                  <c15:showDataLabelsRange val="0"/>
                </c:ext>
                <c:ext xmlns:c16="http://schemas.microsoft.com/office/drawing/2014/chart" uri="{C3380CC4-5D6E-409C-BE32-E72D297353CC}">
                  <c16:uniqueId val="{00000006-C012-4099-9CB2-00F6481E434C}"/>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{926DCB90-DB6D-4099-91A3-A3A91A7D1C6E}</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C012-4099-9CB2-00F6481E434C}"/>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{03891B8C-FAD5-4FBA-B3C0-07C5F302A726}</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C012-4099-9CB2-00F6481E434C}"/>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{B715316D-C062-43E9-8FC8-3B212B7E5B50}</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C012-4099-9CB2-00F6481E434C}"/>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{FE5BF111-398A-4C86-ABF6-CEE06730D60E}</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C012-4099-9CB2-00F6481E434C}"/>
                </c:ext>
              </c:extLst>
            </c:dLbl>
            <c:dLbl>
              <c:idx val="11"/>
              <c:tx>
                <c:strRef>
                  <c:f>Daten_Diagramme!$D$25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{8D6B898B-FFAC-43D3-A2F6-EC63FC6BBBAA}</c15:txfldGUID>
                      <c15:f>Daten_Diagramme!$D$25</c15:f>
                      <c15:dlblFieldTableCache>
                        <c:ptCount val="1"/>
                        <c:pt idx="0">
                          <c:v>-6.3</c:v>
                        </c:pt>
                      </c15:dlblFieldTableCache>
                    </c15:dlblFTEntry>
                  </c15:dlblFieldTable>
                  <c15:showDataLabelsRange val="0"/>
                </c:ext>
                <c:ext xmlns:c16="http://schemas.microsoft.com/office/drawing/2014/chart" uri="{C3380CC4-5D6E-409C-BE32-E72D297353CC}">
                  <c16:uniqueId val="{0000000B-C012-4099-9CB2-00F6481E434C}"/>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{6C26926B-C1DD-4662-A240-7E9EC530880C}</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C012-4099-9CB2-00F6481E434C}"/>
                </c:ext>
              </c:extLst>
            </c:dLbl>
            <c:dLbl>
              <c:idx val="13"/>
              <c:tx>
                <c:strRef>
                  <c:f>Daten_Diagramme!$D$27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{8C9FB03A-064A-48FA-8D27-FE29C5C3AD23}</c15:txfldGUID>
                      <c15:f>Daten_Diagramme!$D$27</c15:f>
                      <c15:dlblFieldTableCache>
                        <c:ptCount val="1"/>
                        <c:pt idx="0">
                          <c:v>-6.4</c:v>
                        </c:pt>
                      </c15:dlblFieldTableCache>
                    </c15:dlblFTEntry>
                  </c15:dlblFieldTable>
                  <c15:showDataLabelsRange val="0"/>
                </c:ext>
                <c:ext xmlns:c16="http://schemas.microsoft.com/office/drawing/2014/chart" uri="{C3380CC4-5D6E-409C-BE32-E72D297353CC}">
                  <c16:uniqueId val="{0000000D-C012-4099-9CB2-00F6481E434C}"/>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{DC6CE8DB-C0F1-4238-89EE-9CF9DD46247C}</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C012-4099-9CB2-00F6481E434C}"/>
                </c:ext>
              </c:extLst>
            </c:dLbl>
            <c:dLbl>
              <c:idx val="15"/>
              <c:tx>
                <c:strRef>
                  <c:f>Daten_Diagramme!$D$29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{78DA507E-B308-438B-B3AD-ED9C9B87EF3E}</c15:txfldGUID>
                      <c15:f>Daten_Diagramme!$D$29</c15:f>
                      <c15:dlblFieldTableCache>
                        <c:ptCount val="1"/>
                        <c:pt idx="0">
                          <c:v>9.6</c:v>
                        </c:pt>
                      </c15:dlblFieldTableCache>
                    </c15:dlblFTEntry>
                  </c15:dlblFieldTable>
                  <c15:showDataLabelsRange val="0"/>
                </c:ext>
                <c:ext xmlns:c16="http://schemas.microsoft.com/office/drawing/2014/chart" uri="{C3380CC4-5D6E-409C-BE32-E72D297353CC}">
                  <c16:uniqueId val="{0000000F-C012-4099-9CB2-00F6481E434C}"/>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{1226724C-D203-46AC-BB95-EEDBF9654C8E}</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C012-4099-9CB2-00F6481E434C}"/>
                </c:ext>
              </c:extLst>
            </c:dLbl>
            <c:dLbl>
              <c:idx val="17"/>
              <c:tx>
                <c:strRef>
                  <c:f>Daten_Diagramme!$D$31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{5F9AAB1D-2CBC-44B3-B4E2-F473559E0B1A}</c15:txfldGUID>
                      <c15:f>Daten_Diagramme!$D$31</c15:f>
                      <c15:dlblFieldTableCache>
                        <c:ptCount val="1"/>
                        <c:pt idx="0">
                          <c:v>0.0</c:v>
                        </c:pt>
                      </c15:dlblFieldTableCache>
                    </c15:dlblFTEntry>
                  </c15:dlblFieldTable>
                  <c15:showDataLabelsRange val="0"/>
                </c:ext>
                <c:ext xmlns:c16="http://schemas.microsoft.com/office/drawing/2014/chart" uri="{C3380CC4-5D6E-409C-BE32-E72D297353CC}">
                  <c16:uniqueId val="{00000011-C012-4099-9CB2-00F6481E434C}"/>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{B5FB74E8-830C-4F24-86FD-B0C413B11416}</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C012-4099-9CB2-00F6481E434C}"/>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{253F1E76-3CCD-40AA-ACE2-1F43A2A69E79}</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C012-4099-9CB2-00F6481E434C}"/>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{641BDACB-7C6F-4B33-A7A8-22458C87CCDA}</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C012-4099-9CB2-00F6481E434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{12EED270-A85F-493A-9DF7-3616B0DD0EC6}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012-4099-9CB2-00F6481E434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{D4A614FD-8011-4F53-A58E-37E3FBA9CEDB}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012-4099-9CB2-00F6481E434C}"/>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{0E4FBFCD-99E2-4200-B800-26336FC67C82}</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C012-4099-9CB2-00F6481E434C}"/>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{10911118-1462-46CC-879B-5AC06F039DAD}</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C012-4099-9CB2-00F6481E434C}"/>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{6E8E61B8-A2DF-4130-9284-0BD506A4F69D}</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C012-4099-9CB2-00F6481E434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{52FA7AA1-8B80-4E9B-A799-802D02538B91}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012-4099-9CB2-00F6481E434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{442CDFB4-0BC0-4D1C-B8E6-E7B0D6C3E0EF}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012-4099-9CB2-00F6481E434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{5484E110-0C52-49F7-938D-C39C63BCDE6C}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012-4099-9CB2-00F6481E434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{A0F346C2-7FD1-4B80-87FA-0683C133358D}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012-4099-9CB2-00F6481E434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{59B1E752-65AF-4895-87DC-4FF190EE1D64}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012-4099-9CB2-00F6481E434C}"/>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{F82562BD-03BE-441D-9BBE-7EFF1295DF84}</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C012-4099-9CB2-00F6481E43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0.16989260360415023</c:v>
                </c:pt>
                <c:pt idx="1">
                  <c:v>1.1904761904761905</c:v>
                </c:pt>
                <c:pt idx="2">
                  <c:v>11.047619047619047</c:v>
                </c:pt>
                <c:pt idx="3">
                  <c:v>-5.8137625225817047</c:v>
                </c:pt>
                <c:pt idx="4">
                  <c:v>-2.264808362369338</c:v>
                </c:pt>
                <c:pt idx="5">
                  <c:v>1.6309272123225611</c:v>
                </c:pt>
                <c:pt idx="6">
                  <c:v>-23.435582822085891</c:v>
                </c:pt>
                <c:pt idx="7">
                  <c:v>3.7727474478473146</c:v>
                </c:pt>
                <c:pt idx="8">
                  <c:v>1.1537696439228169</c:v>
                </c:pt>
                <c:pt idx="9">
                  <c:v>1.7454545454545454</c:v>
                </c:pt>
                <c:pt idx="10">
                  <c:v>-0.83449235048678716</c:v>
                </c:pt>
                <c:pt idx="11">
                  <c:v>-6.3380281690140849</c:v>
                </c:pt>
                <c:pt idx="12">
                  <c:v>0</c:v>
                </c:pt>
                <c:pt idx="13">
                  <c:v>-6.4012490241998439</c:v>
                </c:pt>
                <c:pt idx="14">
                  <c:v>1.6622922134733158</c:v>
                </c:pt>
                <c:pt idx="15">
                  <c:v>9.6330275229357802</c:v>
                </c:pt>
                <c:pt idx="16">
                  <c:v>2.8746465598491988</c:v>
                </c:pt>
                <c:pt idx="17">
                  <c:v>0</c:v>
                </c:pt>
                <c:pt idx="18">
                  <c:v>-3.4058656575212867</c:v>
                </c:pt>
                <c:pt idx="19">
                  <c:v>1.1503267973856208</c:v>
                </c:pt>
                <c:pt idx="20">
                  <c:v>-0.5298013245033113</c:v>
                </c:pt>
                <c:pt idx="21">
                  <c:v>0</c:v>
                </c:pt>
                <c:pt idx="23">
                  <c:v>1.1904761904761905</c:v>
                </c:pt>
                <c:pt idx="24">
                  <c:v>-0.3543382493775139</c:v>
                </c:pt>
                <c:pt idx="25">
                  <c:v>0.40416741512484283</c:v>
                </c:pt>
              </c:numCache>
            </c:numRef>
          </c:val>
          <c:extLst>
            <c:ext xmlns:c16="http://schemas.microsoft.com/office/drawing/2014/chart" uri="{C3380CC4-5D6E-409C-BE32-E72D297353CC}">
              <c16:uniqueId val="{00000020-C012-4099-9CB2-00F6481E434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{7393AB1A-ADFE-4C98-8357-466E3056393D}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012-4099-9CB2-00F6481E434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{6FB8A6A5-03BD-43F8-8165-83C4A2FE1A98}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012-4099-9CB2-00F6481E434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{66E763A2-DB24-40CC-BCE4-F4C174F6B131}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012-4099-9CB2-00F6481E434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{35CB8609-4582-4E2E-938B-0510CFAA92B6}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012-4099-9CB2-00F6481E434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{5DAB852E-25C8-4297-8B50-AAAB1659183A}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012-4099-9CB2-00F6481E434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{FA175BDE-3E03-4E85-9C5D-EFE361630A2D}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012-4099-9CB2-00F6481E434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{2E026D4E-CE78-4D29-9BA1-1FC66AEC2DFF}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012-4099-9CB2-00F6481E434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{D150B300-C7CB-4CCF-ABFC-E8C0002E7C61}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012-4099-9CB2-00F6481E434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{29A31225-8C3E-4D28-9518-CE173CFC89EE}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012-4099-9CB2-00F6481E434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{DD72CDD6-FCE9-4570-B164-6A01C9F68BFA}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012-4099-9CB2-00F6481E434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{010611AA-19D6-44FE-9FC3-571FEFD4F87C}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012-4099-9CB2-00F6481E434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{590EF6F8-8F3D-4073-90BF-0BDF5659423D}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012-4099-9CB2-00F6481E434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{88D41E22-3FA8-45D9-B948-B8AF6479259B}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012-4099-9CB2-00F6481E434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{FC552BB2-8E99-40BA-832D-D92F8718CD85}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012-4099-9CB2-00F6481E434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{C854A823-3D00-4202-81C8-CD3A177D2751}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012-4099-9CB2-00F6481E434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{05A12B29-A6EA-42E4-96C8-9A98E38B2BB8}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012-4099-9CB2-00F6481E434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{F3FC1438-4185-49EC-9763-2CD180E10490}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012-4099-9CB2-00F6481E434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{1BEB167D-D1EB-4680-8B86-D9C85CCD459D}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012-4099-9CB2-00F6481E434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{1EC8E83B-1235-43A1-8697-9B14609AC700}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012-4099-9CB2-00F6481E434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{1189E085-44C9-4629-A186-58B725AFDB2C}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012-4099-9CB2-00F6481E434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{FBEB690C-2E5B-4771-A589-9ADAF793790F}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012-4099-9CB2-00F6481E434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{6B443D40-7166-4E48-9F7F-3478A165E4D2}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012-4099-9CB2-00F6481E434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{EC9003AF-89E7-4187-BEB2-5EDFB4CC924E}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012-4099-9CB2-00F6481E434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{E01BDAAB-FC83-4F44-896B-1E6E71202B15}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012-4099-9CB2-00F6481E434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{9B3670D0-D631-4C04-AC92-48E077BBFADE}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012-4099-9CB2-00F6481E434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{CF58F5F1-97CD-491C-905C-9548CE87888C}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012-4099-9CB2-00F6481E434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{67662B98-4FF9-49B1-BEA9-FEDD2D789F96}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012-4099-9CB2-00F6481E434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{EF18335B-A751-401B-9512-52A7171E8ACB}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012-4099-9CB2-00F6481E434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{0FB5A11C-D7DE-4979-B0E1-610E22569E49}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012-4099-9CB2-00F6481E434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{0FCB279D-436D-457C-93DE-D96C6C04E0D0}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012-4099-9CB2-00F6481E434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{49E60ED3-9092-4AAB-8048-090953A123EC}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012-4099-9CB2-00F6481E434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{15BDAE90-9032-4B22-B0CB-05B67776411F}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012-4099-9CB2-00F6481E43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012-4099-9CB2-00F6481E434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012-4099-9CB2-00F6481E434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{B545F2FC-2908-41A0-9DB6-9507076BA775}</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2B23-4FB2-AF20-B20DA7952E91}"/>
                </c:ext>
              </c:extLst>
            </c:dLbl>
            <c:dLbl>
              <c:idx val="1"/>
              <c:tx>
                <c:strRef>
                  <c:f>Daten_Diagramme!$E$15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{EF2519A5-AAF5-4F2B-8110-550537DF132F}</c15:txfldGUID>
                      <c15:f>Daten_Diagramme!$E$15</c15:f>
                      <c15:dlblFieldTableCache>
                        <c:ptCount val="1"/>
                        <c:pt idx="0">
                          <c:v>8.1</c:v>
                        </c:pt>
                      </c15:dlblFieldTableCache>
                    </c15:dlblFTEntry>
                  </c15:dlblFieldTable>
                  <c15:showDataLabelsRange val="0"/>
                </c:ext>
                <c:ext xmlns:c16="http://schemas.microsoft.com/office/drawing/2014/chart" uri="{C3380CC4-5D6E-409C-BE32-E72D297353CC}">
                  <c16:uniqueId val="{00000001-2B23-4FB2-AF20-B20DA7952E91}"/>
                </c:ext>
              </c:extLst>
            </c:dLbl>
            <c:dLbl>
              <c:idx val="2"/>
              <c:tx>
                <c:strRef>
                  <c:f>Daten_Diagramme!$E$16</c:f>
                  <c:strCache>
                    <c:ptCount val="1"/>
                    <c:pt idx="0">
                      <c:v>-37.7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{745163C8-A552-4849-B67D-AA26A04BFA10}</c15:txfldGUID>
                      <c15:f>Daten_Diagramme!$E$16</c15:f>
                      <c15:dlblFieldTableCache>
                        <c:ptCount val="1"/>
                        <c:pt idx="0">
                          <c:v>-37.7</c:v>
                        </c:pt>
                      </c15:dlblFieldTableCache>
                    </c15:dlblFTEntry>
                  </c15:dlblFieldTable>
                  <c15:showDataLabelsRange val="0"/>
                </c:ext>
                <c:ext xmlns:c16="http://schemas.microsoft.com/office/drawing/2014/chart" uri="{C3380CC4-5D6E-409C-BE32-E72D297353CC}">
                  <c16:uniqueId val="{00000002-2B23-4FB2-AF20-B20DA7952E91}"/>
                </c:ext>
              </c:extLst>
            </c:dLbl>
            <c:dLbl>
              <c:idx val="3"/>
              <c:tx>
                <c:strRef>
                  <c:f>Daten_Diagramme!$E$17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{14EA414C-2D29-4220-B589-E5E39F20560F}</c15:txfldGUID>
                      <c15:f>Daten_Diagramme!$E$17</c15:f>
                      <c15:dlblFieldTableCache>
                        <c:ptCount val="1"/>
                        <c:pt idx="0">
                          <c:v>-2.9</c:v>
                        </c:pt>
                      </c15:dlblFieldTableCache>
                    </c15:dlblFTEntry>
                  </c15:dlblFieldTable>
                  <c15:showDataLabelsRange val="0"/>
                </c:ext>
                <c:ext xmlns:c16="http://schemas.microsoft.com/office/drawing/2014/chart" uri="{C3380CC4-5D6E-409C-BE32-E72D297353CC}">
                  <c16:uniqueId val="{00000003-2B23-4FB2-AF20-B20DA7952E91}"/>
                </c:ext>
              </c:extLst>
            </c:dLbl>
            <c:dLbl>
              <c:idx val="4"/>
              <c:tx>
                <c:strRef>
                  <c:f>Daten_Diagramme!$E$18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{DA12745C-E8A7-455C-938A-FD1D48243F10}</c15:txfldGUID>
                      <c15:f>Daten_Diagramme!$E$18</c15:f>
                      <c15:dlblFieldTableCache>
                        <c:ptCount val="1"/>
                        <c:pt idx="0">
                          <c:v>7.9</c:v>
                        </c:pt>
                      </c15:dlblFieldTableCache>
                    </c15:dlblFTEntry>
                  </c15:dlblFieldTable>
                  <c15:showDataLabelsRange val="0"/>
                </c:ext>
                <c:ext xmlns:c16="http://schemas.microsoft.com/office/drawing/2014/chart" uri="{C3380CC4-5D6E-409C-BE32-E72D297353CC}">
                  <c16:uniqueId val="{00000004-2B23-4FB2-AF20-B20DA7952E91}"/>
                </c:ext>
              </c:extLst>
            </c:dLbl>
            <c:dLbl>
              <c:idx val="5"/>
              <c:tx>
                <c:strRef>
                  <c:f>Daten_Diagramme!$E$19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{BC0B1690-7641-416A-A8F0-683726FEB7EE}</c15:txfldGUID>
                      <c15:f>Daten_Diagramme!$E$19</c15:f>
                      <c15:dlblFieldTableCache>
                        <c:ptCount val="1"/>
                        <c:pt idx="0">
                          <c:v>-11.2</c:v>
                        </c:pt>
                      </c15:dlblFieldTableCache>
                    </c15:dlblFTEntry>
                  </c15:dlblFieldTable>
                  <c15:showDataLabelsRange val="0"/>
                </c:ext>
                <c:ext xmlns:c16="http://schemas.microsoft.com/office/drawing/2014/chart" uri="{C3380CC4-5D6E-409C-BE32-E72D297353CC}">
                  <c16:uniqueId val="{00000005-2B23-4FB2-AF20-B20DA7952E91}"/>
                </c:ext>
              </c:extLst>
            </c:dLbl>
            <c:dLbl>
              <c:idx val="6"/>
              <c:tx>
                <c:strRef>
                  <c:f>Daten_Diagramme!$E$20</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{B3D7CB18-C343-4461-BB9E-E933C2888F62}</c15:txfldGUID>
                      <c15:f>Daten_Diagramme!$E$20</c15:f>
                      <c15:dlblFieldTableCache>
                        <c:ptCount val="1"/>
                        <c:pt idx="0">
                          <c:v>-25.0</c:v>
                        </c:pt>
                      </c15:dlblFieldTableCache>
                    </c15:dlblFTEntry>
                  </c15:dlblFieldTable>
                  <c15:showDataLabelsRange val="0"/>
                </c:ext>
                <c:ext xmlns:c16="http://schemas.microsoft.com/office/drawing/2014/chart" uri="{C3380CC4-5D6E-409C-BE32-E72D297353CC}">
                  <c16:uniqueId val="{00000006-2B23-4FB2-AF20-B20DA7952E91}"/>
                </c:ext>
              </c:extLst>
            </c:dLbl>
            <c:dLbl>
              <c:idx val="7"/>
              <c:tx>
                <c:strRef>
                  <c:f>Daten_Diagramme!$E$21</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{304B8B51-C654-4289-9C1C-4CE8C5184189}</c15:txfldGUID>
                      <c15:f>Daten_Diagramme!$E$21</c15:f>
                      <c15:dlblFieldTableCache>
                        <c:ptCount val="1"/>
                        <c:pt idx="0">
                          <c:v>-7.6</c:v>
                        </c:pt>
                      </c15:dlblFieldTableCache>
                    </c15:dlblFTEntry>
                  </c15:dlblFieldTable>
                  <c15:showDataLabelsRange val="0"/>
                </c:ext>
                <c:ext xmlns:c16="http://schemas.microsoft.com/office/drawing/2014/chart" uri="{C3380CC4-5D6E-409C-BE32-E72D297353CC}">
                  <c16:uniqueId val="{00000007-2B23-4FB2-AF20-B20DA7952E91}"/>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{99A4E955-9527-4B2B-90D2-79E996E61E17}</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2B23-4FB2-AF20-B20DA7952E91}"/>
                </c:ext>
              </c:extLst>
            </c:dLbl>
            <c:dLbl>
              <c:idx val="9"/>
              <c:tx>
                <c:strRef>
                  <c:f>Daten_Diagramme!$E$23</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{46C9AAC5-8B86-4EA3-9E1A-FC08B8638218}</c15:txfldGUID>
                      <c15:f>Daten_Diagramme!$E$23</c15:f>
                      <c15:dlblFieldTableCache>
                        <c:ptCount val="1"/>
                        <c:pt idx="0">
                          <c:v>-7.8</c:v>
                        </c:pt>
                      </c15:dlblFieldTableCache>
                    </c15:dlblFTEntry>
                  </c15:dlblFieldTable>
                  <c15:showDataLabelsRange val="0"/>
                </c:ext>
                <c:ext xmlns:c16="http://schemas.microsoft.com/office/drawing/2014/chart" uri="{C3380CC4-5D6E-409C-BE32-E72D297353CC}">
                  <c16:uniqueId val="{00000009-2B23-4FB2-AF20-B20DA7952E91}"/>
                </c:ext>
              </c:extLst>
            </c:dLbl>
            <c:dLbl>
              <c:idx val="10"/>
              <c:tx>
                <c:strRef>
                  <c:f>Daten_Diagramme!$E$24</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{D19A7185-177F-4F7B-AA87-340123CEF713}</c15:txfldGUID>
                      <c15:f>Daten_Diagramme!$E$24</c15:f>
                      <c15:dlblFieldTableCache>
                        <c:ptCount val="1"/>
                        <c:pt idx="0">
                          <c:v>-9.8</c:v>
                        </c:pt>
                      </c15:dlblFieldTableCache>
                    </c15:dlblFTEntry>
                  </c15:dlblFieldTable>
                  <c15:showDataLabelsRange val="0"/>
                </c:ext>
                <c:ext xmlns:c16="http://schemas.microsoft.com/office/drawing/2014/chart" uri="{C3380CC4-5D6E-409C-BE32-E72D297353CC}">
                  <c16:uniqueId val="{0000000A-2B23-4FB2-AF20-B20DA7952E91}"/>
                </c:ext>
              </c:extLst>
            </c:dLbl>
            <c:dLbl>
              <c:idx val="11"/>
              <c:tx>
                <c:strRef>
                  <c:f>Daten_Diagramme!$E$25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{BF3EA15A-55E6-4D44-AD14-374636E69804}</c15:txfldGUID>
                      <c15:f>Daten_Diagramme!$E$25</c15:f>
                      <c15:dlblFieldTableCache>
                        <c:ptCount val="1"/>
                        <c:pt idx="0">
                          <c:v>-12.3</c:v>
                        </c:pt>
                      </c15:dlblFieldTableCache>
                    </c15:dlblFTEntry>
                  </c15:dlblFieldTable>
                  <c15:showDataLabelsRange val="0"/>
                </c:ext>
                <c:ext xmlns:c16="http://schemas.microsoft.com/office/drawing/2014/chart" uri="{C3380CC4-5D6E-409C-BE32-E72D297353CC}">
                  <c16:uniqueId val="{0000000B-2B23-4FB2-AF20-B20DA7952E91}"/>
                </c:ext>
              </c:extLst>
            </c:dLbl>
            <c:dLbl>
              <c:idx val="12"/>
              <c:tx>
                <c:strRef>
                  <c:f>Daten_Diagramme!$E$26</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{CD574659-CD85-44D4-BC9E-F15015809BA0}</c15:txfldGUID>
                      <c15:f>Daten_Diagramme!$E$26</c15:f>
                      <c15:dlblFieldTableCache>
                        <c:ptCount val="1"/>
                        <c:pt idx="0">
                          <c:v>15.6</c:v>
                        </c:pt>
                      </c15:dlblFieldTableCache>
                    </c15:dlblFTEntry>
                  </c15:dlblFieldTable>
                  <c15:showDataLabelsRange val="0"/>
                </c:ext>
                <c:ext xmlns:c16="http://schemas.microsoft.com/office/drawing/2014/chart" uri="{C3380CC4-5D6E-409C-BE32-E72D297353CC}">
                  <c16:uniqueId val="{0000000C-2B23-4FB2-AF20-B20DA7952E91}"/>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{5A195931-C1E1-4F7F-B1CC-813F41D4D73E}</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2B23-4FB2-AF20-B20DA7952E91}"/>
                </c:ext>
              </c:extLst>
            </c:dLbl>
            <c:dLbl>
              <c:idx val="14"/>
              <c:tx>
                <c:strRef>
                  <c:f>Daten_Diagramme!$E$28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{32E9C462-F489-4532-AA42-0EAF3134443D}</c15:txfldGUID>
                      <c15:f>Daten_Diagramme!$E$28</c15:f>
                      <c15:dlblFieldTableCache>
                        <c:ptCount val="1"/>
                        <c:pt idx="0">
                          <c:v>3.9</c:v>
                        </c:pt>
                      </c15:dlblFieldTableCache>
                    </c15:dlblFTEntry>
                  </c15:dlblFieldTable>
                  <c15:showDataLabelsRange val="0"/>
                </c:ext>
                <c:ext xmlns:c16="http://schemas.microsoft.com/office/drawing/2014/chart" uri="{C3380CC4-5D6E-409C-BE32-E72D297353CC}">
                  <c16:uniqueId val="{0000000E-2B23-4FB2-AF20-B20DA7952E91}"/>
                </c:ext>
              </c:extLst>
            </c:dLbl>
            <c:dLbl>
              <c:idx val="15"/>
              <c:tx>
                <c:strRef>
                  <c:f>Daten_Diagramme!$E$29</c:f>
                  <c:strCache>
                    <c:ptCount val="1"/>
                    <c:pt idx="0">
                      <c:v>29.7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{26B389CD-3A9C-463C-BE99-A51DE449D396}</c15:txfldGUID>
                      <c15:f>Daten_Diagramme!$E$29</c15:f>
                      <c15:dlblFieldTableCache>
                        <c:ptCount val="1"/>
                        <c:pt idx="0">
                          <c:v>29.7</c:v>
                        </c:pt>
                      </c15:dlblFieldTableCache>
                    </c15:dlblFTEntry>
                  </c15:dlblFieldTable>
                  <c15:showDataLabelsRange val="0"/>
                </c:ext>
                <c:ext xmlns:c16="http://schemas.microsoft.com/office/drawing/2014/chart" uri="{C3380CC4-5D6E-409C-BE32-E72D297353CC}">
                  <c16:uniqueId val="{0000000F-2B23-4FB2-AF20-B20DA7952E91}"/>
                </c:ext>
              </c:extLst>
            </c:dLbl>
            <c:dLbl>
              <c:idx val="16"/>
              <c:tx>
                <c:strRef>
                  <c:f>Daten_Diagramme!$E$30</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{342D4CBB-D62A-4C44-AB36-10EE81B621DB}</c15:txfldGUID>
                      <c15:f>Daten_Diagramme!$E$30</c15:f>
                      <c15:dlblFieldTableCache>
                        <c:ptCount val="1"/>
                        <c:pt idx="0">
                          <c:v>-13.0</c:v>
                        </c:pt>
                      </c15:dlblFieldTableCache>
                    </c15:dlblFTEntry>
                  </c15:dlblFieldTable>
                  <c15:showDataLabelsRange val="0"/>
                </c:ext>
                <c:ext xmlns:c16="http://schemas.microsoft.com/office/drawing/2014/chart" uri="{C3380CC4-5D6E-409C-BE32-E72D297353CC}">
                  <c16:uniqueId val="{00000010-2B23-4FB2-AF20-B20DA7952E91}"/>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{01928C3C-18B3-4F38-884E-28DEC8A39A95}</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2B23-4FB2-AF20-B20DA7952E91}"/>
                </c:ext>
              </c:extLst>
            </c:dLbl>
            <c:dLbl>
              <c:idx val="18"/>
              <c:tx>
                <c:strRef>
                  <c:f>Daten_Diagramme!$E$32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{16B81880-B8CC-466B-B0E9-7CB748284DBE}</c15:txfldGUID>
                      <c15:f>Daten_Diagramme!$E$32</c15:f>
                      <c15:dlblFieldTableCache>
                        <c:ptCount val="1"/>
                        <c:pt idx="0">
                          <c:v>-3.6</c:v>
                        </c:pt>
                      </c15:dlblFieldTableCache>
                    </c15:dlblFTEntry>
                  </c15:dlblFieldTable>
                  <c15:showDataLabelsRange val="0"/>
                </c:ext>
                <c:ext xmlns:c16="http://schemas.microsoft.com/office/drawing/2014/chart" uri="{C3380CC4-5D6E-409C-BE32-E72D297353CC}">
                  <c16:uniqueId val="{00000012-2B23-4FB2-AF20-B20DA7952E91}"/>
                </c:ext>
              </c:extLst>
            </c:dLbl>
            <c:dLbl>
              <c:idx val="19"/>
              <c:tx>
                <c:strRef>
                  <c:f>Daten_Diagramme!$E$33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{0A91EC6C-2955-4932-B6D0-831C8D137ADD}</c15:txfldGUID>
                      <c15:f>Daten_Diagramme!$E$33</c15:f>
                      <c15:dlblFieldTableCache>
                        <c:ptCount val="1"/>
                        <c:pt idx="0">
                          <c:v>4.7</c:v>
                        </c:pt>
                      </c15:dlblFieldTableCache>
                    </c15:dlblFTEntry>
                  </c15:dlblFieldTable>
                  <c15:showDataLabelsRange val="0"/>
                </c:ext>
                <c:ext xmlns:c16="http://schemas.microsoft.com/office/drawing/2014/chart" uri="{C3380CC4-5D6E-409C-BE32-E72D297353CC}">
                  <c16:uniqueId val="{00000013-2B23-4FB2-AF20-B20DA7952E91}"/>
                </c:ext>
              </c:extLst>
            </c:dLbl>
            <c:dLbl>
              <c:idx val="20"/>
              <c:tx>
                <c:strRef>
                  <c:f>Daten_Diagramme!$E$34</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{F7B02316-6B63-47DD-96EC-0080AB0D464B}</c15:txfldGUID>
                      <c15:f>Daten_Diagramme!$E$34</c15:f>
                      <c15:dlblFieldTableCache>
                        <c:ptCount val="1"/>
                        <c:pt idx="0">
                          <c:v>-5.1</c:v>
                        </c:pt>
                      </c15:dlblFieldTableCache>
                    </c15:dlblFTEntry>
                  </c15:dlblFieldTable>
                  <c15:showDataLabelsRange val="0"/>
                </c:ext>
                <c:ext xmlns:c16="http://schemas.microsoft.com/office/drawing/2014/chart" uri="{C3380CC4-5D6E-409C-BE32-E72D297353CC}">
                  <c16:uniqueId val="{00000014-2B23-4FB2-AF20-B20DA7952E9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{6DE06E6A-3B44-448F-A09C-206949252BA6}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B23-4FB2-AF20-B20DA7952E9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{62458608-D6C3-4AAD-A426-CA9C51C58309}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B23-4FB2-AF20-B20DA7952E91}"/>
                </c:ext>
              </c:extLst>
            </c:dLbl>
            <c:dLbl>
              <c:idx val="23"/>
              <c:tx>
                <c:strRef>
                  <c:f>Daten_Diagramme!$E$37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{5D44F0B5-C0AD-47B3-B66A-891CA1B14A6E}</c15:txfldGUID>
                      <c15:f>Daten_Diagramme!$E$37</c15:f>
                      <c15:dlblFieldTableCache>
                        <c:ptCount val="1"/>
                        <c:pt idx="0">
                          <c:v>8.1</c:v>
                        </c:pt>
                      </c15:dlblFieldTableCache>
                    </c15:dlblFTEntry>
                  </c15:dlblFieldTable>
                  <c15:showDataLabelsRange val="0"/>
                </c:ext>
                <c:ext xmlns:c16="http://schemas.microsoft.com/office/drawing/2014/chart" uri="{C3380CC4-5D6E-409C-BE32-E72D297353CC}">
                  <c16:uniqueId val="{00000017-2B23-4FB2-AF20-B20DA7952E91}"/>
                </c:ext>
              </c:extLst>
            </c:dLbl>
            <c:dLbl>
              <c:idx val="24"/>
              <c:tx>
                <c:strRef>
                  <c:f>Daten_Diagramme!$E$38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{F44D1EB7-2D23-4E4B-B078-6D27B99F3928}</c15:txfldGUID>
                      <c15:f>Daten_Diagramme!$E$38</c15:f>
                      <c15:dlblFieldTableCache>
                        <c:ptCount val="1"/>
                        <c:pt idx="0">
                          <c:v>-6.4</c:v>
                        </c:pt>
                      </c15:dlblFieldTableCache>
                    </c15:dlblFTEntry>
                  </c15:dlblFieldTable>
                  <c15:showDataLabelsRange val="0"/>
                </c:ext>
                <c:ext xmlns:c16="http://schemas.microsoft.com/office/drawing/2014/chart" uri="{C3380CC4-5D6E-409C-BE32-E72D297353CC}">
                  <c16:uniqueId val="{00000018-2B23-4FB2-AF20-B20DA7952E91}"/>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{E727E9E9-AD79-42E0-BC34-A6F25B790D9A}</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2B23-4FB2-AF20-B20DA7952E9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{6FC1BFF1-42EB-4144-B0E9-2F974AAB3D88}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B23-4FB2-AF20-B20DA7952E9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{7BF7BDEF-7B74-4966-A016-0BCC2BA943FE}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B23-4FB2-AF20-B20DA7952E9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{88B1989B-02E7-47E2-B78E-A477F654ECD0}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B23-4FB2-AF20-B20DA7952E9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{FDCE2600-B61F-48C5-87FE-3D142C1A315D}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B23-4FB2-AF20-B20DA7952E9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{D66078AF-9E05-4E94-A5AB-CB86D7BCBDE7}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B23-4FB2-AF20-B20DA7952E91}"/>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{4AA7A094-61E1-4ED4-9A68-22BF85BFE10F}</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2B23-4FB2-AF20-B20DA7952E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-3.1376734258271077</c:v>
                </c:pt>
                <c:pt idx="1">
                  <c:v>8.0568720379146921</c:v>
                </c:pt>
                <c:pt idx="2">
                  <c:v>-37.681159420289852</c:v>
                </c:pt>
                <c:pt idx="3">
                  <c:v>-2.8871391076115485</c:v>
                </c:pt>
                <c:pt idx="4">
                  <c:v>7.9207920792079207</c:v>
                </c:pt>
                <c:pt idx="5">
                  <c:v>-11.24031007751938</c:v>
                </c:pt>
                <c:pt idx="6">
                  <c:v>-25</c:v>
                </c:pt>
                <c:pt idx="7">
                  <c:v>-7.5514874141876431</c:v>
                </c:pt>
                <c:pt idx="8">
                  <c:v>-3.7308461025982678</c:v>
                </c:pt>
                <c:pt idx="9">
                  <c:v>-7.8328981723237598</c:v>
                </c:pt>
                <c:pt idx="10">
                  <c:v>-9.810479375696767</c:v>
                </c:pt>
                <c:pt idx="11">
                  <c:v>-12.328767123287671</c:v>
                </c:pt>
                <c:pt idx="12">
                  <c:v>15.584415584415584</c:v>
                </c:pt>
                <c:pt idx="13">
                  <c:v>-1.5122873345935728</c:v>
                </c:pt>
                <c:pt idx="14">
                  <c:v>3.9106145251396649</c:v>
                </c:pt>
                <c:pt idx="15">
                  <c:v>29.6875</c:v>
                </c:pt>
                <c:pt idx="16">
                  <c:v>-12.987012987012987</c:v>
                </c:pt>
                <c:pt idx="17">
                  <c:v>0</c:v>
                </c:pt>
                <c:pt idx="18">
                  <c:v>-3.5580524344569286</c:v>
                </c:pt>
                <c:pt idx="19">
                  <c:v>4.6852122986822842</c:v>
                </c:pt>
                <c:pt idx="20">
                  <c:v>-5.080645161290323</c:v>
                </c:pt>
                <c:pt idx="21">
                  <c:v>0</c:v>
                </c:pt>
                <c:pt idx="23">
                  <c:v>8.0568720379146921</c:v>
                </c:pt>
                <c:pt idx="24">
                  <c:v>-6.3880126182965302</c:v>
                </c:pt>
                <c:pt idx="25">
                  <c:v>-2.915082382762991</c:v>
                </c:pt>
              </c:numCache>
            </c:numRef>
          </c:val>
          <c:extLst>
            <c:ext xmlns:c16="http://schemas.microsoft.com/office/drawing/2014/chart" uri="{C3380CC4-5D6E-409C-BE32-E72D297353CC}">
              <c16:uniqueId val="{00000020-2B23-4FB2-AF20-B20DA7952E9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{35C432B8-9E38-4A6C-8A46-3CB560A24667}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B23-4FB2-AF20-B20DA7952E9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{97695390-276E-4584-81B7-5E4B603FFD1B}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B23-4FB2-AF20-B20DA7952E9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{AD4A9458-4E04-4C16-9F83-E20C9E09E982}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B23-4FB2-AF20-B20DA7952E9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{EE74F365-0757-4912-999B-73E24F586C90}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B23-4FB2-AF20-B20DA7952E9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{E5A2C06D-239F-42FF-BB41-F9499D908A4D}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B23-4FB2-AF20-B20DA7952E9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{BD27E2AF-8DC3-4ED5-B01F-98E247266AD6}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B23-4FB2-AF20-B20DA7952E9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{A8899AF4-50FE-41C3-B059-D84A7CC3A37B}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B23-4FB2-AF20-B20DA7952E9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{1C195E25-356D-4BC9-A245-DDAF742DCC19}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B23-4FB2-AF20-B20DA7952E9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{E83DAFB1-C0E5-472A-BE2F-E36CAAB9760C}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B23-4FB2-AF20-B20DA7952E9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{F4BE5D0D-24AD-4339-85CC-D15C27A474F9}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B23-4FB2-AF20-B20DA7952E9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{42C05C8E-6716-4EFB-87B0-03E802D55645}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B23-4FB2-AF20-B20DA7952E9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{67EEEF3C-7951-44EE-B9B0-F5D86AE35A50}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B23-4FB2-AF20-B20DA7952E9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{9FCC1720-C08C-45E7-B437-52815B5C3951}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B23-4FB2-AF20-B20DA7952E9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{F7689B2B-74BD-4BC6-99E0-8559C567DC92}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B23-4FB2-AF20-B20DA7952E9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{2E666F9C-DFDC-4D21-8F28-8E55212A8B7A}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B23-4FB2-AF20-B20DA7952E9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{54C34A67-9D2D-429B-9837-9C2A8B77A269}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B23-4FB2-AF20-B20DA7952E9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{253D5972-EF23-4CB9-825B-42FFCBD3B192}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B23-4FB2-AF20-B20DA7952E9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{B162BDF3-C67A-43F0-97ED-3874854DA769}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B23-4FB2-AF20-B20DA7952E9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{4174CB26-6551-46C0-BD46-17A773C08F28}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B23-4FB2-AF20-B20DA7952E9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{5C001DF2-A5D0-4937-BB1C-90B5256955FD}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B23-4FB2-AF20-B20DA7952E9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{CB81AC3C-4AAB-432B-AB84-A2AB82CB8A69}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B23-4FB2-AF20-B20DA7952E9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{A887BDBA-B0E8-44D2-BBF5-BA845082254E}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B23-4FB2-AF20-B20DA7952E9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{1DBE2F7C-FD70-4ED7-8E31-FFDCBE354525}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B23-4FB2-AF20-B20DA7952E9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{1786CD5F-29EF-4897-A3B4-0E7816297DFD}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B23-4FB2-AF20-B20DA7952E9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{4386FFAF-161B-4E7A-A446-403FB1F8D29A}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B23-4FB2-AF20-B20DA7952E9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{54DAD143-F504-441D-9961-B90F32708B81}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B23-4FB2-AF20-B20DA7952E9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{A5D45AB3-DF23-4702-8082-D666C7230D6D}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B23-4FB2-AF20-B20DA7952E9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{462B5737-3851-4698-BADA-2E8B4817034A}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B23-4FB2-AF20-B20DA7952E9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{6F804639-9555-422E-9B19-801747A13DB7}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B23-4FB2-AF20-B20DA7952E9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{B9D1B1FF-28D3-489D-A788-E2AFE472FBB7}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B23-4FB2-AF20-B20DA7952E9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{6527CF61-EDD2-4CEF-90F1-514F2000CE15}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B23-4FB2-AF20-B20DA7952E9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{3928E258-A111-465F-864F-75BDB8AE767D}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B23-4FB2-AF20-B20DA7952E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B23-4FB2-AF20-B20DA7952E9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B23-4FB2-AF20-B20DA7952E9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{9FC1E782-418B-41B7-B397-48AD571A83B7}</c15:txfldGUID>
                      <c15:f>Diagramm!$I$46</c15:f>
                      <c15:dlblFieldTableCache>
                        <c:ptCount val="1"/>
                      </c15:dlblFieldTableCache>
                    </c15:dlblFTEntry>
                  </c15:dlblFieldTable>
                  <c15:showDataLabelsRange val="0"/>
                </c:ext>
                <c:ext xmlns:c16="http://schemas.microsoft.com/office/drawing/2014/chart" uri="{C3380CC4-5D6E-409C-BE32-E72D297353CC}">
                  <c16:uniqueId val="{00000000-9D75-4DAB-87B5-6587696B3EA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{69B7D449-71AC-4B7E-8E09-EE558BA52BF2}</c15:txfldGUID>
                      <c15:f>Diagramm!$I$47</c15:f>
                      <c15:dlblFieldTableCache>
                        <c:ptCount val="1"/>
                      </c15:dlblFieldTableCache>
                    </c15:dlblFTEntry>
                  </c15:dlblFieldTable>
                  <c15:showDataLabelsRange val="0"/>
                </c:ext>
                <c:ext xmlns:c16="http://schemas.microsoft.com/office/drawing/2014/chart" uri="{C3380CC4-5D6E-409C-BE32-E72D297353CC}">
                  <c16:uniqueId val="{00000001-9D75-4DAB-87B5-6587696B3EA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{ECE98DB9-036B-44F4-9074-DA68F287A9E7}</c15:txfldGUID>
                      <c15:f>Diagramm!$I$48</c15:f>
                      <c15:dlblFieldTableCache>
                        <c:ptCount val="1"/>
                      </c15:dlblFieldTableCache>
                    </c15:dlblFTEntry>
                  </c15:dlblFieldTable>
                  <c15:showDataLabelsRange val="0"/>
                </c:ext>
                <c:ext xmlns:c16="http://schemas.microsoft.com/office/drawing/2014/chart" uri="{C3380CC4-5D6E-409C-BE32-E72D297353CC}">
                  <c16:uniqueId val="{00000002-9D75-4DAB-87B5-6587696B3EA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{09CCE21B-8805-4643-948A-646936D3388C}</c15:txfldGUID>
                      <c15:f>Diagramm!$I$49</c15:f>
                      <c15:dlblFieldTableCache>
                        <c:ptCount val="1"/>
                      </c15:dlblFieldTableCache>
                    </c15:dlblFTEntry>
                  </c15:dlblFieldTable>
                  <c15:showDataLabelsRange val="0"/>
                </c:ext>
                <c:ext xmlns:c16="http://schemas.microsoft.com/office/drawing/2014/chart" uri="{C3380CC4-5D6E-409C-BE32-E72D297353CC}">
                  <c16:uniqueId val="{00000003-9D75-4DAB-87B5-6587696B3EA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{3C6E3A86-F3D0-48A9-8F53-CA0718DE74A7}</c15:txfldGUID>
                      <c15:f>Diagramm!$I$50</c15:f>
                      <c15:dlblFieldTableCache>
                        <c:ptCount val="1"/>
                      </c15:dlblFieldTableCache>
                    </c15:dlblFTEntry>
                  </c15:dlblFieldTable>
                  <c15:showDataLabelsRange val="0"/>
                </c:ext>
                <c:ext xmlns:c16="http://schemas.microsoft.com/office/drawing/2014/chart" uri="{C3380CC4-5D6E-409C-BE32-E72D297353CC}">
                  <c16:uniqueId val="{00000004-9D75-4DAB-87B5-6587696B3EA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{9C2C8265-8DD7-4AE6-91D7-19129A246CDD}</c15:txfldGUID>
                      <c15:f>Diagramm!$I$51</c15:f>
                      <c15:dlblFieldTableCache>
                        <c:ptCount val="1"/>
                      </c15:dlblFieldTableCache>
                    </c15:dlblFTEntry>
                  </c15:dlblFieldTable>
                  <c15:showDataLabelsRange val="0"/>
                </c:ext>
                <c:ext xmlns:c16="http://schemas.microsoft.com/office/drawing/2014/chart" uri="{C3380CC4-5D6E-409C-BE32-E72D297353CC}">
                  <c16:uniqueId val="{00000005-9D75-4DAB-87B5-6587696B3EA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{B6B668A8-8BDD-4EC9-9128-8CDA8F2FC582}</c15:txfldGUID>
                      <c15:f>Diagramm!$I$52</c15:f>
                      <c15:dlblFieldTableCache>
                        <c:ptCount val="1"/>
                      </c15:dlblFieldTableCache>
                    </c15:dlblFTEntry>
                  </c15:dlblFieldTable>
                  <c15:showDataLabelsRange val="0"/>
                </c:ext>
                <c:ext xmlns:c16="http://schemas.microsoft.com/office/drawing/2014/chart" uri="{C3380CC4-5D6E-409C-BE32-E72D297353CC}">
                  <c16:uniqueId val="{00000006-9D75-4DAB-87B5-6587696B3EA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{770D869A-7885-4A78-A894-307D1D86D3D2}</c15:txfldGUID>
                      <c15:f>Diagramm!$I$53</c15:f>
                      <c15:dlblFieldTableCache>
                        <c:ptCount val="1"/>
                      </c15:dlblFieldTableCache>
                    </c15:dlblFTEntry>
                  </c15:dlblFieldTable>
                  <c15:showDataLabelsRange val="0"/>
                </c:ext>
                <c:ext xmlns:c16="http://schemas.microsoft.com/office/drawing/2014/chart" uri="{C3380CC4-5D6E-409C-BE32-E72D297353CC}">
                  <c16:uniqueId val="{00000007-9D75-4DAB-87B5-6587696B3EA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{BBA8AE19-A858-4FE4-B6CC-A7AFA2C6FC8D}</c15:txfldGUID>
                      <c15:f>Diagramm!$I$54</c15:f>
                      <c15:dlblFieldTableCache>
                        <c:ptCount val="1"/>
                      </c15:dlblFieldTableCache>
                    </c15:dlblFTEntry>
                  </c15:dlblFieldTable>
                  <c15:showDataLabelsRange val="0"/>
                </c:ext>
                <c:ext xmlns:c16="http://schemas.microsoft.com/office/drawing/2014/chart" uri="{C3380CC4-5D6E-409C-BE32-E72D297353CC}">
                  <c16:uniqueId val="{00000008-9D75-4DAB-87B5-6587696B3EA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{BD6D100B-0F16-4E4D-A8DE-DE04F3AF4D0D}</c15:txfldGUID>
                      <c15:f>Diagramm!$I$55</c15:f>
                      <c15:dlblFieldTableCache>
                        <c:ptCount val="1"/>
                      </c15:dlblFieldTableCache>
                    </c15:dlblFTEntry>
                  </c15:dlblFieldTable>
                  <c15:showDataLabelsRange val="0"/>
                </c:ext>
                <c:ext xmlns:c16="http://schemas.microsoft.com/office/drawing/2014/chart" uri="{C3380CC4-5D6E-409C-BE32-E72D297353CC}">
                  <c16:uniqueId val="{00000009-9D75-4DAB-87B5-6587696B3EA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{993A5C60-F438-48EB-9FF6-B346DFB76F52}</c15:txfldGUID>
                      <c15:f>Diagramm!$I$56</c15:f>
                      <c15:dlblFieldTableCache>
                        <c:ptCount val="1"/>
                      </c15:dlblFieldTableCache>
                    </c15:dlblFTEntry>
                  </c15:dlblFieldTable>
                  <c15:showDataLabelsRange val="0"/>
                </c:ext>
                <c:ext xmlns:c16="http://schemas.microsoft.com/office/drawing/2014/chart" uri="{C3380CC4-5D6E-409C-BE32-E72D297353CC}">
                  <c16:uniqueId val="{0000000A-9D75-4DAB-87B5-6587696B3EA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{99638A82-F4DA-44CA-A6E0-C357241344D7}</c15:txfldGUID>
                      <c15:f>Diagramm!$I$57</c15:f>
                      <c15:dlblFieldTableCache>
                        <c:ptCount val="1"/>
                      </c15:dlblFieldTableCache>
                    </c15:dlblFTEntry>
                  </c15:dlblFieldTable>
                  <c15:showDataLabelsRange val="0"/>
                </c:ext>
                <c:ext xmlns:c16="http://schemas.microsoft.com/office/drawing/2014/chart" uri="{C3380CC4-5D6E-409C-BE32-E72D297353CC}">
                  <c16:uniqueId val="{0000000B-9D75-4DAB-87B5-6587696B3EA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{52F83055-9DD2-4323-9478-74265B0B45A9}</c15:txfldGUID>
                      <c15:f>Diagramm!$I$58</c15:f>
                      <c15:dlblFieldTableCache>
                        <c:ptCount val="1"/>
                      </c15:dlblFieldTableCache>
                    </c15:dlblFTEntry>
                  </c15:dlblFieldTable>
                  <c15:showDataLabelsRange val="0"/>
                </c:ext>
                <c:ext xmlns:c16="http://schemas.microsoft.com/office/drawing/2014/chart" uri="{C3380CC4-5D6E-409C-BE32-E72D297353CC}">
                  <c16:uniqueId val="{0000000C-9D75-4DAB-87B5-6587696B3EA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{C9432B4C-0F4C-411A-815A-569737230530}</c15:txfldGUID>
                      <c15:f>Diagramm!$I$59</c15:f>
                      <c15:dlblFieldTableCache>
                        <c:ptCount val="1"/>
                      </c15:dlblFieldTableCache>
                    </c15:dlblFTEntry>
                  </c15:dlblFieldTable>
                  <c15:showDataLabelsRange val="0"/>
                </c:ext>
                <c:ext xmlns:c16="http://schemas.microsoft.com/office/drawing/2014/chart" uri="{C3380CC4-5D6E-409C-BE32-E72D297353CC}">
                  <c16:uniqueId val="{0000000D-9D75-4DAB-87B5-6587696B3EA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{672E8C80-ACA2-442D-A02F-0FA0CBDECB15}</c15:txfldGUID>
                      <c15:f>Diagramm!$I$60</c15:f>
                      <c15:dlblFieldTableCache>
                        <c:ptCount val="1"/>
                      </c15:dlblFieldTableCache>
                    </c15:dlblFTEntry>
                  </c15:dlblFieldTable>
                  <c15:showDataLabelsRange val="0"/>
                </c:ext>
                <c:ext xmlns:c16="http://schemas.microsoft.com/office/drawing/2014/chart" uri="{C3380CC4-5D6E-409C-BE32-E72D297353CC}">
                  <c16:uniqueId val="{0000000E-9D75-4DAB-87B5-6587696B3EA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{74BF98C7-35CA-4300-A144-F0D3D33A4A53}</c15:txfldGUID>
                      <c15:f>Diagramm!$I$61</c15:f>
                      <c15:dlblFieldTableCache>
                        <c:ptCount val="1"/>
                      </c15:dlblFieldTableCache>
                    </c15:dlblFTEntry>
                  </c15:dlblFieldTable>
                  <c15:showDataLabelsRange val="0"/>
                </c:ext>
                <c:ext xmlns:c16="http://schemas.microsoft.com/office/drawing/2014/chart" uri="{C3380CC4-5D6E-409C-BE32-E72D297353CC}">
                  <c16:uniqueId val="{0000000F-9D75-4DAB-87B5-6587696B3EA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{2B55FD54-7162-40A2-9428-F53F9E4A876F}</c15:txfldGUID>
                      <c15:f>Diagramm!$I$62</c15:f>
                      <c15:dlblFieldTableCache>
                        <c:ptCount val="1"/>
                      </c15:dlblFieldTableCache>
                    </c15:dlblFTEntry>
                  </c15:dlblFieldTable>
                  <c15:showDataLabelsRange val="0"/>
                </c:ext>
                <c:ext xmlns:c16="http://schemas.microsoft.com/office/drawing/2014/chart" uri="{C3380CC4-5D6E-409C-BE32-E72D297353CC}">
                  <c16:uniqueId val="{00000010-9D75-4DAB-87B5-6587696B3EA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{0F23E5E4-6250-4494-B025-E9BBB4E3B253}</c15:txfldGUID>
                      <c15:f>Diagramm!$I$63</c15:f>
                      <c15:dlblFieldTableCache>
                        <c:ptCount val="1"/>
                      </c15:dlblFieldTableCache>
                    </c15:dlblFTEntry>
                  </c15:dlblFieldTable>
                  <c15:showDataLabelsRange val="0"/>
                </c:ext>
                <c:ext xmlns:c16="http://schemas.microsoft.com/office/drawing/2014/chart" uri="{C3380CC4-5D6E-409C-BE32-E72D297353CC}">
                  <c16:uniqueId val="{00000011-9D75-4DAB-87B5-6587696B3EA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{1F567B7C-12BC-4A25-AA8D-B8D76FA7B391}</c15:txfldGUID>
                      <c15:f>Diagramm!$I$64</c15:f>
                      <c15:dlblFieldTableCache>
                        <c:ptCount val="1"/>
                      </c15:dlblFieldTableCache>
                    </c15:dlblFTEntry>
                  </c15:dlblFieldTable>
                  <c15:showDataLabelsRange val="0"/>
                </c:ext>
                <c:ext xmlns:c16="http://schemas.microsoft.com/office/drawing/2014/chart" uri="{C3380CC4-5D6E-409C-BE32-E72D297353CC}">
                  <c16:uniqueId val="{00000012-9D75-4DAB-87B5-6587696B3EA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{564158E2-6910-4C58-86F7-1D07662E43DC}</c15:txfldGUID>
                      <c15:f>Diagramm!$I$65</c15:f>
                      <c15:dlblFieldTableCache>
                        <c:ptCount val="1"/>
                      </c15:dlblFieldTableCache>
                    </c15:dlblFTEntry>
                  </c15:dlblFieldTable>
                  <c15:showDataLabelsRange val="0"/>
                </c:ext>
                <c:ext xmlns:c16="http://schemas.microsoft.com/office/drawing/2014/chart" uri="{C3380CC4-5D6E-409C-BE32-E72D297353CC}">
                  <c16:uniqueId val="{00000013-9D75-4DAB-87B5-6587696B3EA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{2C346369-B830-4626-80FE-BF3A36946CA5}</c15:txfldGUID>
                      <c15:f>Diagramm!$I$66</c15:f>
                      <c15:dlblFieldTableCache>
                        <c:ptCount val="1"/>
                      </c15:dlblFieldTableCache>
                    </c15:dlblFTEntry>
                  </c15:dlblFieldTable>
                  <c15:showDataLabelsRange val="0"/>
                </c:ext>
                <c:ext xmlns:c16="http://schemas.microsoft.com/office/drawing/2014/chart" uri="{C3380CC4-5D6E-409C-BE32-E72D297353CC}">
                  <c16:uniqueId val="{00000014-9D75-4DAB-87B5-6587696B3EA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{4E24B653-1A48-4756-8C5D-216B6B0972DD}</c15:txfldGUID>
                      <c15:f>Diagramm!$I$67</c15:f>
                      <c15:dlblFieldTableCache>
                        <c:ptCount val="1"/>
                      </c15:dlblFieldTableCache>
                    </c15:dlblFTEntry>
                  </c15:dlblFieldTable>
                  <c15:showDataLabelsRange val="0"/>
                </c:ext>
                <c:ext xmlns:c16="http://schemas.microsoft.com/office/drawing/2014/chart" uri="{C3380CC4-5D6E-409C-BE32-E72D297353CC}">
                  <c16:uniqueId val="{00000015-9D75-4DAB-87B5-6587696B3E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D75-4DAB-87B5-6587696B3EA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{6014322C-FA14-4E49-8D6F-3FEFF7256C4B}</c15:txfldGUID>
                      <c15:f>Diagramm!$K$46</c15:f>
                      <c15:dlblFieldTableCache>
                        <c:ptCount val="1"/>
                      </c15:dlblFieldTableCache>
                    </c15:dlblFTEntry>
                  </c15:dlblFieldTable>
                  <c15:showDataLabelsRange val="0"/>
                </c:ext>
                <c:ext xmlns:c16="http://schemas.microsoft.com/office/drawing/2014/chart" uri="{C3380CC4-5D6E-409C-BE32-E72D297353CC}">
                  <c16:uniqueId val="{00000017-9D75-4DAB-87B5-6587696B3EA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{92477B60-D999-4968-8BB8-B5A8C488CBF3}</c15:txfldGUID>
                      <c15:f>Diagramm!$K$47</c15:f>
                      <c15:dlblFieldTableCache>
                        <c:ptCount val="1"/>
                      </c15:dlblFieldTableCache>
                    </c15:dlblFTEntry>
                  </c15:dlblFieldTable>
                  <c15:showDataLabelsRange val="0"/>
                </c:ext>
                <c:ext xmlns:c16="http://schemas.microsoft.com/office/drawing/2014/chart" uri="{C3380CC4-5D6E-409C-BE32-E72D297353CC}">
                  <c16:uniqueId val="{00000018-9D75-4DAB-87B5-6587696B3EA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{159F9359-1E81-4CAF-9D1E-12054BB3B920}</c15:txfldGUID>
                      <c15:f>Diagramm!$K$48</c15:f>
                      <c15:dlblFieldTableCache>
                        <c:ptCount val="1"/>
                      </c15:dlblFieldTableCache>
                    </c15:dlblFTEntry>
                  </c15:dlblFieldTable>
                  <c15:showDataLabelsRange val="0"/>
                </c:ext>
                <c:ext xmlns:c16="http://schemas.microsoft.com/office/drawing/2014/chart" uri="{C3380CC4-5D6E-409C-BE32-E72D297353CC}">
                  <c16:uniqueId val="{00000019-9D75-4DAB-87B5-6587696B3EA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{793358E9-6654-414B-A4E8-132E00E8232F}</c15:txfldGUID>
                      <c15:f>Diagramm!$K$49</c15:f>
                      <c15:dlblFieldTableCache>
                        <c:ptCount val="1"/>
                      </c15:dlblFieldTableCache>
                    </c15:dlblFTEntry>
                  </c15:dlblFieldTable>
                  <c15:showDataLabelsRange val="0"/>
                </c:ext>
                <c:ext xmlns:c16="http://schemas.microsoft.com/office/drawing/2014/chart" uri="{C3380CC4-5D6E-409C-BE32-E72D297353CC}">
                  <c16:uniqueId val="{0000001A-9D75-4DAB-87B5-6587696B3EA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{CA969395-6D48-41A8-990A-C38F7DF25C50}</c15:txfldGUID>
                      <c15:f>Diagramm!$K$50</c15:f>
                      <c15:dlblFieldTableCache>
                        <c:ptCount val="1"/>
                      </c15:dlblFieldTableCache>
                    </c15:dlblFTEntry>
                  </c15:dlblFieldTable>
                  <c15:showDataLabelsRange val="0"/>
                </c:ext>
                <c:ext xmlns:c16="http://schemas.microsoft.com/office/drawing/2014/chart" uri="{C3380CC4-5D6E-409C-BE32-E72D297353CC}">
                  <c16:uniqueId val="{0000001B-9D75-4DAB-87B5-6587696B3EA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{E6AD47FD-5C51-418A-AA00-26015E0DDA30}</c15:txfldGUID>
                      <c15:f>Diagramm!$K$51</c15:f>
                      <c15:dlblFieldTableCache>
                        <c:ptCount val="1"/>
                      </c15:dlblFieldTableCache>
                    </c15:dlblFTEntry>
                  </c15:dlblFieldTable>
                  <c15:showDataLabelsRange val="0"/>
                </c:ext>
                <c:ext xmlns:c16="http://schemas.microsoft.com/office/drawing/2014/chart" uri="{C3380CC4-5D6E-409C-BE32-E72D297353CC}">
                  <c16:uniqueId val="{0000001C-9D75-4DAB-87B5-6587696B3EA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{DF97A0EE-741E-4DC9-912C-970B27BC1893}</c15:txfldGUID>
                      <c15:f>Diagramm!$K$52</c15:f>
                      <c15:dlblFieldTableCache>
                        <c:ptCount val="1"/>
                      </c15:dlblFieldTableCache>
                    </c15:dlblFTEntry>
                  </c15:dlblFieldTable>
                  <c15:showDataLabelsRange val="0"/>
                </c:ext>
                <c:ext xmlns:c16="http://schemas.microsoft.com/office/drawing/2014/chart" uri="{C3380CC4-5D6E-409C-BE32-E72D297353CC}">
                  <c16:uniqueId val="{0000001D-9D75-4DAB-87B5-6587696B3EA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{6F9499E8-4709-4518-96FB-5A3DB66B383F}</c15:txfldGUID>
                      <c15:f>Diagramm!$K$53</c15:f>
                      <c15:dlblFieldTableCache>
                        <c:ptCount val="1"/>
                      </c15:dlblFieldTableCache>
                    </c15:dlblFTEntry>
                  </c15:dlblFieldTable>
                  <c15:showDataLabelsRange val="0"/>
                </c:ext>
                <c:ext xmlns:c16="http://schemas.microsoft.com/office/drawing/2014/chart" uri="{C3380CC4-5D6E-409C-BE32-E72D297353CC}">
                  <c16:uniqueId val="{0000001E-9D75-4DAB-87B5-6587696B3EA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{E652634F-1625-43E3-8364-109F4F7FBC6C}</c15:txfldGUID>
                      <c15:f>Diagramm!$K$54</c15:f>
                      <c15:dlblFieldTableCache>
                        <c:ptCount val="1"/>
                      </c15:dlblFieldTableCache>
                    </c15:dlblFTEntry>
                  </c15:dlblFieldTable>
                  <c15:showDataLabelsRange val="0"/>
                </c:ext>
                <c:ext xmlns:c16="http://schemas.microsoft.com/office/drawing/2014/chart" uri="{C3380CC4-5D6E-409C-BE32-E72D297353CC}">
                  <c16:uniqueId val="{0000001F-9D75-4DAB-87B5-6587696B3EA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{C8A593DF-964B-4605-AF8F-C81BB8053B28}</c15:txfldGUID>
                      <c15:f>Diagramm!$K$55</c15:f>
                      <c15:dlblFieldTableCache>
                        <c:ptCount val="1"/>
                      </c15:dlblFieldTableCache>
                    </c15:dlblFTEntry>
                  </c15:dlblFieldTable>
                  <c15:showDataLabelsRange val="0"/>
                </c:ext>
                <c:ext xmlns:c16="http://schemas.microsoft.com/office/drawing/2014/chart" uri="{C3380CC4-5D6E-409C-BE32-E72D297353CC}">
                  <c16:uniqueId val="{00000020-9D75-4DAB-87B5-6587696B3EA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{563FDB02-61A5-44E2-984B-0A42149E7E93}</c15:txfldGUID>
                      <c15:f>Diagramm!$K$56</c15:f>
                      <c15:dlblFieldTableCache>
                        <c:ptCount val="1"/>
                      </c15:dlblFieldTableCache>
                    </c15:dlblFTEntry>
                  </c15:dlblFieldTable>
                  <c15:showDataLabelsRange val="0"/>
                </c:ext>
                <c:ext xmlns:c16="http://schemas.microsoft.com/office/drawing/2014/chart" uri="{C3380CC4-5D6E-409C-BE32-E72D297353CC}">
                  <c16:uniqueId val="{00000021-9D75-4DAB-87B5-6587696B3EA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{0F89BEEF-49A5-4AFE-B241-FF4728C79642}</c15:txfldGUID>
                      <c15:f>Diagramm!$K$57</c15:f>
                      <c15:dlblFieldTableCache>
                        <c:ptCount val="1"/>
                      </c15:dlblFieldTableCache>
                    </c15:dlblFTEntry>
                  </c15:dlblFieldTable>
                  <c15:showDataLabelsRange val="0"/>
                </c:ext>
                <c:ext xmlns:c16="http://schemas.microsoft.com/office/drawing/2014/chart" uri="{C3380CC4-5D6E-409C-BE32-E72D297353CC}">
                  <c16:uniqueId val="{00000022-9D75-4DAB-87B5-6587696B3EA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{61B5892C-E7BD-4A8F-B48F-FFD7BF3FA350}</c15:txfldGUID>
                      <c15:f>Diagramm!$K$58</c15:f>
                      <c15:dlblFieldTableCache>
                        <c:ptCount val="1"/>
                      </c15:dlblFieldTableCache>
                    </c15:dlblFTEntry>
                  </c15:dlblFieldTable>
                  <c15:showDataLabelsRange val="0"/>
                </c:ext>
                <c:ext xmlns:c16="http://schemas.microsoft.com/office/drawing/2014/chart" uri="{C3380CC4-5D6E-409C-BE32-E72D297353CC}">
                  <c16:uniqueId val="{00000023-9D75-4DAB-87B5-6587696B3EA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{5399D74E-D6DA-43F7-8E21-C5A6C68DC67F}</c15:txfldGUID>
                      <c15:f>Diagramm!$K$59</c15:f>
                      <c15:dlblFieldTableCache>
                        <c:ptCount val="1"/>
                      </c15:dlblFieldTableCache>
                    </c15:dlblFTEntry>
                  </c15:dlblFieldTable>
                  <c15:showDataLabelsRange val="0"/>
                </c:ext>
                <c:ext xmlns:c16="http://schemas.microsoft.com/office/drawing/2014/chart" uri="{C3380CC4-5D6E-409C-BE32-E72D297353CC}">
                  <c16:uniqueId val="{00000024-9D75-4DAB-87B5-6587696B3EA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{1F4727D6-89E8-428D-81E6-0F1D91DB74EA}</c15:txfldGUID>
                      <c15:f>Diagramm!$K$60</c15:f>
                      <c15:dlblFieldTableCache>
                        <c:ptCount val="1"/>
                      </c15:dlblFieldTableCache>
                    </c15:dlblFTEntry>
                  </c15:dlblFieldTable>
                  <c15:showDataLabelsRange val="0"/>
                </c:ext>
                <c:ext xmlns:c16="http://schemas.microsoft.com/office/drawing/2014/chart" uri="{C3380CC4-5D6E-409C-BE32-E72D297353CC}">
                  <c16:uniqueId val="{00000025-9D75-4DAB-87B5-6587696B3EA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{B7C9A5F2-244C-43E2-886C-6415C617B28B}</c15:txfldGUID>
                      <c15:f>Diagramm!$K$61</c15:f>
                      <c15:dlblFieldTableCache>
                        <c:ptCount val="1"/>
                      </c15:dlblFieldTableCache>
                    </c15:dlblFTEntry>
                  </c15:dlblFieldTable>
                  <c15:showDataLabelsRange val="0"/>
                </c:ext>
                <c:ext xmlns:c16="http://schemas.microsoft.com/office/drawing/2014/chart" uri="{C3380CC4-5D6E-409C-BE32-E72D297353CC}">
                  <c16:uniqueId val="{00000026-9D75-4DAB-87B5-6587696B3EA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{45A46FC8-5AAA-44AC-B917-30707BE30FC3}</c15:txfldGUID>
                      <c15:f>Diagramm!$K$62</c15:f>
                      <c15:dlblFieldTableCache>
                        <c:ptCount val="1"/>
                      </c15:dlblFieldTableCache>
                    </c15:dlblFTEntry>
                  </c15:dlblFieldTable>
                  <c15:showDataLabelsRange val="0"/>
                </c:ext>
                <c:ext xmlns:c16="http://schemas.microsoft.com/office/drawing/2014/chart" uri="{C3380CC4-5D6E-409C-BE32-E72D297353CC}">
                  <c16:uniqueId val="{00000027-9D75-4DAB-87B5-6587696B3EA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{7C17728B-92CA-4945-9E51-3BE2A7893436}</c15:txfldGUID>
                      <c15:f>Diagramm!$K$63</c15:f>
                      <c15:dlblFieldTableCache>
                        <c:ptCount val="1"/>
                      </c15:dlblFieldTableCache>
                    </c15:dlblFTEntry>
                  </c15:dlblFieldTable>
                  <c15:showDataLabelsRange val="0"/>
                </c:ext>
                <c:ext xmlns:c16="http://schemas.microsoft.com/office/drawing/2014/chart" uri="{C3380CC4-5D6E-409C-BE32-E72D297353CC}">
                  <c16:uniqueId val="{00000028-9D75-4DAB-87B5-6587696B3EA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{47A6D622-6E7E-4D66-A480-F315817A57C0}</c15:txfldGUID>
                      <c15:f>Diagramm!$K$64</c15:f>
                      <c15:dlblFieldTableCache>
                        <c:ptCount val="1"/>
                      </c15:dlblFieldTableCache>
                    </c15:dlblFTEntry>
                  </c15:dlblFieldTable>
                  <c15:showDataLabelsRange val="0"/>
                </c:ext>
                <c:ext xmlns:c16="http://schemas.microsoft.com/office/drawing/2014/chart" uri="{C3380CC4-5D6E-409C-BE32-E72D297353CC}">
                  <c16:uniqueId val="{00000029-9D75-4DAB-87B5-6587696B3EA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{6A12C695-1809-4EA0-A886-BB78C3CF9E0C}</c15:txfldGUID>
                      <c15:f>Diagramm!$K$65</c15:f>
                      <c15:dlblFieldTableCache>
                        <c:ptCount val="1"/>
                      </c15:dlblFieldTableCache>
                    </c15:dlblFTEntry>
                  </c15:dlblFieldTable>
                  <c15:showDataLabelsRange val="0"/>
                </c:ext>
                <c:ext xmlns:c16="http://schemas.microsoft.com/office/drawing/2014/chart" uri="{C3380CC4-5D6E-409C-BE32-E72D297353CC}">
                  <c16:uniqueId val="{0000002A-9D75-4DAB-87B5-6587696B3EA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{23EDA71F-F3F1-45E7-8188-78FD43486B9D}</c15:txfldGUID>
                      <c15:f>Diagramm!$K$66</c15:f>
                      <c15:dlblFieldTableCache>
                        <c:ptCount val="1"/>
                      </c15:dlblFieldTableCache>
                    </c15:dlblFTEntry>
                  </c15:dlblFieldTable>
                  <c15:showDataLabelsRange val="0"/>
                </c:ext>
                <c:ext xmlns:c16="http://schemas.microsoft.com/office/drawing/2014/chart" uri="{C3380CC4-5D6E-409C-BE32-E72D297353CC}">
                  <c16:uniqueId val="{0000002B-9D75-4DAB-87B5-6587696B3EA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{CA385023-47C6-4B84-9BD0-7F9CA83348F8}</c15:txfldGUID>
                      <c15:f>Diagramm!$K$67</c15:f>
                      <c15:dlblFieldTableCache>
                        <c:ptCount val="1"/>
                      </c15:dlblFieldTableCache>
                    </c15:dlblFTEntry>
                  </c15:dlblFieldTable>
                  <c15:showDataLabelsRange val="0"/>
                </c:ext>
                <c:ext xmlns:c16="http://schemas.microsoft.com/office/drawing/2014/chart" uri="{C3380CC4-5D6E-409C-BE32-E72D297353CC}">
                  <c16:uniqueId val="{0000002C-9D75-4DAB-87B5-6587696B3EA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D75-4DAB-87B5-6587696B3EA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{BF82C979-D707-4977-9004-06D3D17AC8D7}</c15:txfldGUID>
                      <c15:f>Diagramm!$J$46</c15:f>
                      <c15:dlblFieldTableCache>
                        <c:ptCount val="1"/>
                      </c15:dlblFieldTableCache>
                    </c15:dlblFTEntry>
                  </c15:dlblFieldTable>
                  <c15:showDataLabelsRange val="0"/>
                </c:ext>
                <c:ext xmlns:c16="http://schemas.microsoft.com/office/drawing/2014/chart" uri="{C3380CC4-5D6E-409C-BE32-E72D297353CC}">
                  <c16:uniqueId val="{0000002E-9D75-4DAB-87B5-6587696B3EA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{E907A2A9-578F-4C1C-89BC-82D05419B80C}</c15:txfldGUID>
                      <c15:f>Diagramm!$J$47</c15:f>
                      <c15:dlblFieldTableCache>
                        <c:ptCount val="1"/>
                      </c15:dlblFieldTableCache>
                    </c15:dlblFTEntry>
                  </c15:dlblFieldTable>
                  <c15:showDataLabelsRange val="0"/>
                </c:ext>
                <c:ext xmlns:c16="http://schemas.microsoft.com/office/drawing/2014/chart" uri="{C3380CC4-5D6E-409C-BE32-E72D297353CC}">
                  <c16:uniqueId val="{0000002F-9D75-4DAB-87B5-6587696B3EA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{5C181FBE-986E-4BAD-A6EF-4B00B6C0152D}</c15:txfldGUID>
                      <c15:f>Diagramm!$J$48</c15:f>
                      <c15:dlblFieldTableCache>
                        <c:ptCount val="1"/>
                      </c15:dlblFieldTableCache>
                    </c15:dlblFTEntry>
                  </c15:dlblFieldTable>
                  <c15:showDataLabelsRange val="0"/>
                </c:ext>
                <c:ext xmlns:c16="http://schemas.microsoft.com/office/drawing/2014/chart" uri="{C3380CC4-5D6E-409C-BE32-E72D297353CC}">
                  <c16:uniqueId val="{00000030-9D75-4DAB-87B5-6587696B3EA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{12672AC6-DD31-49AA-9086-713FDF98BD91}</c15:txfldGUID>
                      <c15:f>Diagramm!$J$49</c15:f>
                      <c15:dlblFieldTableCache>
                        <c:ptCount val="1"/>
                      </c15:dlblFieldTableCache>
                    </c15:dlblFTEntry>
                  </c15:dlblFieldTable>
                  <c15:showDataLabelsRange val="0"/>
                </c:ext>
                <c:ext xmlns:c16="http://schemas.microsoft.com/office/drawing/2014/chart" uri="{C3380CC4-5D6E-409C-BE32-E72D297353CC}">
                  <c16:uniqueId val="{00000031-9D75-4DAB-87B5-6587696B3EA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{2985614E-CEED-4638-B2D7-3243AE8CDC17}</c15:txfldGUID>
                      <c15:f>Diagramm!$J$50</c15:f>
                      <c15:dlblFieldTableCache>
                        <c:ptCount val="1"/>
                      </c15:dlblFieldTableCache>
                    </c15:dlblFTEntry>
                  </c15:dlblFieldTable>
                  <c15:showDataLabelsRange val="0"/>
                </c:ext>
                <c:ext xmlns:c16="http://schemas.microsoft.com/office/drawing/2014/chart" uri="{C3380CC4-5D6E-409C-BE32-E72D297353CC}">
                  <c16:uniqueId val="{00000032-9D75-4DAB-87B5-6587696B3EA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{6011561D-4835-40A0-9000-E1AB559A4AC6}</c15:txfldGUID>
                      <c15:f>Diagramm!$J$51</c15:f>
                      <c15:dlblFieldTableCache>
                        <c:ptCount val="1"/>
                      </c15:dlblFieldTableCache>
                    </c15:dlblFTEntry>
                  </c15:dlblFieldTable>
                  <c15:showDataLabelsRange val="0"/>
                </c:ext>
                <c:ext xmlns:c16="http://schemas.microsoft.com/office/drawing/2014/chart" uri="{C3380CC4-5D6E-409C-BE32-E72D297353CC}">
                  <c16:uniqueId val="{00000033-9D75-4DAB-87B5-6587696B3EA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{921DE130-482C-4470-9863-7B1EB17A2A0E}</c15:txfldGUID>
                      <c15:f>Diagramm!$J$52</c15:f>
                      <c15:dlblFieldTableCache>
                        <c:ptCount val="1"/>
                      </c15:dlblFieldTableCache>
                    </c15:dlblFTEntry>
                  </c15:dlblFieldTable>
                  <c15:showDataLabelsRange val="0"/>
                </c:ext>
                <c:ext xmlns:c16="http://schemas.microsoft.com/office/drawing/2014/chart" uri="{C3380CC4-5D6E-409C-BE32-E72D297353CC}">
                  <c16:uniqueId val="{00000034-9D75-4DAB-87B5-6587696B3EA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{364DCD3A-0EB3-4811-807F-D89F3D678FAC}</c15:txfldGUID>
                      <c15:f>Diagramm!$J$53</c15:f>
                      <c15:dlblFieldTableCache>
                        <c:ptCount val="1"/>
                      </c15:dlblFieldTableCache>
                    </c15:dlblFTEntry>
                  </c15:dlblFieldTable>
                  <c15:showDataLabelsRange val="0"/>
                </c:ext>
                <c:ext xmlns:c16="http://schemas.microsoft.com/office/drawing/2014/chart" uri="{C3380CC4-5D6E-409C-BE32-E72D297353CC}">
                  <c16:uniqueId val="{00000035-9D75-4DAB-87B5-6587696B3EA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{83B7DA2A-3C60-45A1-8D6D-50D5B9573EB1}</c15:txfldGUID>
                      <c15:f>Diagramm!$J$54</c15:f>
                      <c15:dlblFieldTableCache>
                        <c:ptCount val="1"/>
                      </c15:dlblFieldTableCache>
                    </c15:dlblFTEntry>
                  </c15:dlblFieldTable>
                  <c15:showDataLabelsRange val="0"/>
                </c:ext>
                <c:ext xmlns:c16="http://schemas.microsoft.com/office/drawing/2014/chart" uri="{C3380CC4-5D6E-409C-BE32-E72D297353CC}">
                  <c16:uniqueId val="{00000036-9D75-4DAB-87B5-6587696B3EA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{D28D88CF-2DB8-4ECF-B016-887C9C940863}</c15:txfldGUID>
                      <c15:f>Diagramm!$J$55</c15:f>
                      <c15:dlblFieldTableCache>
                        <c:ptCount val="1"/>
                      </c15:dlblFieldTableCache>
                    </c15:dlblFTEntry>
                  </c15:dlblFieldTable>
                  <c15:showDataLabelsRange val="0"/>
                </c:ext>
                <c:ext xmlns:c16="http://schemas.microsoft.com/office/drawing/2014/chart" uri="{C3380CC4-5D6E-409C-BE32-E72D297353CC}">
                  <c16:uniqueId val="{00000037-9D75-4DAB-87B5-6587696B3EA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{78798B78-0297-4F66-92E6-4B2291E0A1F8}</c15:txfldGUID>
                      <c15:f>Diagramm!$J$56</c15:f>
                      <c15:dlblFieldTableCache>
                        <c:ptCount val="1"/>
                      </c15:dlblFieldTableCache>
                    </c15:dlblFTEntry>
                  </c15:dlblFieldTable>
                  <c15:showDataLabelsRange val="0"/>
                </c:ext>
                <c:ext xmlns:c16="http://schemas.microsoft.com/office/drawing/2014/chart" uri="{C3380CC4-5D6E-409C-BE32-E72D297353CC}">
                  <c16:uniqueId val="{00000038-9D75-4DAB-87B5-6587696B3EA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{6562549B-AB9F-4327-B4F2-F02858E443B7}</c15:txfldGUID>
                      <c15:f>Diagramm!$J$57</c15:f>
                      <c15:dlblFieldTableCache>
                        <c:ptCount val="1"/>
                      </c15:dlblFieldTableCache>
                    </c15:dlblFTEntry>
                  </c15:dlblFieldTable>
                  <c15:showDataLabelsRange val="0"/>
                </c:ext>
                <c:ext xmlns:c16="http://schemas.microsoft.com/office/drawing/2014/chart" uri="{C3380CC4-5D6E-409C-BE32-E72D297353CC}">
                  <c16:uniqueId val="{00000039-9D75-4DAB-87B5-6587696B3EA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{62CE4E19-9E82-47CB-BF8A-A13EA8AF2E22}</c15:txfldGUID>
                      <c15:f>Diagramm!$J$58</c15:f>
                      <c15:dlblFieldTableCache>
                        <c:ptCount val="1"/>
                      </c15:dlblFieldTableCache>
                    </c15:dlblFTEntry>
                  </c15:dlblFieldTable>
                  <c15:showDataLabelsRange val="0"/>
                </c:ext>
                <c:ext xmlns:c16="http://schemas.microsoft.com/office/drawing/2014/chart" uri="{C3380CC4-5D6E-409C-BE32-E72D297353CC}">
                  <c16:uniqueId val="{0000003A-9D75-4DAB-87B5-6587696B3EA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{162613A9-0951-4BA2-A10D-0E51351658C0}</c15:txfldGUID>
                      <c15:f>Diagramm!$J$59</c15:f>
                      <c15:dlblFieldTableCache>
                        <c:ptCount val="1"/>
                      </c15:dlblFieldTableCache>
                    </c15:dlblFTEntry>
                  </c15:dlblFieldTable>
                  <c15:showDataLabelsRange val="0"/>
                </c:ext>
                <c:ext xmlns:c16="http://schemas.microsoft.com/office/drawing/2014/chart" uri="{C3380CC4-5D6E-409C-BE32-E72D297353CC}">
                  <c16:uniqueId val="{0000003B-9D75-4DAB-87B5-6587696B3EA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{0B7E5CD1-771A-495B-957C-333F8D7EE85B}</c15:txfldGUID>
                      <c15:f>Diagramm!$J$60</c15:f>
                      <c15:dlblFieldTableCache>
                        <c:ptCount val="1"/>
                      </c15:dlblFieldTableCache>
                    </c15:dlblFTEntry>
                  </c15:dlblFieldTable>
                  <c15:showDataLabelsRange val="0"/>
                </c:ext>
                <c:ext xmlns:c16="http://schemas.microsoft.com/office/drawing/2014/chart" uri="{C3380CC4-5D6E-409C-BE32-E72D297353CC}">
                  <c16:uniqueId val="{0000003C-9D75-4DAB-87B5-6587696B3EA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{D1A87BA1-0964-4E72-B1EA-D3C6DA48F32E}</c15:txfldGUID>
                      <c15:f>Diagramm!$J$61</c15:f>
                      <c15:dlblFieldTableCache>
                        <c:ptCount val="1"/>
                      </c15:dlblFieldTableCache>
                    </c15:dlblFTEntry>
                  </c15:dlblFieldTable>
                  <c15:showDataLabelsRange val="0"/>
                </c:ext>
                <c:ext xmlns:c16="http://schemas.microsoft.com/office/drawing/2014/chart" uri="{C3380CC4-5D6E-409C-BE32-E72D297353CC}">
                  <c16:uniqueId val="{0000003D-9D75-4DAB-87B5-6587696B3EA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{0CE11875-5A62-4134-8E26-37A3215EA359}</c15:txfldGUID>
                      <c15:f>Diagramm!$J$62</c15:f>
                      <c15:dlblFieldTableCache>
                        <c:ptCount val="1"/>
                      </c15:dlblFieldTableCache>
                    </c15:dlblFTEntry>
                  </c15:dlblFieldTable>
                  <c15:showDataLabelsRange val="0"/>
                </c:ext>
                <c:ext xmlns:c16="http://schemas.microsoft.com/office/drawing/2014/chart" uri="{C3380CC4-5D6E-409C-BE32-E72D297353CC}">
                  <c16:uniqueId val="{0000003E-9D75-4DAB-87B5-6587696B3EA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{1416925A-0DAD-40B9-9953-FADADC050609}</c15:txfldGUID>
                      <c15:f>Diagramm!$J$63</c15:f>
                      <c15:dlblFieldTableCache>
                        <c:ptCount val="1"/>
                      </c15:dlblFieldTableCache>
                    </c15:dlblFTEntry>
                  </c15:dlblFieldTable>
                  <c15:showDataLabelsRange val="0"/>
                </c:ext>
                <c:ext xmlns:c16="http://schemas.microsoft.com/office/drawing/2014/chart" uri="{C3380CC4-5D6E-409C-BE32-E72D297353CC}">
                  <c16:uniqueId val="{0000003F-9D75-4DAB-87B5-6587696B3EA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{20EB9C06-9790-488B-941A-B087B041A0B6}</c15:txfldGUID>
                      <c15:f>Diagramm!$J$64</c15:f>
                      <c15:dlblFieldTableCache>
                        <c:ptCount val="1"/>
                      </c15:dlblFieldTableCache>
                    </c15:dlblFTEntry>
                  </c15:dlblFieldTable>
                  <c15:showDataLabelsRange val="0"/>
                </c:ext>
                <c:ext xmlns:c16="http://schemas.microsoft.com/office/drawing/2014/chart" uri="{C3380CC4-5D6E-409C-BE32-E72D297353CC}">
                  <c16:uniqueId val="{00000040-9D75-4DAB-87B5-6587696B3EA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{B5977FFC-7145-4F8E-A9D0-AAEE112AE2E2}</c15:txfldGUID>
                      <c15:f>Diagramm!$J$65</c15:f>
                      <c15:dlblFieldTableCache>
                        <c:ptCount val="1"/>
                      </c15:dlblFieldTableCache>
                    </c15:dlblFTEntry>
                  </c15:dlblFieldTable>
                  <c15:showDataLabelsRange val="0"/>
                </c:ext>
                <c:ext xmlns:c16="http://schemas.microsoft.com/office/drawing/2014/chart" uri="{C3380CC4-5D6E-409C-BE32-E72D297353CC}">
                  <c16:uniqueId val="{00000041-9D75-4DAB-87B5-6587696B3EA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{586C280A-AEE6-4BA6-8EAB-1026612C5D6D}</c15:txfldGUID>
                      <c15:f>Diagramm!$J$66</c15:f>
                      <c15:dlblFieldTableCache>
                        <c:ptCount val="1"/>
                      </c15:dlblFieldTableCache>
                    </c15:dlblFTEntry>
                  </c15:dlblFieldTable>
                  <c15:showDataLabelsRange val="0"/>
                </c:ext>
                <c:ext xmlns:c16="http://schemas.microsoft.com/office/drawing/2014/chart" uri="{C3380CC4-5D6E-409C-BE32-E72D297353CC}">
                  <c16:uniqueId val="{00000042-9D75-4DAB-87B5-6587696B3EA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{9E2C94CA-FA6C-43D8-A182-3862352691CA}</c15:txfldGUID>
                      <c15:f>Diagramm!$J$67</c15:f>
                      <c15:dlblFieldTableCache>
                        <c:ptCount val="1"/>
                      </c15:dlblFieldTableCache>
                    </c15:dlblFTEntry>
                  </c15:dlblFieldTable>
                  <c15:showDataLabelsRange val="0"/>
                </c:ext>
                <c:ext xmlns:c16="http://schemas.microsoft.com/office/drawing/2014/chart" uri="{C3380CC4-5D6E-409C-BE32-E72D297353CC}">
                  <c16:uniqueId val="{00000043-9D75-4DAB-87B5-6587696B3EA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D75-4DAB-87B5-6587696B3EA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12-44E7-86BF-4F0E258EC5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12-44E7-86BF-4F0E258EC5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12-44E7-86BF-4F0E258EC5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12-44E7-86BF-4F0E258EC5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12-44E7-86BF-4F0E258EC5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12-44E7-86BF-4F0E258EC5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912-44E7-86BF-4F0E258EC5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912-44E7-86BF-4F0E258EC5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912-44E7-86BF-4F0E258EC5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912-44E7-86BF-4F0E258EC5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912-44E7-86BF-4F0E258EC5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912-44E7-86BF-4F0E258EC5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912-44E7-86BF-4F0E258EC5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912-44E7-86BF-4F0E258EC5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912-44E7-86BF-4F0E258EC5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912-44E7-86BF-4F0E258EC5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12-44E7-86BF-4F0E258EC5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912-44E7-86BF-4F0E258EC5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912-44E7-86BF-4F0E258EC5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912-44E7-86BF-4F0E258EC5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912-44E7-86BF-4F0E258EC5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912-44E7-86BF-4F0E258EC5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912-44E7-86BF-4F0E258EC5D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912-44E7-86BF-4F0E258EC5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912-44E7-86BF-4F0E258EC5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912-44E7-86BF-4F0E258EC5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912-44E7-86BF-4F0E258EC5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912-44E7-86BF-4F0E258EC5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912-44E7-86BF-4F0E258EC5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912-44E7-86BF-4F0E258EC5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912-44E7-86BF-4F0E258EC5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912-44E7-86BF-4F0E258EC5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912-44E7-86BF-4F0E258EC5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912-44E7-86BF-4F0E258EC5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912-44E7-86BF-4F0E258EC5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912-44E7-86BF-4F0E258EC5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912-44E7-86BF-4F0E258EC5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912-44E7-86BF-4F0E258EC5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912-44E7-86BF-4F0E258EC5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912-44E7-86BF-4F0E258EC5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912-44E7-86BF-4F0E258EC5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912-44E7-86BF-4F0E258EC5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912-44E7-86BF-4F0E258EC5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912-44E7-86BF-4F0E258EC5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912-44E7-86BF-4F0E258EC5D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912-44E7-86BF-4F0E258EC5D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912-44E7-86BF-4F0E258EC5D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912-44E7-86BF-4F0E258EC5D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912-44E7-86BF-4F0E258EC5D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912-44E7-86BF-4F0E258EC5D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912-44E7-86BF-4F0E258EC5D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912-44E7-86BF-4F0E258EC5D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912-44E7-86BF-4F0E258EC5D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912-44E7-86BF-4F0E258EC5D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912-44E7-86BF-4F0E258EC5D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912-44E7-86BF-4F0E258EC5D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912-44E7-86BF-4F0E258EC5D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912-44E7-86BF-4F0E258EC5D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912-44E7-86BF-4F0E258EC5D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912-44E7-86BF-4F0E258EC5D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912-44E7-86BF-4F0E258EC5D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912-44E7-86BF-4F0E258EC5D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912-44E7-86BF-4F0E258EC5D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912-44E7-86BF-4F0E258EC5D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912-44E7-86BF-4F0E258EC5D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912-44E7-86BF-4F0E258EC5D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912-44E7-86BF-4F0E258EC5D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912-44E7-86BF-4F0E258EC5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912-44E7-86BF-4F0E258EC5D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100.61565523306948</c:v>
                </c:pt>
                <c:pt idx="2">
                  <c:v>102.65205331168391</c:v>
                </c:pt>
                <c:pt idx="3">
                  <c:v>101.72180501995804</c:v>
                </c:pt>
                <c:pt idx="4">
                  <c:v>101.81313848860023</c:v>
                </c:pt>
                <c:pt idx="5">
                  <c:v>102.26304038968948</c:v>
                </c:pt>
                <c:pt idx="6">
                  <c:v>105.05040254380624</c:v>
                </c:pt>
                <c:pt idx="7">
                  <c:v>104.16074690481022</c:v>
                </c:pt>
                <c:pt idx="8">
                  <c:v>103.56877071916651</c:v>
                </c:pt>
                <c:pt idx="9">
                  <c:v>104.16074690481022</c:v>
                </c:pt>
                <c:pt idx="10">
                  <c:v>106.81618293755497</c:v>
                </c:pt>
                <c:pt idx="11">
                  <c:v>105.46309451322644</c:v>
                </c:pt>
                <c:pt idx="12">
                  <c:v>105.40220553413167</c:v>
                </c:pt>
                <c:pt idx="13">
                  <c:v>105.86225559840337</c:v>
                </c:pt>
                <c:pt idx="14">
                  <c:v>107.97983898247749</c:v>
                </c:pt>
                <c:pt idx="15">
                  <c:v>107.421690007442</c:v>
                </c:pt>
                <c:pt idx="16">
                  <c:v>108.03396251945065</c:v>
                </c:pt>
                <c:pt idx="17">
                  <c:v>108.80184020025709</c:v>
                </c:pt>
                <c:pt idx="18">
                  <c:v>110.88559637372302</c:v>
                </c:pt>
                <c:pt idx="19">
                  <c:v>111.92409173939517</c:v>
                </c:pt>
                <c:pt idx="20">
                  <c:v>111.50125160679249</c:v>
                </c:pt>
                <c:pt idx="21">
                  <c:v>111.73127663892835</c:v>
                </c:pt>
                <c:pt idx="22">
                  <c:v>113.88268723361072</c:v>
                </c:pt>
                <c:pt idx="23">
                  <c:v>112.96935254718896</c:v>
                </c:pt>
                <c:pt idx="24">
                  <c:v>111.69068398619851</c:v>
                </c:pt>
              </c:numCache>
            </c:numRef>
          </c:val>
          <c:smooth val="0"/>
          <c:extLst>
            <c:ext xmlns:c16="http://schemas.microsoft.com/office/drawing/2014/chart" uri="{C3380CC4-5D6E-409C-BE32-E72D297353CC}">
              <c16:uniqueId val="{00000000-0A5F-44EC-89C1-019551DD959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102.78078728782954</c:v>
                </c:pt>
                <c:pt idx="2">
                  <c:v>107.62007945106538</c:v>
                </c:pt>
                <c:pt idx="3">
                  <c:v>103.25027085590466</c:v>
                </c:pt>
                <c:pt idx="4">
                  <c:v>98.952690501986268</c:v>
                </c:pt>
                <c:pt idx="5">
                  <c:v>106.97002527988444</c:v>
                </c:pt>
                <c:pt idx="6">
                  <c:v>110.29252437703141</c:v>
                </c:pt>
                <c:pt idx="7">
                  <c:v>109.82304080895631</c:v>
                </c:pt>
                <c:pt idx="8">
                  <c:v>108.41459010473096</c:v>
                </c:pt>
                <c:pt idx="9">
                  <c:v>113.18165402672444</c:v>
                </c:pt>
                <c:pt idx="10">
                  <c:v>117.0097508125677</c:v>
                </c:pt>
                <c:pt idx="11">
                  <c:v>114.95124593716145</c:v>
                </c:pt>
                <c:pt idx="12">
                  <c:v>111.30371975442397</c:v>
                </c:pt>
                <c:pt idx="13">
                  <c:v>113.25388226796677</c:v>
                </c:pt>
                <c:pt idx="14">
                  <c:v>119.24882629107981</c:v>
                </c:pt>
                <c:pt idx="15">
                  <c:v>117.62369086312748</c:v>
                </c:pt>
                <c:pt idx="16">
                  <c:v>115.45684362585772</c:v>
                </c:pt>
                <c:pt idx="17">
                  <c:v>119.50162513542794</c:v>
                </c:pt>
                <c:pt idx="18">
                  <c:v>121.4879017695919</c:v>
                </c:pt>
                <c:pt idx="19">
                  <c:v>118.95991332611051</c:v>
                </c:pt>
                <c:pt idx="20">
                  <c:v>118.92379920548935</c:v>
                </c:pt>
                <c:pt idx="21">
                  <c:v>120.98230408089563</c:v>
                </c:pt>
                <c:pt idx="22">
                  <c:v>125.0993138317082</c:v>
                </c:pt>
                <c:pt idx="23">
                  <c:v>121.4879017695919</c:v>
                </c:pt>
                <c:pt idx="24">
                  <c:v>117.33477789815818</c:v>
                </c:pt>
              </c:numCache>
            </c:numRef>
          </c:val>
          <c:smooth val="0"/>
          <c:extLst>
            <c:ext xmlns:c16="http://schemas.microsoft.com/office/drawing/2014/chart" uri="{C3380CC4-5D6E-409C-BE32-E72D297353CC}">
              <c16:uniqueId val="{00000001-0A5F-44EC-89C1-019551DD959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102.01362604087811</c:v>
                </c:pt>
                <c:pt idx="2">
                  <c:v>99.242997728993188</c:v>
                </c:pt>
                <c:pt idx="3">
                  <c:v>98.319454958364872</c:v>
                </c:pt>
                <c:pt idx="4">
                  <c:v>94.761544284632862</c:v>
                </c:pt>
                <c:pt idx="5">
                  <c:v>99.21271763815291</c:v>
                </c:pt>
                <c:pt idx="6">
                  <c:v>97.940953822861459</c:v>
                </c:pt>
                <c:pt idx="7">
                  <c:v>97.032551097653297</c:v>
                </c:pt>
                <c:pt idx="8">
                  <c:v>97.623012869038604</c:v>
                </c:pt>
                <c:pt idx="9">
                  <c:v>100.34822104466315</c:v>
                </c:pt>
                <c:pt idx="10">
                  <c:v>97.25965177895533</c:v>
                </c:pt>
                <c:pt idx="11">
                  <c:v>97.077971233913701</c:v>
                </c:pt>
                <c:pt idx="12">
                  <c:v>97.289931869795609</c:v>
                </c:pt>
                <c:pt idx="13">
                  <c:v>97.940953822861459</c:v>
                </c:pt>
                <c:pt idx="14">
                  <c:v>96.396669190007572</c:v>
                </c:pt>
                <c:pt idx="15">
                  <c:v>94.413323239969714</c:v>
                </c:pt>
                <c:pt idx="16">
                  <c:v>92.187736563209683</c:v>
                </c:pt>
                <c:pt idx="17">
                  <c:v>94.519303557910675</c:v>
                </c:pt>
                <c:pt idx="18">
                  <c:v>93.943981831945507</c:v>
                </c:pt>
                <c:pt idx="19">
                  <c:v>92.24829674489024</c:v>
                </c:pt>
                <c:pt idx="20">
                  <c:v>92.006056018168053</c:v>
                </c:pt>
                <c:pt idx="21">
                  <c:v>93.38380015140045</c:v>
                </c:pt>
                <c:pt idx="22">
                  <c:v>91.430734292202871</c:v>
                </c:pt>
                <c:pt idx="23">
                  <c:v>90.325510976532925</c:v>
                </c:pt>
                <c:pt idx="24">
                  <c:v>88.221044663133981</c:v>
                </c:pt>
              </c:numCache>
            </c:numRef>
          </c:val>
          <c:smooth val="0"/>
          <c:extLst>
            <c:ext xmlns:c16="http://schemas.microsoft.com/office/drawing/2014/chart" uri="{C3380CC4-5D6E-409C-BE32-E72D297353CC}">
              <c16:uniqueId val="{00000002-0A5F-44EC-89C1-019551DD959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A5F-44EC-89C1-019551DD9598}"/>
                </c:ext>
              </c:extLst>
            </c:dLbl>
            <c:dLbl>
              <c:idx val="1"/>
              <c:delete val="1"/>
              <c:extLst>
                <c:ext xmlns:c15="http://schemas.microsoft.com/office/drawing/2012/chart" uri="{CE6537A1-D6FC-4f65-9D91-7224C49458BB}"/>
                <c:ext xmlns:c16="http://schemas.microsoft.com/office/drawing/2014/chart" uri="{C3380CC4-5D6E-409C-BE32-E72D297353CC}">
                  <c16:uniqueId val="{00000004-0A5F-44EC-89C1-019551DD9598}"/>
                </c:ext>
              </c:extLst>
            </c:dLbl>
            <c:dLbl>
              <c:idx val="2"/>
              <c:delete val="1"/>
              <c:extLst>
                <c:ext xmlns:c15="http://schemas.microsoft.com/office/drawing/2012/chart" uri="{CE6537A1-D6FC-4f65-9D91-7224C49458BB}"/>
                <c:ext xmlns:c16="http://schemas.microsoft.com/office/drawing/2014/chart" uri="{C3380CC4-5D6E-409C-BE32-E72D297353CC}">
                  <c16:uniqueId val="{00000005-0A5F-44EC-89C1-019551DD9598}"/>
                </c:ext>
              </c:extLst>
            </c:dLbl>
            <c:dLbl>
              <c:idx val="3"/>
              <c:delete val="1"/>
              <c:extLst>
                <c:ext xmlns:c15="http://schemas.microsoft.com/office/drawing/2012/chart" uri="{CE6537A1-D6FC-4f65-9D91-7224C49458BB}"/>
                <c:ext xmlns:c16="http://schemas.microsoft.com/office/drawing/2014/chart" uri="{C3380CC4-5D6E-409C-BE32-E72D297353CC}">
                  <c16:uniqueId val="{00000006-0A5F-44EC-89C1-019551DD9598}"/>
                </c:ext>
              </c:extLst>
            </c:dLbl>
            <c:dLbl>
              <c:idx val="4"/>
              <c:delete val="1"/>
              <c:extLst>
                <c:ext xmlns:c15="http://schemas.microsoft.com/office/drawing/2012/chart" uri="{CE6537A1-D6FC-4f65-9D91-7224C49458BB}"/>
                <c:ext xmlns:c16="http://schemas.microsoft.com/office/drawing/2014/chart" uri="{C3380CC4-5D6E-409C-BE32-E72D297353CC}">
                  <c16:uniqueId val="{00000007-0A5F-44EC-89C1-019551DD9598}"/>
                </c:ext>
              </c:extLst>
            </c:dLbl>
            <c:dLbl>
              <c:idx val="5"/>
              <c:delete val="1"/>
              <c:extLst>
                <c:ext xmlns:c15="http://schemas.microsoft.com/office/drawing/2012/chart" uri="{CE6537A1-D6FC-4f65-9D91-7224C49458BB}"/>
                <c:ext xmlns:c16="http://schemas.microsoft.com/office/drawing/2014/chart" uri="{C3380CC4-5D6E-409C-BE32-E72D297353CC}">
                  <c16:uniqueId val="{00000008-0A5F-44EC-89C1-019551DD9598}"/>
                </c:ext>
              </c:extLst>
            </c:dLbl>
            <c:dLbl>
              <c:idx val="6"/>
              <c:delete val="1"/>
              <c:extLst>
                <c:ext xmlns:c15="http://schemas.microsoft.com/office/drawing/2012/chart" uri="{CE6537A1-D6FC-4f65-9D91-7224C49458BB}"/>
                <c:ext xmlns:c16="http://schemas.microsoft.com/office/drawing/2014/chart" uri="{C3380CC4-5D6E-409C-BE32-E72D297353CC}">
                  <c16:uniqueId val="{00000009-0A5F-44EC-89C1-019551DD9598}"/>
                </c:ext>
              </c:extLst>
            </c:dLbl>
            <c:dLbl>
              <c:idx val="7"/>
              <c:delete val="1"/>
              <c:extLst>
                <c:ext xmlns:c15="http://schemas.microsoft.com/office/drawing/2012/chart" uri="{CE6537A1-D6FC-4f65-9D91-7224C49458BB}"/>
                <c:ext xmlns:c16="http://schemas.microsoft.com/office/drawing/2014/chart" uri="{C3380CC4-5D6E-409C-BE32-E72D297353CC}">
                  <c16:uniqueId val="{0000000A-0A5F-44EC-89C1-019551DD9598}"/>
                </c:ext>
              </c:extLst>
            </c:dLbl>
            <c:dLbl>
              <c:idx val="8"/>
              <c:delete val="1"/>
              <c:extLst>
                <c:ext xmlns:c15="http://schemas.microsoft.com/office/drawing/2012/chart" uri="{CE6537A1-D6FC-4f65-9D91-7224C49458BB}"/>
                <c:ext xmlns:c16="http://schemas.microsoft.com/office/drawing/2014/chart" uri="{C3380CC4-5D6E-409C-BE32-E72D297353CC}">
                  <c16:uniqueId val="{0000000B-0A5F-44EC-89C1-019551DD9598}"/>
                </c:ext>
              </c:extLst>
            </c:dLbl>
            <c:dLbl>
              <c:idx val="9"/>
              <c:delete val="1"/>
              <c:extLst>
                <c:ext xmlns:c15="http://schemas.microsoft.com/office/drawing/2012/chart" uri="{CE6537A1-D6FC-4f65-9D91-7224C49458BB}"/>
                <c:ext xmlns:c16="http://schemas.microsoft.com/office/drawing/2014/chart" uri="{C3380CC4-5D6E-409C-BE32-E72D297353CC}">
                  <c16:uniqueId val="{0000000C-0A5F-44EC-89C1-019551DD9598}"/>
                </c:ext>
              </c:extLst>
            </c:dLbl>
            <c:dLbl>
              <c:idx val="10"/>
              <c:delete val="1"/>
              <c:extLst>
                <c:ext xmlns:c15="http://schemas.microsoft.com/office/drawing/2012/chart" uri="{CE6537A1-D6FC-4f65-9D91-7224C49458BB}"/>
                <c:ext xmlns:c16="http://schemas.microsoft.com/office/drawing/2014/chart" uri="{C3380CC4-5D6E-409C-BE32-E72D297353CC}">
                  <c16:uniqueId val="{0000000D-0A5F-44EC-89C1-019551DD9598}"/>
                </c:ext>
              </c:extLst>
            </c:dLbl>
            <c:dLbl>
              <c:idx val="11"/>
              <c:delete val="1"/>
              <c:extLst>
                <c:ext xmlns:c15="http://schemas.microsoft.com/office/drawing/2012/chart" uri="{CE6537A1-D6FC-4f65-9D91-7224C49458BB}"/>
                <c:ext xmlns:c16="http://schemas.microsoft.com/office/drawing/2014/chart" uri="{C3380CC4-5D6E-409C-BE32-E72D297353CC}">
                  <c16:uniqueId val="{0000000E-0A5F-44EC-89C1-019551DD9598}"/>
                </c:ext>
              </c:extLst>
            </c:dLbl>
            <c:dLbl>
              <c:idx val="12"/>
              <c:delete val="1"/>
              <c:extLst>
                <c:ext xmlns:c15="http://schemas.microsoft.com/office/drawing/2012/chart" uri="{CE6537A1-D6FC-4f65-9D91-7224C49458BB}"/>
                <c:ext xmlns:c16="http://schemas.microsoft.com/office/drawing/2014/chart" uri="{C3380CC4-5D6E-409C-BE32-E72D297353CC}">
                  <c16:uniqueId val="{0000000F-0A5F-44EC-89C1-019551DD959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A5F-44EC-89C1-019551DD9598}"/>
                </c:ext>
              </c:extLst>
            </c:dLbl>
            <c:dLbl>
              <c:idx val="14"/>
              <c:delete val="1"/>
              <c:extLst>
                <c:ext xmlns:c15="http://schemas.microsoft.com/office/drawing/2012/chart" uri="{CE6537A1-D6FC-4f65-9D91-7224C49458BB}"/>
                <c:ext xmlns:c16="http://schemas.microsoft.com/office/drawing/2014/chart" uri="{C3380CC4-5D6E-409C-BE32-E72D297353CC}">
                  <c16:uniqueId val="{00000011-0A5F-44EC-89C1-019551DD9598}"/>
                </c:ext>
              </c:extLst>
            </c:dLbl>
            <c:dLbl>
              <c:idx val="15"/>
              <c:delete val="1"/>
              <c:extLst>
                <c:ext xmlns:c15="http://schemas.microsoft.com/office/drawing/2012/chart" uri="{CE6537A1-D6FC-4f65-9D91-7224C49458BB}"/>
                <c:ext xmlns:c16="http://schemas.microsoft.com/office/drawing/2014/chart" uri="{C3380CC4-5D6E-409C-BE32-E72D297353CC}">
                  <c16:uniqueId val="{00000012-0A5F-44EC-89C1-019551DD9598}"/>
                </c:ext>
              </c:extLst>
            </c:dLbl>
            <c:dLbl>
              <c:idx val="16"/>
              <c:delete val="1"/>
              <c:extLst>
                <c:ext xmlns:c15="http://schemas.microsoft.com/office/drawing/2012/chart" uri="{CE6537A1-D6FC-4f65-9D91-7224C49458BB}"/>
                <c:ext xmlns:c16="http://schemas.microsoft.com/office/drawing/2014/chart" uri="{C3380CC4-5D6E-409C-BE32-E72D297353CC}">
                  <c16:uniqueId val="{00000013-0A5F-44EC-89C1-019551DD9598}"/>
                </c:ext>
              </c:extLst>
            </c:dLbl>
            <c:dLbl>
              <c:idx val="17"/>
              <c:delete val="1"/>
              <c:extLst>
                <c:ext xmlns:c15="http://schemas.microsoft.com/office/drawing/2012/chart" uri="{CE6537A1-D6FC-4f65-9D91-7224C49458BB}"/>
                <c:ext xmlns:c16="http://schemas.microsoft.com/office/drawing/2014/chart" uri="{C3380CC4-5D6E-409C-BE32-E72D297353CC}">
                  <c16:uniqueId val="{00000014-0A5F-44EC-89C1-019551DD9598}"/>
                </c:ext>
              </c:extLst>
            </c:dLbl>
            <c:dLbl>
              <c:idx val="18"/>
              <c:delete val="1"/>
              <c:extLst>
                <c:ext xmlns:c15="http://schemas.microsoft.com/office/drawing/2012/chart" uri="{CE6537A1-D6FC-4f65-9D91-7224C49458BB}"/>
                <c:ext xmlns:c16="http://schemas.microsoft.com/office/drawing/2014/chart" uri="{C3380CC4-5D6E-409C-BE32-E72D297353CC}">
                  <c16:uniqueId val="{00000015-0A5F-44EC-89C1-019551DD9598}"/>
                </c:ext>
              </c:extLst>
            </c:dLbl>
            <c:dLbl>
              <c:idx val="19"/>
              <c:delete val="1"/>
              <c:extLst>
                <c:ext xmlns:c15="http://schemas.microsoft.com/office/drawing/2012/chart" uri="{CE6537A1-D6FC-4f65-9D91-7224C49458BB}"/>
                <c:ext xmlns:c16="http://schemas.microsoft.com/office/drawing/2014/chart" uri="{C3380CC4-5D6E-409C-BE32-E72D297353CC}">
                  <c16:uniqueId val="{00000016-0A5F-44EC-89C1-019551DD9598}"/>
                </c:ext>
              </c:extLst>
            </c:dLbl>
            <c:dLbl>
              <c:idx val="20"/>
              <c:delete val="1"/>
              <c:extLst>
                <c:ext xmlns:c15="http://schemas.microsoft.com/office/drawing/2012/chart" uri="{CE6537A1-D6FC-4f65-9D91-7224C49458BB}"/>
                <c:ext xmlns:c16="http://schemas.microsoft.com/office/drawing/2014/chart" uri="{C3380CC4-5D6E-409C-BE32-E72D297353CC}">
                  <c16:uniqueId val="{00000017-0A5F-44EC-89C1-019551DD9598}"/>
                </c:ext>
              </c:extLst>
            </c:dLbl>
            <c:dLbl>
              <c:idx val="21"/>
              <c:delete val="1"/>
              <c:extLst>
                <c:ext xmlns:c15="http://schemas.microsoft.com/office/drawing/2012/chart" uri="{CE6537A1-D6FC-4f65-9D91-7224C49458BB}"/>
                <c:ext xmlns:c16="http://schemas.microsoft.com/office/drawing/2014/chart" uri="{C3380CC4-5D6E-409C-BE32-E72D297353CC}">
                  <c16:uniqueId val="{00000018-0A5F-44EC-89C1-019551DD9598}"/>
                </c:ext>
              </c:extLst>
            </c:dLbl>
            <c:dLbl>
              <c:idx val="22"/>
              <c:delete val="1"/>
              <c:extLst>
                <c:ext xmlns:c15="http://schemas.microsoft.com/office/drawing/2012/chart" uri="{CE6537A1-D6FC-4f65-9D91-7224C49458BB}"/>
                <c:ext xmlns:c16="http://schemas.microsoft.com/office/drawing/2014/chart" uri="{C3380CC4-5D6E-409C-BE32-E72D297353CC}">
                  <c16:uniqueId val="{00000019-0A5F-44EC-89C1-019551DD9598}"/>
                </c:ext>
              </c:extLst>
            </c:dLbl>
            <c:dLbl>
              <c:idx val="23"/>
              <c:delete val="1"/>
              <c:extLst>
                <c:ext xmlns:c15="http://schemas.microsoft.com/office/drawing/2012/chart" uri="{CE6537A1-D6FC-4f65-9D91-7224C49458BB}"/>
                <c:ext xmlns:c16="http://schemas.microsoft.com/office/drawing/2014/chart" uri="{C3380CC4-5D6E-409C-BE32-E72D297353CC}">
                  <c16:uniqueId val="{0000001A-0A5F-44EC-89C1-019551DD9598}"/>
                </c:ext>
              </c:extLst>
            </c:dLbl>
            <c:dLbl>
              <c:idx val="24"/>
              <c:delete val="1"/>
              <c:extLst>
                <c:ext xmlns:c15="http://schemas.microsoft.com/office/drawing/2012/chart" uri="{CE6537A1-D6FC-4f65-9D91-7224C49458BB}"/>
                <c:ext xmlns:c16="http://schemas.microsoft.com/office/drawing/2014/chart" uri="{C3380CC4-5D6E-409C-BE32-E72D297353CC}">
                  <c16:uniqueId val="{0000001B-0A5F-44EC-89C1-019551DD959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A5F-44EC-89C1-019551DD959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Peine (03157)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33018</v>
      </c>
      <c r="F11" s="238">
        <v>33396</v>
      </c>
      <c r="G11" s="238">
        <v>33666</v>
      </c>
      <c r="H11" s="238">
        <v>33030</v>
      </c>
      <c r="I11" s="265">
        <v>32962</v>
      </c>
      <c r="J11" s="263">
        <v>56</v>
      </c>
      <c r="K11" s="266">
        <v>0.16989260360415023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17.675207462596159</v>
      </c>
      <c r="E13" s="115">
        <v>5836</v>
      </c>
      <c r="F13" s="114">
        <v>5902</v>
      </c>
      <c r="G13" s="114">
        <v>6011</v>
      </c>
      <c r="H13" s="114">
        <v>5906</v>
      </c>
      <c r="I13" s="140">
        <v>5723</v>
      </c>
      <c r="J13" s="115">
        <v>113</v>
      </c>
      <c r="K13" s="116">
        <v>1.9744889044207583</v>
      </c>
    </row>
    <row r="14" spans="1:255" ht="14.1" customHeight="1" x14ac:dyDescent="0.2">
      <c r="A14" s="306" t="s">
        <v>230</v>
      </c>
      <c r="B14" s="307"/>
      <c r="C14" s="308"/>
      <c r="D14" s="113">
        <v>63.126173602277547</v>
      </c>
      <c r="E14" s="115">
        <v>20843</v>
      </c>
      <c r="F14" s="114">
        <v>21113</v>
      </c>
      <c r="G14" s="114">
        <v>21286</v>
      </c>
      <c r="H14" s="114">
        <v>20856</v>
      </c>
      <c r="I14" s="140">
        <v>20968</v>
      </c>
      <c r="J14" s="115">
        <v>-125</v>
      </c>
      <c r="K14" s="116">
        <v>-0.59614650896604349</v>
      </c>
    </row>
    <row r="15" spans="1:255" ht="14.1" customHeight="1" x14ac:dyDescent="0.2">
      <c r="A15" s="306" t="s">
        <v>231</v>
      </c>
      <c r="B15" s="307"/>
      <c r="C15" s="308"/>
      <c r="D15" s="113">
        <v>8.6982857835120235</v>
      </c>
      <c r="E15" s="115">
        <v>2872</v>
      </c>
      <c r="F15" s="114">
        <v>2903</v>
      </c>
      <c r="G15" s="114">
        <v>2897</v>
      </c>
      <c r="H15" s="114">
        <v>2841</v>
      </c>
      <c r="I15" s="140">
        <v>2823</v>
      </c>
      <c r="J15" s="115">
        <v>49</v>
      </c>
      <c r="K15" s="116">
        <v>1.7357421183138506</v>
      </c>
    </row>
    <row r="16" spans="1:255" ht="14.1" customHeight="1" x14ac:dyDescent="0.2">
      <c r="A16" s="306" t="s">
        <v>232</v>
      </c>
      <c r="B16" s="307"/>
      <c r="C16" s="308"/>
      <c r="D16" s="113">
        <v>8.6649706220849225</v>
      </c>
      <c r="E16" s="115">
        <v>2861</v>
      </c>
      <c r="F16" s="114">
        <v>2860</v>
      </c>
      <c r="G16" s="114">
        <v>2858</v>
      </c>
      <c r="H16" s="114">
        <v>2818</v>
      </c>
      <c r="I16" s="140">
        <v>2831</v>
      </c>
      <c r="J16" s="115">
        <v>30</v>
      </c>
      <c r="K16" s="116">
        <v>1.0596962204168139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0.76322006178448121</v>
      </c>
      <c r="E18" s="115">
        <v>252</v>
      </c>
      <c r="F18" s="114">
        <v>226</v>
      </c>
      <c r="G18" s="114">
        <v>279</v>
      </c>
      <c r="H18" s="114">
        <v>287</v>
      </c>
      <c r="I18" s="140">
        <v>241</v>
      </c>
      <c r="J18" s="115">
        <v>11</v>
      </c>
      <c r="K18" s="116">
        <v>4.5643153526970952</v>
      </c>
    </row>
    <row r="19" spans="1:255" ht="14.1" customHeight="1" x14ac:dyDescent="0.2">
      <c r="A19" s="306" t="s">
        <v>235</v>
      </c>
      <c r="B19" s="307" t="s">
        <v>236</v>
      </c>
      <c r="C19" s="308"/>
      <c r="D19" s="113">
        <v>0.63298806711490707</v>
      </c>
      <c r="E19" s="115">
        <v>209</v>
      </c>
      <c r="F19" s="114">
        <v>185</v>
      </c>
      <c r="G19" s="114">
        <v>238</v>
      </c>
      <c r="H19" s="114">
        <v>242</v>
      </c>
      <c r="I19" s="140">
        <v>201</v>
      </c>
      <c r="J19" s="115">
        <v>8</v>
      </c>
      <c r="K19" s="116">
        <v>3.9800995024875623</v>
      </c>
    </row>
    <row r="20" spans="1:255" ht="14.1" customHeight="1" x14ac:dyDescent="0.2">
      <c r="A20" s="306">
        <v>12</v>
      </c>
      <c r="B20" s="307" t="s">
        <v>237</v>
      </c>
      <c r="C20" s="308"/>
      <c r="D20" s="113">
        <v>1.0600278635895573</v>
      </c>
      <c r="E20" s="115">
        <v>350</v>
      </c>
      <c r="F20" s="114">
        <v>343</v>
      </c>
      <c r="G20" s="114">
        <v>372</v>
      </c>
      <c r="H20" s="114">
        <v>365</v>
      </c>
      <c r="I20" s="140">
        <v>336</v>
      </c>
      <c r="J20" s="115">
        <v>14</v>
      </c>
      <c r="K20" s="116">
        <v>4.166666666666667</v>
      </c>
    </row>
    <row r="21" spans="1:255" ht="14.1" customHeight="1" x14ac:dyDescent="0.2">
      <c r="A21" s="306">
        <v>21</v>
      </c>
      <c r="B21" s="307" t="s">
        <v>238</v>
      </c>
      <c r="C21" s="308"/>
      <c r="D21" s="113">
        <v>1.047913259434248</v>
      </c>
      <c r="E21" s="115">
        <v>346</v>
      </c>
      <c r="F21" s="114">
        <v>344</v>
      </c>
      <c r="G21" s="114">
        <v>293</v>
      </c>
      <c r="H21" s="114">
        <v>288</v>
      </c>
      <c r="I21" s="140">
        <v>278</v>
      </c>
      <c r="J21" s="115">
        <v>68</v>
      </c>
      <c r="K21" s="116">
        <v>24.46043165467626</v>
      </c>
    </row>
    <row r="22" spans="1:255" ht="14.1" customHeight="1" x14ac:dyDescent="0.2">
      <c r="A22" s="306">
        <v>22</v>
      </c>
      <c r="B22" s="307" t="s">
        <v>239</v>
      </c>
      <c r="C22" s="308"/>
      <c r="D22" s="113">
        <v>3.2951723302441094</v>
      </c>
      <c r="E22" s="115">
        <v>1088</v>
      </c>
      <c r="F22" s="114">
        <v>1135</v>
      </c>
      <c r="G22" s="114">
        <v>1164</v>
      </c>
      <c r="H22" s="114">
        <v>1179</v>
      </c>
      <c r="I22" s="140">
        <v>1286</v>
      </c>
      <c r="J22" s="115">
        <v>-198</v>
      </c>
      <c r="K22" s="116">
        <v>-15.396578538102643</v>
      </c>
    </row>
    <row r="23" spans="1:255" ht="14.1" customHeight="1" x14ac:dyDescent="0.2">
      <c r="A23" s="306">
        <v>23</v>
      </c>
      <c r="B23" s="307" t="s">
        <v>240</v>
      </c>
      <c r="C23" s="308"/>
      <c r="D23" s="113">
        <v>0.51789932763946933</v>
      </c>
      <c r="E23" s="115">
        <v>171</v>
      </c>
      <c r="F23" s="114">
        <v>180</v>
      </c>
      <c r="G23" s="114">
        <v>195</v>
      </c>
      <c r="H23" s="114">
        <v>189</v>
      </c>
      <c r="I23" s="140">
        <v>187</v>
      </c>
      <c r="J23" s="115">
        <v>-16</v>
      </c>
      <c r="K23" s="116">
        <v>-8.5561497326203213</v>
      </c>
    </row>
    <row r="24" spans="1:255" ht="14.1" customHeight="1" x14ac:dyDescent="0.2">
      <c r="A24" s="306">
        <v>24</v>
      </c>
      <c r="B24" s="307" t="s">
        <v>241</v>
      </c>
      <c r="C24" s="308"/>
      <c r="D24" s="113">
        <v>4.449088376037313</v>
      </c>
      <c r="E24" s="115">
        <v>1469</v>
      </c>
      <c r="F24" s="114">
        <v>1504</v>
      </c>
      <c r="G24" s="114">
        <v>1562</v>
      </c>
      <c r="H24" s="114">
        <v>1541</v>
      </c>
      <c r="I24" s="140">
        <v>1550</v>
      </c>
      <c r="J24" s="115">
        <v>-81</v>
      </c>
      <c r="K24" s="116">
        <v>-5.225806451612903</v>
      </c>
    </row>
    <row r="25" spans="1:255" ht="14.1" customHeight="1" x14ac:dyDescent="0.2">
      <c r="A25" s="306">
        <v>25</v>
      </c>
      <c r="B25" s="307" t="s">
        <v>242</v>
      </c>
      <c r="C25" s="308"/>
      <c r="D25" s="113">
        <v>4.049306438912109</v>
      </c>
      <c r="E25" s="115">
        <v>1337</v>
      </c>
      <c r="F25" s="114">
        <v>1373</v>
      </c>
      <c r="G25" s="114">
        <v>1355</v>
      </c>
      <c r="H25" s="114">
        <v>1278</v>
      </c>
      <c r="I25" s="140">
        <v>1293</v>
      </c>
      <c r="J25" s="115">
        <v>44</v>
      </c>
      <c r="K25" s="116">
        <v>3.4029389017788088</v>
      </c>
    </row>
    <row r="26" spans="1:255" ht="14.1" customHeight="1" x14ac:dyDescent="0.2">
      <c r="A26" s="306">
        <v>26</v>
      </c>
      <c r="B26" s="307" t="s">
        <v>243</v>
      </c>
      <c r="C26" s="308"/>
      <c r="D26" s="113">
        <v>2.3835483675570899</v>
      </c>
      <c r="E26" s="115">
        <v>787</v>
      </c>
      <c r="F26" s="114">
        <v>801</v>
      </c>
      <c r="G26" s="114">
        <v>814</v>
      </c>
      <c r="H26" s="114">
        <v>798</v>
      </c>
      <c r="I26" s="140">
        <v>803</v>
      </c>
      <c r="J26" s="115">
        <v>-16</v>
      </c>
      <c r="K26" s="116">
        <v>-1.9925280199252802</v>
      </c>
    </row>
    <row r="27" spans="1:255" ht="14.1" customHeight="1" x14ac:dyDescent="0.2">
      <c r="A27" s="306">
        <v>27</v>
      </c>
      <c r="B27" s="307" t="s">
        <v>244</v>
      </c>
      <c r="C27" s="308"/>
      <c r="D27" s="113">
        <v>2.7500151432551942</v>
      </c>
      <c r="E27" s="115">
        <v>908</v>
      </c>
      <c r="F27" s="114">
        <v>915</v>
      </c>
      <c r="G27" s="114">
        <v>910</v>
      </c>
      <c r="H27" s="114">
        <v>877</v>
      </c>
      <c r="I27" s="140">
        <v>878</v>
      </c>
      <c r="J27" s="115">
        <v>30</v>
      </c>
      <c r="K27" s="116">
        <v>3.416856492027335</v>
      </c>
    </row>
    <row r="28" spans="1:255" ht="14.1" customHeight="1" x14ac:dyDescent="0.2">
      <c r="A28" s="306">
        <v>28</v>
      </c>
      <c r="B28" s="307" t="s">
        <v>245</v>
      </c>
      <c r="C28" s="308"/>
      <c r="D28" s="113">
        <v>0.1938336664849476</v>
      </c>
      <c r="E28" s="115">
        <v>64</v>
      </c>
      <c r="F28" s="114">
        <v>94</v>
      </c>
      <c r="G28" s="114">
        <v>106</v>
      </c>
      <c r="H28" s="114">
        <v>87</v>
      </c>
      <c r="I28" s="140">
        <v>88</v>
      </c>
      <c r="J28" s="115">
        <v>-24</v>
      </c>
      <c r="K28" s="116">
        <v>-27.272727272727273</v>
      </c>
    </row>
    <row r="29" spans="1:255" ht="14.1" customHeight="1" x14ac:dyDescent="0.2">
      <c r="A29" s="306">
        <v>29</v>
      </c>
      <c r="B29" s="307" t="s">
        <v>246</v>
      </c>
      <c r="C29" s="308"/>
      <c r="D29" s="113">
        <v>2.2442304197710339</v>
      </c>
      <c r="E29" s="115">
        <v>741</v>
      </c>
      <c r="F29" s="114">
        <v>738</v>
      </c>
      <c r="G29" s="114">
        <v>745</v>
      </c>
      <c r="H29" s="114">
        <v>746</v>
      </c>
      <c r="I29" s="140">
        <v>739</v>
      </c>
      <c r="J29" s="115">
        <v>2</v>
      </c>
      <c r="K29" s="116">
        <v>0.2706359945872801</v>
      </c>
    </row>
    <row r="30" spans="1:255" ht="14.1" customHeight="1" x14ac:dyDescent="0.2">
      <c r="A30" s="306" t="s">
        <v>247</v>
      </c>
      <c r="B30" s="307" t="s">
        <v>248</v>
      </c>
      <c r="C30" s="308"/>
      <c r="D30" s="113">
        <v>0.91162396268701917</v>
      </c>
      <c r="E30" s="115">
        <v>301</v>
      </c>
      <c r="F30" s="114">
        <v>304</v>
      </c>
      <c r="G30" s="114">
        <v>310</v>
      </c>
      <c r="H30" s="114">
        <v>299</v>
      </c>
      <c r="I30" s="140">
        <v>293</v>
      </c>
      <c r="J30" s="115">
        <v>8</v>
      </c>
      <c r="K30" s="116">
        <v>2.7303754266211606</v>
      </c>
    </row>
    <row r="31" spans="1:255" ht="14.1" customHeight="1" x14ac:dyDescent="0.2">
      <c r="A31" s="306" t="s">
        <v>249</v>
      </c>
      <c r="B31" s="307" t="s">
        <v>250</v>
      </c>
      <c r="C31" s="308"/>
      <c r="D31" s="113">
        <v>1.2902053425404325</v>
      </c>
      <c r="E31" s="115">
        <v>426</v>
      </c>
      <c r="F31" s="114">
        <v>420</v>
      </c>
      <c r="G31" s="114">
        <v>421</v>
      </c>
      <c r="H31" s="114">
        <v>433</v>
      </c>
      <c r="I31" s="140">
        <v>432</v>
      </c>
      <c r="J31" s="115">
        <v>-6</v>
      </c>
      <c r="K31" s="116">
        <v>-1.3888888888888888</v>
      </c>
    </row>
    <row r="32" spans="1:255" ht="14.1" customHeight="1" x14ac:dyDescent="0.2">
      <c r="A32" s="306">
        <v>31</v>
      </c>
      <c r="B32" s="307" t="s">
        <v>251</v>
      </c>
      <c r="C32" s="308"/>
      <c r="D32" s="113">
        <v>1.0055121448906656</v>
      </c>
      <c r="E32" s="115">
        <v>332</v>
      </c>
      <c r="F32" s="114">
        <v>332</v>
      </c>
      <c r="G32" s="114">
        <v>331</v>
      </c>
      <c r="H32" s="114">
        <v>331</v>
      </c>
      <c r="I32" s="140">
        <v>328</v>
      </c>
      <c r="J32" s="115">
        <v>4</v>
      </c>
      <c r="K32" s="116">
        <v>1.2195121951219512</v>
      </c>
    </row>
    <row r="33" spans="1:11" ht="14.1" customHeight="1" x14ac:dyDescent="0.2">
      <c r="A33" s="306">
        <v>32</v>
      </c>
      <c r="B33" s="307" t="s">
        <v>252</v>
      </c>
      <c r="C33" s="308"/>
      <c r="D33" s="113">
        <v>3.1467684293415714</v>
      </c>
      <c r="E33" s="115">
        <v>1039</v>
      </c>
      <c r="F33" s="114">
        <v>1031</v>
      </c>
      <c r="G33" s="114">
        <v>1090</v>
      </c>
      <c r="H33" s="114">
        <v>1056</v>
      </c>
      <c r="I33" s="140">
        <v>1013</v>
      </c>
      <c r="J33" s="115">
        <v>26</v>
      </c>
      <c r="K33" s="116">
        <v>2.5666337611056269</v>
      </c>
    </row>
    <row r="34" spans="1:11" ht="14.1" customHeight="1" x14ac:dyDescent="0.2">
      <c r="A34" s="306">
        <v>33</v>
      </c>
      <c r="B34" s="307" t="s">
        <v>253</v>
      </c>
      <c r="C34" s="308"/>
      <c r="D34" s="113">
        <v>0.8873947543764007</v>
      </c>
      <c r="E34" s="115">
        <v>293</v>
      </c>
      <c r="F34" s="114">
        <v>298</v>
      </c>
      <c r="G34" s="114">
        <v>309</v>
      </c>
      <c r="H34" s="114">
        <v>297</v>
      </c>
      <c r="I34" s="140">
        <v>290</v>
      </c>
      <c r="J34" s="115">
        <v>3</v>
      </c>
      <c r="K34" s="116">
        <v>1.0344827586206897</v>
      </c>
    </row>
    <row r="35" spans="1:11" ht="14.1" customHeight="1" x14ac:dyDescent="0.2">
      <c r="A35" s="306">
        <v>34</v>
      </c>
      <c r="B35" s="307" t="s">
        <v>254</v>
      </c>
      <c r="C35" s="308"/>
      <c r="D35" s="113">
        <v>2.6167544975467925</v>
      </c>
      <c r="E35" s="115">
        <v>864</v>
      </c>
      <c r="F35" s="114">
        <v>862</v>
      </c>
      <c r="G35" s="114">
        <v>879</v>
      </c>
      <c r="H35" s="114">
        <v>873</v>
      </c>
      <c r="I35" s="140">
        <v>864</v>
      </c>
      <c r="J35" s="115">
        <v>0</v>
      </c>
      <c r="K35" s="116">
        <v>0</v>
      </c>
    </row>
    <row r="36" spans="1:11" ht="14.1" customHeight="1" x14ac:dyDescent="0.2">
      <c r="A36" s="306">
        <v>41</v>
      </c>
      <c r="B36" s="307" t="s">
        <v>255</v>
      </c>
      <c r="C36" s="308"/>
      <c r="D36" s="113">
        <v>0.30892240596038523</v>
      </c>
      <c r="E36" s="115">
        <v>102</v>
      </c>
      <c r="F36" s="114">
        <v>112</v>
      </c>
      <c r="G36" s="114">
        <v>115</v>
      </c>
      <c r="H36" s="114">
        <v>110</v>
      </c>
      <c r="I36" s="140">
        <v>103</v>
      </c>
      <c r="J36" s="115">
        <v>-1</v>
      </c>
      <c r="K36" s="116">
        <v>-0.970873786407767</v>
      </c>
    </row>
    <row r="37" spans="1:11" ht="14.1" customHeight="1" x14ac:dyDescent="0.2">
      <c r="A37" s="306">
        <v>42</v>
      </c>
      <c r="B37" s="307" t="s">
        <v>256</v>
      </c>
      <c r="C37" s="308"/>
      <c r="D37" s="113">
        <v>0.4300684475134775</v>
      </c>
      <c r="E37" s="115">
        <v>142</v>
      </c>
      <c r="F37" s="114">
        <v>139</v>
      </c>
      <c r="G37" s="114">
        <v>126</v>
      </c>
      <c r="H37" s="114">
        <v>110</v>
      </c>
      <c r="I37" s="140">
        <v>104</v>
      </c>
      <c r="J37" s="115">
        <v>38</v>
      </c>
      <c r="K37" s="116">
        <v>36.53846153846154</v>
      </c>
    </row>
    <row r="38" spans="1:11" ht="14.1" customHeight="1" x14ac:dyDescent="0.2">
      <c r="A38" s="306">
        <v>43</v>
      </c>
      <c r="B38" s="307" t="s">
        <v>257</v>
      </c>
      <c r="C38" s="308"/>
      <c r="D38" s="113">
        <v>0.87225149918226419</v>
      </c>
      <c r="E38" s="115">
        <v>288</v>
      </c>
      <c r="F38" s="114">
        <v>295</v>
      </c>
      <c r="G38" s="114">
        <v>299</v>
      </c>
      <c r="H38" s="114">
        <v>287</v>
      </c>
      <c r="I38" s="140">
        <v>284</v>
      </c>
      <c r="J38" s="115">
        <v>4</v>
      </c>
      <c r="K38" s="116">
        <v>1.408450704225352</v>
      </c>
    </row>
    <row r="39" spans="1:11" ht="14.1" customHeight="1" x14ac:dyDescent="0.2">
      <c r="A39" s="306">
        <v>51</v>
      </c>
      <c r="B39" s="307" t="s">
        <v>258</v>
      </c>
      <c r="C39" s="308"/>
      <c r="D39" s="113">
        <v>8.2318735235326184</v>
      </c>
      <c r="E39" s="115">
        <v>2718</v>
      </c>
      <c r="F39" s="114">
        <v>2820</v>
      </c>
      <c r="G39" s="114">
        <v>2860</v>
      </c>
      <c r="H39" s="114">
        <v>2833</v>
      </c>
      <c r="I39" s="140">
        <v>2773</v>
      </c>
      <c r="J39" s="115">
        <v>-55</v>
      </c>
      <c r="K39" s="116">
        <v>-1.9834114677244861</v>
      </c>
    </row>
    <row r="40" spans="1:11" ht="14.1" customHeight="1" x14ac:dyDescent="0.2">
      <c r="A40" s="306" t="s">
        <v>259</v>
      </c>
      <c r="B40" s="307" t="s">
        <v>260</v>
      </c>
      <c r="C40" s="308"/>
      <c r="D40" s="113">
        <v>7.2596765400690533</v>
      </c>
      <c r="E40" s="115">
        <v>2397</v>
      </c>
      <c r="F40" s="114">
        <v>2482</v>
      </c>
      <c r="G40" s="114">
        <v>2506</v>
      </c>
      <c r="H40" s="114">
        <v>2497</v>
      </c>
      <c r="I40" s="140">
        <v>2435</v>
      </c>
      <c r="J40" s="115">
        <v>-38</v>
      </c>
      <c r="K40" s="116">
        <v>-1.5605749486652978</v>
      </c>
    </row>
    <row r="41" spans="1:11" ht="14.1" customHeight="1" x14ac:dyDescent="0.2">
      <c r="A41" s="306"/>
      <c r="B41" s="307" t="s">
        <v>261</v>
      </c>
      <c r="C41" s="308"/>
      <c r="D41" s="113">
        <v>6.3722817856926524</v>
      </c>
      <c r="E41" s="115">
        <v>2104</v>
      </c>
      <c r="F41" s="114">
        <v>2184</v>
      </c>
      <c r="G41" s="114">
        <v>2218</v>
      </c>
      <c r="H41" s="114">
        <v>2223</v>
      </c>
      <c r="I41" s="140">
        <v>2168</v>
      </c>
      <c r="J41" s="115">
        <v>-64</v>
      </c>
      <c r="K41" s="116">
        <v>-2.9520295202952029</v>
      </c>
    </row>
    <row r="42" spans="1:11" ht="14.1" customHeight="1" x14ac:dyDescent="0.2">
      <c r="A42" s="306">
        <v>52</v>
      </c>
      <c r="B42" s="307" t="s">
        <v>262</v>
      </c>
      <c r="C42" s="308"/>
      <c r="D42" s="113">
        <v>5.7483796716942273</v>
      </c>
      <c r="E42" s="115">
        <v>1898</v>
      </c>
      <c r="F42" s="114">
        <v>1941</v>
      </c>
      <c r="G42" s="114">
        <v>1965</v>
      </c>
      <c r="H42" s="114">
        <v>1943</v>
      </c>
      <c r="I42" s="140">
        <v>1948</v>
      </c>
      <c r="J42" s="115">
        <v>-50</v>
      </c>
      <c r="K42" s="116">
        <v>-2.5667351129363452</v>
      </c>
    </row>
    <row r="43" spans="1:11" ht="14.1" customHeight="1" x14ac:dyDescent="0.2">
      <c r="A43" s="306" t="s">
        <v>263</v>
      </c>
      <c r="B43" s="307" t="s">
        <v>264</v>
      </c>
      <c r="C43" s="308"/>
      <c r="D43" s="113">
        <v>4.7731540371918344</v>
      </c>
      <c r="E43" s="115">
        <v>1576</v>
      </c>
      <c r="F43" s="114">
        <v>1610</v>
      </c>
      <c r="G43" s="114">
        <v>1630</v>
      </c>
      <c r="H43" s="114">
        <v>1623</v>
      </c>
      <c r="I43" s="140">
        <v>1631</v>
      </c>
      <c r="J43" s="115">
        <v>-55</v>
      </c>
      <c r="K43" s="116">
        <v>-3.3721643163703248</v>
      </c>
    </row>
    <row r="44" spans="1:11" ht="14.1" customHeight="1" x14ac:dyDescent="0.2">
      <c r="A44" s="306">
        <v>53</v>
      </c>
      <c r="B44" s="307" t="s">
        <v>265</v>
      </c>
      <c r="C44" s="308"/>
      <c r="D44" s="113">
        <v>0.75110545762917191</v>
      </c>
      <c r="E44" s="115">
        <v>248</v>
      </c>
      <c r="F44" s="114">
        <v>257</v>
      </c>
      <c r="G44" s="114">
        <v>258</v>
      </c>
      <c r="H44" s="114">
        <v>253</v>
      </c>
      <c r="I44" s="140">
        <v>242</v>
      </c>
      <c r="J44" s="115">
        <v>6</v>
      </c>
      <c r="K44" s="116">
        <v>2.4793388429752068</v>
      </c>
    </row>
    <row r="45" spans="1:11" ht="14.1" customHeight="1" x14ac:dyDescent="0.2">
      <c r="A45" s="306" t="s">
        <v>266</v>
      </c>
      <c r="B45" s="307" t="s">
        <v>267</v>
      </c>
      <c r="C45" s="308"/>
      <c r="D45" s="113">
        <v>0.7208189472408989</v>
      </c>
      <c r="E45" s="115">
        <v>238</v>
      </c>
      <c r="F45" s="114">
        <v>245</v>
      </c>
      <c r="G45" s="114">
        <v>249</v>
      </c>
      <c r="H45" s="114">
        <v>246</v>
      </c>
      <c r="I45" s="140">
        <v>235</v>
      </c>
      <c r="J45" s="115">
        <v>3</v>
      </c>
      <c r="K45" s="116">
        <v>1.2765957446808511</v>
      </c>
    </row>
    <row r="46" spans="1:11" ht="14.1" customHeight="1" x14ac:dyDescent="0.2">
      <c r="A46" s="306">
        <v>54</v>
      </c>
      <c r="B46" s="307" t="s">
        <v>268</v>
      </c>
      <c r="C46" s="308"/>
      <c r="D46" s="113">
        <v>3.0589375492155795</v>
      </c>
      <c r="E46" s="115">
        <v>1010</v>
      </c>
      <c r="F46" s="114">
        <v>985</v>
      </c>
      <c r="G46" s="114">
        <v>982</v>
      </c>
      <c r="H46" s="114">
        <v>985</v>
      </c>
      <c r="I46" s="140">
        <v>964</v>
      </c>
      <c r="J46" s="115">
        <v>46</v>
      </c>
      <c r="K46" s="116">
        <v>4.7717842323651452</v>
      </c>
    </row>
    <row r="47" spans="1:11" ht="14.1" customHeight="1" x14ac:dyDescent="0.2">
      <c r="A47" s="306">
        <v>61</v>
      </c>
      <c r="B47" s="307" t="s">
        <v>269</v>
      </c>
      <c r="C47" s="308"/>
      <c r="D47" s="113">
        <v>1.8020473681022473</v>
      </c>
      <c r="E47" s="115">
        <v>595</v>
      </c>
      <c r="F47" s="114">
        <v>598</v>
      </c>
      <c r="G47" s="114">
        <v>615</v>
      </c>
      <c r="H47" s="114">
        <v>604</v>
      </c>
      <c r="I47" s="140">
        <v>607</v>
      </c>
      <c r="J47" s="115">
        <v>-12</v>
      </c>
      <c r="K47" s="116">
        <v>-1.9769357495881383</v>
      </c>
    </row>
    <row r="48" spans="1:11" ht="14.1" customHeight="1" x14ac:dyDescent="0.2">
      <c r="A48" s="306">
        <v>62</v>
      </c>
      <c r="B48" s="307" t="s">
        <v>270</v>
      </c>
      <c r="C48" s="308"/>
      <c r="D48" s="113">
        <v>8.3893633775516392</v>
      </c>
      <c r="E48" s="115">
        <v>2770</v>
      </c>
      <c r="F48" s="114">
        <v>2788</v>
      </c>
      <c r="G48" s="114">
        <v>2786</v>
      </c>
      <c r="H48" s="114">
        <v>2710</v>
      </c>
      <c r="I48" s="140">
        <v>2720</v>
      </c>
      <c r="J48" s="115">
        <v>50</v>
      </c>
      <c r="K48" s="116">
        <v>1.838235294117647</v>
      </c>
    </row>
    <row r="49" spans="1:11" ht="14.1" customHeight="1" x14ac:dyDescent="0.2">
      <c r="A49" s="306">
        <v>63</v>
      </c>
      <c r="B49" s="307" t="s">
        <v>271</v>
      </c>
      <c r="C49" s="308"/>
      <c r="D49" s="113">
        <v>1.2750620873462959</v>
      </c>
      <c r="E49" s="115">
        <v>421</v>
      </c>
      <c r="F49" s="114">
        <v>451</v>
      </c>
      <c r="G49" s="114">
        <v>451</v>
      </c>
      <c r="H49" s="114">
        <v>441</v>
      </c>
      <c r="I49" s="140">
        <v>445</v>
      </c>
      <c r="J49" s="115">
        <v>-24</v>
      </c>
      <c r="K49" s="116">
        <v>-5.393258426966292</v>
      </c>
    </row>
    <row r="50" spans="1:11" ht="14.1" customHeight="1" x14ac:dyDescent="0.2">
      <c r="A50" s="306" t="s">
        <v>272</v>
      </c>
      <c r="B50" s="307" t="s">
        <v>273</v>
      </c>
      <c r="C50" s="308"/>
      <c r="D50" s="113">
        <v>0.15748985401901994</v>
      </c>
      <c r="E50" s="115">
        <v>52</v>
      </c>
      <c r="F50" s="114">
        <v>53</v>
      </c>
      <c r="G50" s="114">
        <v>57</v>
      </c>
      <c r="H50" s="114">
        <v>51</v>
      </c>
      <c r="I50" s="140">
        <v>51</v>
      </c>
      <c r="J50" s="115">
        <v>1</v>
      </c>
      <c r="K50" s="116">
        <v>1.9607843137254901</v>
      </c>
    </row>
    <row r="51" spans="1:11" ht="14.1" customHeight="1" x14ac:dyDescent="0.2">
      <c r="A51" s="306" t="s">
        <v>274</v>
      </c>
      <c r="B51" s="307" t="s">
        <v>275</v>
      </c>
      <c r="C51" s="308"/>
      <c r="D51" s="113">
        <v>0.89042340541522802</v>
      </c>
      <c r="E51" s="115">
        <v>294</v>
      </c>
      <c r="F51" s="114">
        <v>319</v>
      </c>
      <c r="G51" s="114">
        <v>314</v>
      </c>
      <c r="H51" s="114">
        <v>317</v>
      </c>
      <c r="I51" s="140">
        <v>317</v>
      </c>
      <c r="J51" s="115">
        <v>-23</v>
      </c>
      <c r="K51" s="116">
        <v>-7.2555205047318614</v>
      </c>
    </row>
    <row r="52" spans="1:11" ht="14.1" customHeight="1" x14ac:dyDescent="0.2">
      <c r="A52" s="306">
        <v>71</v>
      </c>
      <c r="B52" s="307" t="s">
        <v>276</v>
      </c>
      <c r="C52" s="308"/>
      <c r="D52" s="113">
        <v>9.7643709491792361</v>
      </c>
      <c r="E52" s="115">
        <v>3224</v>
      </c>
      <c r="F52" s="114">
        <v>3203</v>
      </c>
      <c r="G52" s="114">
        <v>3206</v>
      </c>
      <c r="H52" s="114">
        <v>3137</v>
      </c>
      <c r="I52" s="140">
        <v>3137</v>
      </c>
      <c r="J52" s="115">
        <v>87</v>
      </c>
      <c r="K52" s="116">
        <v>2.7733503347146957</v>
      </c>
    </row>
    <row r="53" spans="1:11" ht="14.1" customHeight="1" x14ac:dyDescent="0.2">
      <c r="A53" s="306" t="s">
        <v>277</v>
      </c>
      <c r="B53" s="307" t="s">
        <v>278</v>
      </c>
      <c r="C53" s="308"/>
      <c r="D53" s="113">
        <v>3.658610454903386</v>
      </c>
      <c r="E53" s="115">
        <v>1208</v>
      </c>
      <c r="F53" s="114">
        <v>1201</v>
      </c>
      <c r="G53" s="114">
        <v>1188</v>
      </c>
      <c r="H53" s="114">
        <v>1154</v>
      </c>
      <c r="I53" s="140">
        <v>1160</v>
      </c>
      <c r="J53" s="115">
        <v>48</v>
      </c>
      <c r="K53" s="116">
        <v>4.1379310344827589</v>
      </c>
    </row>
    <row r="54" spans="1:11" ht="14.1" customHeight="1" x14ac:dyDescent="0.2">
      <c r="A54" s="306" t="s">
        <v>279</v>
      </c>
      <c r="B54" s="307" t="s">
        <v>280</v>
      </c>
      <c r="C54" s="308"/>
      <c r="D54" s="113">
        <v>5.0548185838027742</v>
      </c>
      <c r="E54" s="115">
        <v>1669</v>
      </c>
      <c r="F54" s="114">
        <v>1659</v>
      </c>
      <c r="G54" s="114">
        <v>1666</v>
      </c>
      <c r="H54" s="114">
        <v>1654</v>
      </c>
      <c r="I54" s="140">
        <v>1651</v>
      </c>
      <c r="J54" s="115">
        <v>18</v>
      </c>
      <c r="K54" s="116">
        <v>1.0902483343428224</v>
      </c>
    </row>
    <row r="55" spans="1:11" ht="14.1" customHeight="1" x14ac:dyDescent="0.2">
      <c r="A55" s="306">
        <v>72</v>
      </c>
      <c r="B55" s="307" t="s">
        <v>281</v>
      </c>
      <c r="C55" s="308"/>
      <c r="D55" s="113">
        <v>2.6773275183233389</v>
      </c>
      <c r="E55" s="115">
        <v>884</v>
      </c>
      <c r="F55" s="114">
        <v>895</v>
      </c>
      <c r="G55" s="114">
        <v>902</v>
      </c>
      <c r="H55" s="114">
        <v>880</v>
      </c>
      <c r="I55" s="140">
        <v>880</v>
      </c>
      <c r="J55" s="115">
        <v>4</v>
      </c>
      <c r="K55" s="116">
        <v>0.45454545454545453</v>
      </c>
    </row>
    <row r="56" spans="1:11" ht="14.1" customHeight="1" x14ac:dyDescent="0.2">
      <c r="A56" s="306" t="s">
        <v>282</v>
      </c>
      <c r="B56" s="307" t="s">
        <v>283</v>
      </c>
      <c r="C56" s="308"/>
      <c r="D56" s="113">
        <v>1.2568901811133322</v>
      </c>
      <c r="E56" s="115">
        <v>415</v>
      </c>
      <c r="F56" s="114">
        <v>424</v>
      </c>
      <c r="G56" s="114">
        <v>423</v>
      </c>
      <c r="H56" s="114">
        <v>416</v>
      </c>
      <c r="I56" s="140">
        <v>416</v>
      </c>
      <c r="J56" s="115">
        <v>-1</v>
      </c>
      <c r="K56" s="116">
        <v>-0.24038461538461539</v>
      </c>
    </row>
    <row r="57" spans="1:11" ht="14.1" customHeight="1" x14ac:dyDescent="0.2">
      <c r="A57" s="306" t="s">
        <v>284</v>
      </c>
      <c r="B57" s="307" t="s">
        <v>285</v>
      </c>
      <c r="C57" s="308"/>
      <c r="D57" s="113">
        <v>0.95402507723060148</v>
      </c>
      <c r="E57" s="115">
        <v>315</v>
      </c>
      <c r="F57" s="114">
        <v>319</v>
      </c>
      <c r="G57" s="114">
        <v>326</v>
      </c>
      <c r="H57" s="114">
        <v>317</v>
      </c>
      <c r="I57" s="140">
        <v>316</v>
      </c>
      <c r="J57" s="115">
        <v>-1</v>
      </c>
      <c r="K57" s="116">
        <v>-0.31645569620253167</v>
      </c>
    </row>
    <row r="58" spans="1:11" ht="14.1" customHeight="1" x14ac:dyDescent="0.2">
      <c r="A58" s="306">
        <v>73</v>
      </c>
      <c r="B58" s="307" t="s">
        <v>286</v>
      </c>
      <c r="C58" s="308"/>
      <c r="D58" s="113">
        <v>3.1073959658368162</v>
      </c>
      <c r="E58" s="115">
        <v>1026</v>
      </c>
      <c r="F58" s="114">
        <v>1037</v>
      </c>
      <c r="G58" s="114">
        <v>1047</v>
      </c>
      <c r="H58" s="114">
        <v>1030</v>
      </c>
      <c r="I58" s="140">
        <v>1031</v>
      </c>
      <c r="J58" s="115">
        <v>-5</v>
      </c>
      <c r="K58" s="116">
        <v>-0.48496605237633367</v>
      </c>
    </row>
    <row r="59" spans="1:11" ht="14.1" customHeight="1" x14ac:dyDescent="0.2">
      <c r="A59" s="306" t="s">
        <v>287</v>
      </c>
      <c r="B59" s="307" t="s">
        <v>288</v>
      </c>
      <c r="C59" s="308"/>
      <c r="D59" s="113">
        <v>2.6621842631292023</v>
      </c>
      <c r="E59" s="115">
        <v>879</v>
      </c>
      <c r="F59" s="114">
        <v>886</v>
      </c>
      <c r="G59" s="114">
        <v>889</v>
      </c>
      <c r="H59" s="114">
        <v>875</v>
      </c>
      <c r="I59" s="140">
        <v>880</v>
      </c>
      <c r="J59" s="115">
        <v>-1</v>
      </c>
      <c r="K59" s="116">
        <v>-0.11363636363636363</v>
      </c>
    </row>
    <row r="60" spans="1:11" ht="14.1" customHeight="1" x14ac:dyDescent="0.2">
      <c r="A60" s="306">
        <v>81</v>
      </c>
      <c r="B60" s="307" t="s">
        <v>289</v>
      </c>
      <c r="C60" s="308"/>
      <c r="D60" s="113">
        <v>7.647343873038948</v>
      </c>
      <c r="E60" s="115">
        <v>2525</v>
      </c>
      <c r="F60" s="114">
        <v>2525</v>
      </c>
      <c r="G60" s="114">
        <v>2547</v>
      </c>
      <c r="H60" s="114">
        <v>2497</v>
      </c>
      <c r="I60" s="140">
        <v>2533</v>
      </c>
      <c r="J60" s="115">
        <v>-8</v>
      </c>
      <c r="K60" s="116">
        <v>-0.31583103039873667</v>
      </c>
    </row>
    <row r="61" spans="1:11" ht="14.1" customHeight="1" x14ac:dyDescent="0.2">
      <c r="A61" s="306" t="s">
        <v>290</v>
      </c>
      <c r="B61" s="307" t="s">
        <v>291</v>
      </c>
      <c r="C61" s="308"/>
      <c r="D61" s="113">
        <v>2.8408746744200135</v>
      </c>
      <c r="E61" s="115">
        <v>938</v>
      </c>
      <c r="F61" s="114">
        <v>931</v>
      </c>
      <c r="G61" s="114">
        <v>929</v>
      </c>
      <c r="H61" s="114">
        <v>913</v>
      </c>
      <c r="I61" s="140">
        <v>923</v>
      </c>
      <c r="J61" s="115">
        <v>15</v>
      </c>
      <c r="K61" s="116">
        <v>1.6251354279523293</v>
      </c>
    </row>
    <row r="62" spans="1:11" ht="14.1" customHeight="1" x14ac:dyDescent="0.2">
      <c r="A62" s="306" t="s">
        <v>292</v>
      </c>
      <c r="B62" s="307" t="s">
        <v>293</v>
      </c>
      <c r="C62" s="308"/>
      <c r="D62" s="113">
        <v>2.6106971954691383</v>
      </c>
      <c r="E62" s="115">
        <v>862</v>
      </c>
      <c r="F62" s="114">
        <v>870</v>
      </c>
      <c r="G62" s="114">
        <v>884</v>
      </c>
      <c r="H62" s="114">
        <v>850</v>
      </c>
      <c r="I62" s="140">
        <v>867</v>
      </c>
      <c r="J62" s="115">
        <v>-5</v>
      </c>
      <c r="K62" s="116">
        <v>-0.57670126874279126</v>
      </c>
    </row>
    <row r="63" spans="1:11" ht="14.1" customHeight="1" x14ac:dyDescent="0.2">
      <c r="A63" s="306"/>
      <c r="B63" s="307" t="s">
        <v>294</v>
      </c>
      <c r="C63" s="308"/>
      <c r="D63" s="113">
        <v>2.1200557271791145</v>
      </c>
      <c r="E63" s="115">
        <v>700</v>
      </c>
      <c r="F63" s="114">
        <v>704</v>
      </c>
      <c r="G63" s="114">
        <v>706</v>
      </c>
      <c r="H63" s="114">
        <v>681</v>
      </c>
      <c r="I63" s="140">
        <v>690</v>
      </c>
      <c r="J63" s="115">
        <v>10</v>
      </c>
      <c r="K63" s="116">
        <v>1.4492753623188406</v>
      </c>
    </row>
    <row r="64" spans="1:11" ht="14.1" customHeight="1" x14ac:dyDescent="0.2">
      <c r="A64" s="306" t="s">
        <v>295</v>
      </c>
      <c r="B64" s="307" t="s">
        <v>296</v>
      </c>
      <c r="C64" s="308"/>
      <c r="D64" s="113">
        <v>0.48761281725119632</v>
      </c>
      <c r="E64" s="115">
        <v>161</v>
      </c>
      <c r="F64" s="114">
        <v>158</v>
      </c>
      <c r="G64" s="114">
        <v>160</v>
      </c>
      <c r="H64" s="114">
        <v>165</v>
      </c>
      <c r="I64" s="140">
        <v>180</v>
      </c>
      <c r="J64" s="115">
        <v>-19</v>
      </c>
      <c r="K64" s="116">
        <v>-10.555555555555555</v>
      </c>
    </row>
    <row r="65" spans="1:11" ht="14.1" customHeight="1" x14ac:dyDescent="0.2">
      <c r="A65" s="306" t="s">
        <v>297</v>
      </c>
      <c r="B65" s="307" t="s">
        <v>298</v>
      </c>
      <c r="C65" s="308"/>
      <c r="D65" s="113">
        <v>0.85105094191047304</v>
      </c>
      <c r="E65" s="115">
        <v>281</v>
      </c>
      <c r="F65" s="114">
        <v>281</v>
      </c>
      <c r="G65" s="114">
        <v>283</v>
      </c>
      <c r="H65" s="114">
        <v>287</v>
      </c>
      <c r="I65" s="140">
        <v>283</v>
      </c>
      <c r="J65" s="115">
        <v>-2</v>
      </c>
      <c r="K65" s="116">
        <v>-0.70671378091872794</v>
      </c>
    </row>
    <row r="66" spans="1:11" ht="14.1" customHeight="1" x14ac:dyDescent="0.2">
      <c r="A66" s="306">
        <v>82</v>
      </c>
      <c r="B66" s="307" t="s">
        <v>299</v>
      </c>
      <c r="C66" s="308"/>
      <c r="D66" s="113">
        <v>4.3188563813677385</v>
      </c>
      <c r="E66" s="115">
        <v>1426</v>
      </c>
      <c r="F66" s="114">
        <v>1447</v>
      </c>
      <c r="G66" s="114">
        <v>1449</v>
      </c>
      <c r="H66" s="114">
        <v>1427</v>
      </c>
      <c r="I66" s="140">
        <v>1436</v>
      </c>
      <c r="J66" s="115">
        <v>-10</v>
      </c>
      <c r="K66" s="116">
        <v>-0.69637883008356549</v>
      </c>
    </row>
    <row r="67" spans="1:11" ht="14.1" customHeight="1" x14ac:dyDescent="0.2">
      <c r="A67" s="306" t="s">
        <v>300</v>
      </c>
      <c r="B67" s="307" t="s">
        <v>301</v>
      </c>
      <c r="C67" s="308"/>
      <c r="D67" s="113">
        <v>2.928705554546005</v>
      </c>
      <c r="E67" s="115">
        <v>967</v>
      </c>
      <c r="F67" s="114">
        <v>987</v>
      </c>
      <c r="G67" s="114">
        <v>988</v>
      </c>
      <c r="H67" s="114">
        <v>972</v>
      </c>
      <c r="I67" s="140">
        <v>978</v>
      </c>
      <c r="J67" s="115">
        <v>-11</v>
      </c>
      <c r="K67" s="116">
        <v>-1.1247443762781186</v>
      </c>
    </row>
    <row r="68" spans="1:11" ht="14.1" customHeight="1" x14ac:dyDescent="0.2">
      <c r="A68" s="306" t="s">
        <v>302</v>
      </c>
      <c r="B68" s="307" t="s">
        <v>303</v>
      </c>
      <c r="C68" s="308"/>
      <c r="D68" s="113">
        <v>0.73293355139620808</v>
      </c>
      <c r="E68" s="115">
        <v>242</v>
      </c>
      <c r="F68" s="114">
        <v>247</v>
      </c>
      <c r="G68" s="114">
        <v>254</v>
      </c>
      <c r="H68" s="114">
        <v>254</v>
      </c>
      <c r="I68" s="140">
        <v>258</v>
      </c>
      <c r="J68" s="115">
        <v>-16</v>
      </c>
      <c r="K68" s="116">
        <v>-6.2015503875968996</v>
      </c>
    </row>
    <row r="69" spans="1:11" ht="14.1" customHeight="1" x14ac:dyDescent="0.2">
      <c r="A69" s="306">
        <v>83</v>
      </c>
      <c r="B69" s="307" t="s">
        <v>304</v>
      </c>
      <c r="C69" s="308"/>
      <c r="D69" s="113">
        <v>7.6140287116118479</v>
      </c>
      <c r="E69" s="115">
        <v>2514</v>
      </c>
      <c r="F69" s="114">
        <v>2520</v>
      </c>
      <c r="G69" s="114">
        <v>2473</v>
      </c>
      <c r="H69" s="114">
        <v>2395</v>
      </c>
      <c r="I69" s="140">
        <v>2388</v>
      </c>
      <c r="J69" s="115">
        <v>126</v>
      </c>
      <c r="K69" s="116">
        <v>5.2763819095477391</v>
      </c>
    </row>
    <row r="70" spans="1:11" ht="14.1" customHeight="1" x14ac:dyDescent="0.2">
      <c r="A70" s="306" t="s">
        <v>305</v>
      </c>
      <c r="B70" s="307" t="s">
        <v>306</v>
      </c>
      <c r="C70" s="308"/>
      <c r="D70" s="113">
        <v>6.5994306136047003</v>
      </c>
      <c r="E70" s="115">
        <v>2179</v>
      </c>
      <c r="F70" s="114">
        <v>2188</v>
      </c>
      <c r="G70" s="114">
        <v>2146</v>
      </c>
      <c r="H70" s="114">
        <v>2075</v>
      </c>
      <c r="I70" s="140">
        <v>2067</v>
      </c>
      <c r="J70" s="115">
        <v>112</v>
      </c>
      <c r="K70" s="116">
        <v>5.4184808901790031</v>
      </c>
    </row>
    <row r="71" spans="1:11" ht="14.1" customHeight="1" x14ac:dyDescent="0.2">
      <c r="A71" s="306"/>
      <c r="B71" s="307" t="s">
        <v>307</v>
      </c>
      <c r="C71" s="308"/>
      <c r="D71" s="113">
        <v>3.3436307468653461</v>
      </c>
      <c r="E71" s="115">
        <v>1104</v>
      </c>
      <c r="F71" s="114">
        <v>1126</v>
      </c>
      <c r="G71" s="114">
        <v>1116</v>
      </c>
      <c r="H71" s="114">
        <v>1056</v>
      </c>
      <c r="I71" s="140">
        <v>1053</v>
      </c>
      <c r="J71" s="115">
        <v>51</v>
      </c>
      <c r="K71" s="116">
        <v>4.8433048433048436</v>
      </c>
    </row>
    <row r="72" spans="1:11" ht="14.1" customHeight="1" x14ac:dyDescent="0.2">
      <c r="A72" s="306">
        <v>84</v>
      </c>
      <c r="B72" s="307" t="s">
        <v>308</v>
      </c>
      <c r="C72" s="308"/>
      <c r="D72" s="113">
        <v>0.92070991580350114</v>
      </c>
      <c r="E72" s="115">
        <v>304</v>
      </c>
      <c r="F72" s="114">
        <v>320</v>
      </c>
      <c r="G72" s="114">
        <v>305</v>
      </c>
      <c r="H72" s="114">
        <v>316</v>
      </c>
      <c r="I72" s="140">
        <v>312</v>
      </c>
      <c r="J72" s="115">
        <v>-8</v>
      </c>
      <c r="K72" s="116">
        <v>-2.5641025641025643</v>
      </c>
    </row>
    <row r="73" spans="1:11" ht="14.1" customHeight="1" x14ac:dyDescent="0.2">
      <c r="A73" s="306" t="s">
        <v>309</v>
      </c>
      <c r="B73" s="307" t="s">
        <v>310</v>
      </c>
      <c r="C73" s="308"/>
      <c r="D73" s="113">
        <v>0.36343812465927677</v>
      </c>
      <c r="E73" s="115">
        <v>120</v>
      </c>
      <c r="F73" s="114">
        <v>144</v>
      </c>
      <c r="G73" s="114">
        <v>137</v>
      </c>
      <c r="H73" s="114">
        <v>145</v>
      </c>
      <c r="I73" s="140">
        <v>138</v>
      </c>
      <c r="J73" s="115">
        <v>-18</v>
      </c>
      <c r="K73" s="116">
        <v>-13.043478260869565</v>
      </c>
    </row>
    <row r="74" spans="1:11" ht="14.1" customHeight="1" x14ac:dyDescent="0.2">
      <c r="A74" s="306" t="s">
        <v>311</v>
      </c>
      <c r="B74" s="307" t="s">
        <v>312</v>
      </c>
      <c r="C74" s="308"/>
      <c r="D74" s="113">
        <v>0.12720334363074687</v>
      </c>
      <c r="E74" s="115">
        <v>42</v>
      </c>
      <c r="F74" s="114">
        <v>40</v>
      </c>
      <c r="G74" s="114">
        <v>41</v>
      </c>
      <c r="H74" s="114">
        <v>45</v>
      </c>
      <c r="I74" s="140">
        <v>44</v>
      </c>
      <c r="J74" s="115">
        <v>-2</v>
      </c>
      <c r="K74" s="116">
        <v>-4.5454545454545459</v>
      </c>
    </row>
    <row r="75" spans="1:11" ht="14.1" customHeight="1" x14ac:dyDescent="0.2">
      <c r="A75" s="306" t="s">
        <v>313</v>
      </c>
      <c r="B75" s="307" t="s">
        <v>314</v>
      </c>
      <c r="C75" s="308"/>
      <c r="D75" s="113">
        <v>0.10903143739778302</v>
      </c>
      <c r="E75" s="115">
        <v>36</v>
      </c>
      <c r="F75" s="114">
        <v>31</v>
      </c>
      <c r="G75" s="114">
        <v>27</v>
      </c>
      <c r="H75" s="114">
        <v>27</v>
      </c>
      <c r="I75" s="140">
        <v>26</v>
      </c>
      <c r="J75" s="115">
        <v>10</v>
      </c>
      <c r="K75" s="116">
        <v>38.46153846153846</v>
      </c>
    </row>
    <row r="76" spans="1:11" ht="14.1" customHeight="1" x14ac:dyDescent="0.2">
      <c r="A76" s="306">
        <v>91</v>
      </c>
      <c r="B76" s="307" t="s">
        <v>315</v>
      </c>
      <c r="C76" s="308"/>
      <c r="D76" s="113">
        <v>0.23623478102852991</v>
      </c>
      <c r="E76" s="115">
        <v>78</v>
      </c>
      <c r="F76" s="114">
        <v>73</v>
      </c>
      <c r="G76" s="114">
        <v>73</v>
      </c>
      <c r="H76" s="114">
        <v>74</v>
      </c>
      <c r="I76" s="140">
        <v>77</v>
      </c>
      <c r="J76" s="115">
        <v>1</v>
      </c>
      <c r="K76" s="116">
        <v>1.2987012987012987</v>
      </c>
    </row>
    <row r="77" spans="1:11" ht="14.1" customHeight="1" x14ac:dyDescent="0.2">
      <c r="A77" s="306">
        <v>92</v>
      </c>
      <c r="B77" s="307" t="s">
        <v>316</v>
      </c>
      <c r="C77" s="308"/>
      <c r="D77" s="113">
        <v>0.3816100308922406</v>
      </c>
      <c r="E77" s="115">
        <v>126</v>
      </c>
      <c r="F77" s="114">
        <v>122</v>
      </c>
      <c r="G77" s="114">
        <v>115</v>
      </c>
      <c r="H77" s="114">
        <v>119</v>
      </c>
      <c r="I77" s="140">
        <v>114</v>
      </c>
      <c r="J77" s="115">
        <v>12</v>
      </c>
      <c r="K77" s="116">
        <v>10.526315789473685</v>
      </c>
    </row>
    <row r="78" spans="1:11" ht="14.1" customHeight="1" x14ac:dyDescent="0.2">
      <c r="A78" s="306">
        <v>93</v>
      </c>
      <c r="B78" s="307" t="s">
        <v>317</v>
      </c>
      <c r="C78" s="308"/>
      <c r="D78" s="113">
        <v>0.13628929674722878</v>
      </c>
      <c r="E78" s="115">
        <v>45</v>
      </c>
      <c r="F78" s="114">
        <v>45</v>
      </c>
      <c r="G78" s="114">
        <v>44</v>
      </c>
      <c r="H78" s="114">
        <v>43</v>
      </c>
      <c r="I78" s="140">
        <v>41</v>
      </c>
      <c r="J78" s="115">
        <v>4</v>
      </c>
      <c r="K78" s="116">
        <v>9.7560975609756095</v>
      </c>
    </row>
    <row r="79" spans="1:11" ht="14.1" customHeight="1" x14ac:dyDescent="0.2">
      <c r="A79" s="306">
        <v>94</v>
      </c>
      <c r="B79" s="307" t="s">
        <v>318</v>
      </c>
      <c r="C79" s="308"/>
      <c r="D79" s="113">
        <v>8.1773578048337264E-2</v>
      </c>
      <c r="E79" s="115">
        <v>27</v>
      </c>
      <c r="F79" s="114">
        <v>29</v>
      </c>
      <c r="G79" s="114">
        <v>30</v>
      </c>
      <c r="H79" s="114">
        <v>35</v>
      </c>
      <c r="I79" s="140">
        <v>32</v>
      </c>
      <c r="J79" s="115">
        <v>-5</v>
      </c>
      <c r="K79" s="116">
        <v>-15.625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1.8353625295293476</v>
      </c>
      <c r="E81" s="143">
        <v>606</v>
      </c>
      <c r="F81" s="144">
        <v>618</v>
      </c>
      <c r="G81" s="144">
        <v>614</v>
      </c>
      <c r="H81" s="144">
        <v>609</v>
      </c>
      <c r="I81" s="145">
        <v>617</v>
      </c>
      <c r="J81" s="143">
        <v>-11</v>
      </c>
      <c r="K81" s="146">
        <v>-1.7828200972447326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9076</v>
      </c>
      <c r="E12" s="114">
        <v>9330</v>
      </c>
      <c r="F12" s="114">
        <v>9503</v>
      </c>
      <c r="G12" s="114">
        <v>9518</v>
      </c>
      <c r="H12" s="140">
        <v>9370</v>
      </c>
      <c r="I12" s="115">
        <v>-294</v>
      </c>
      <c r="J12" s="116">
        <v>-3.1376734258271077</v>
      </c>
      <c r="K12"/>
      <c r="L12"/>
      <c r="M12"/>
      <c r="N12"/>
      <c r="O12"/>
      <c r="P12"/>
    </row>
    <row r="13" spans="1:16" s="110" customFormat="1" ht="14.45" customHeight="1" x14ac:dyDescent="0.2">
      <c r="A13" s="120" t="s">
        <v>105</v>
      </c>
      <c r="B13" s="119" t="s">
        <v>106</v>
      </c>
      <c r="C13" s="113">
        <v>41.438959894226528</v>
      </c>
      <c r="D13" s="115">
        <v>3761</v>
      </c>
      <c r="E13" s="114">
        <v>3851</v>
      </c>
      <c r="F13" s="114">
        <v>3929</v>
      </c>
      <c r="G13" s="114">
        <v>3923</v>
      </c>
      <c r="H13" s="140">
        <v>3853</v>
      </c>
      <c r="I13" s="115">
        <v>-92</v>
      </c>
      <c r="J13" s="116">
        <v>-2.3877498053464832</v>
      </c>
      <c r="K13"/>
      <c r="L13"/>
      <c r="M13"/>
      <c r="N13"/>
      <c r="O13"/>
      <c r="P13"/>
    </row>
    <row r="14" spans="1:16" s="110" customFormat="1" ht="14.45" customHeight="1" x14ac:dyDescent="0.2">
      <c r="A14" s="120"/>
      <c r="B14" s="119" t="s">
        <v>107</v>
      </c>
      <c r="C14" s="113">
        <v>58.561040105773472</v>
      </c>
      <c r="D14" s="115">
        <v>5315</v>
      </c>
      <c r="E14" s="114">
        <v>5479</v>
      </c>
      <c r="F14" s="114">
        <v>5574</v>
      </c>
      <c r="G14" s="114">
        <v>5595</v>
      </c>
      <c r="H14" s="140">
        <v>5517</v>
      </c>
      <c r="I14" s="115">
        <v>-202</v>
      </c>
      <c r="J14" s="116">
        <v>-3.6614101866956679</v>
      </c>
      <c r="K14"/>
      <c r="L14"/>
      <c r="M14"/>
      <c r="N14"/>
      <c r="O14"/>
      <c r="P14"/>
    </row>
    <row r="15" spans="1:16" s="110" customFormat="1" ht="14.45" customHeight="1" x14ac:dyDescent="0.2">
      <c r="A15" s="118" t="s">
        <v>105</v>
      </c>
      <c r="B15" s="121" t="s">
        <v>108</v>
      </c>
      <c r="C15" s="113">
        <v>16.604230938739533</v>
      </c>
      <c r="D15" s="115">
        <v>1507</v>
      </c>
      <c r="E15" s="114">
        <v>1496</v>
      </c>
      <c r="F15" s="114">
        <v>1531</v>
      </c>
      <c r="G15" s="114">
        <v>1588</v>
      </c>
      <c r="H15" s="140">
        <v>1508</v>
      </c>
      <c r="I15" s="115">
        <v>-1</v>
      </c>
      <c r="J15" s="116">
        <v>-6.6312997347480113E-2</v>
      </c>
      <c r="K15"/>
      <c r="L15"/>
      <c r="M15"/>
      <c r="N15"/>
      <c r="O15"/>
      <c r="P15"/>
    </row>
    <row r="16" spans="1:16" s="110" customFormat="1" ht="14.45" customHeight="1" x14ac:dyDescent="0.2">
      <c r="A16" s="118"/>
      <c r="B16" s="121" t="s">
        <v>109</v>
      </c>
      <c r="C16" s="113">
        <v>45.647862494490965</v>
      </c>
      <c r="D16" s="115">
        <v>4143</v>
      </c>
      <c r="E16" s="114">
        <v>4330</v>
      </c>
      <c r="F16" s="114">
        <v>4456</v>
      </c>
      <c r="G16" s="114">
        <v>4428</v>
      </c>
      <c r="H16" s="140">
        <v>4430</v>
      </c>
      <c r="I16" s="115">
        <v>-287</v>
      </c>
      <c r="J16" s="116">
        <v>-6.4785553047404063</v>
      </c>
      <c r="K16"/>
      <c r="L16"/>
      <c r="M16"/>
      <c r="N16"/>
      <c r="O16"/>
      <c r="P16"/>
    </row>
    <row r="17" spans="1:16" s="110" customFormat="1" ht="14.45" customHeight="1" x14ac:dyDescent="0.2">
      <c r="A17" s="118"/>
      <c r="B17" s="121" t="s">
        <v>110</v>
      </c>
      <c r="C17" s="113">
        <v>20.945350374614367</v>
      </c>
      <c r="D17" s="115">
        <v>1901</v>
      </c>
      <c r="E17" s="114">
        <v>1916</v>
      </c>
      <c r="F17" s="114">
        <v>1929</v>
      </c>
      <c r="G17" s="114">
        <v>1944</v>
      </c>
      <c r="H17" s="140">
        <v>1907</v>
      </c>
      <c r="I17" s="115">
        <v>-6</v>
      </c>
      <c r="J17" s="116">
        <v>-0.31463030938647091</v>
      </c>
      <c r="K17"/>
      <c r="L17"/>
      <c r="M17"/>
      <c r="N17"/>
      <c r="O17"/>
      <c r="P17"/>
    </row>
    <row r="18" spans="1:16" s="110" customFormat="1" ht="14.45" customHeight="1" x14ac:dyDescent="0.2">
      <c r="A18" s="120"/>
      <c r="B18" s="121" t="s">
        <v>111</v>
      </c>
      <c r="C18" s="113">
        <v>16.802556192155134</v>
      </c>
      <c r="D18" s="115">
        <v>1525</v>
      </c>
      <c r="E18" s="114">
        <v>1588</v>
      </c>
      <c r="F18" s="114">
        <v>1587</v>
      </c>
      <c r="G18" s="114">
        <v>1558</v>
      </c>
      <c r="H18" s="140">
        <v>1525</v>
      </c>
      <c r="I18" s="115">
        <v>0</v>
      </c>
      <c r="J18" s="116">
        <v>0</v>
      </c>
      <c r="K18"/>
      <c r="L18"/>
      <c r="M18"/>
      <c r="N18"/>
      <c r="O18"/>
      <c r="P18"/>
    </row>
    <row r="19" spans="1:16" s="110" customFormat="1" ht="14.45" customHeight="1" x14ac:dyDescent="0.2">
      <c r="A19" s="120"/>
      <c r="B19" s="121" t="s">
        <v>112</v>
      </c>
      <c r="C19" s="113">
        <v>1.6637285147642134</v>
      </c>
      <c r="D19" s="115">
        <v>151</v>
      </c>
      <c r="E19" s="114">
        <v>157</v>
      </c>
      <c r="F19" s="114">
        <v>169</v>
      </c>
      <c r="G19" s="114">
        <v>144</v>
      </c>
      <c r="H19" s="140">
        <v>149</v>
      </c>
      <c r="I19" s="115">
        <v>2</v>
      </c>
      <c r="J19" s="116">
        <v>1.3422818791946309</v>
      </c>
      <c r="K19"/>
      <c r="L19"/>
      <c r="M19"/>
      <c r="N19"/>
      <c r="O19"/>
      <c r="P19"/>
    </row>
    <row r="20" spans="1:16" s="110" customFormat="1" ht="14.45" customHeight="1" x14ac:dyDescent="0.2">
      <c r="A20" s="120" t="s">
        <v>113</v>
      </c>
      <c r="B20" s="119" t="s">
        <v>116</v>
      </c>
      <c r="C20" s="113">
        <v>91.064345526663729</v>
      </c>
      <c r="D20" s="115">
        <v>8265</v>
      </c>
      <c r="E20" s="114">
        <v>8502</v>
      </c>
      <c r="F20" s="114">
        <v>8641</v>
      </c>
      <c r="G20" s="114">
        <v>8653</v>
      </c>
      <c r="H20" s="140">
        <v>8546</v>
      </c>
      <c r="I20" s="115">
        <v>-281</v>
      </c>
      <c r="J20" s="116">
        <v>-3.2880879943833374</v>
      </c>
      <c r="K20"/>
      <c r="L20"/>
      <c r="M20"/>
      <c r="N20"/>
      <c r="O20"/>
      <c r="P20"/>
    </row>
    <row r="21" spans="1:16" s="110" customFormat="1" ht="14.45" customHeight="1" x14ac:dyDescent="0.2">
      <c r="A21" s="123"/>
      <c r="B21" s="124" t="s">
        <v>117</v>
      </c>
      <c r="C21" s="125">
        <v>8.6932569413838703</v>
      </c>
      <c r="D21" s="143">
        <v>789</v>
      </c>
      <c r="E21" s="144">
        <v>807</v>
      </c>
      <c r="F21" s="144">
        <v>843</v>
      </c>
      <c r="G21" s="144">
        <v>844</v>
      </c>
      <c r="H21" s="145">
        <v>804</v>
      </c>
      <c r="I21" s="143">
        <v>-15</v>
      </c>
      <c r="J21" s="146">
        <v>-1.8656716417910448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10566</v>
      </c>
      <c r="E56" s="114">
        <v>10900</v>
      </c>
      <c r="F56" s="114">
        <v>11048</v>
      </c>
      <c r="G56" s="114">
        <v>11091</v>
      </c>
      <c r="H56" s="140">
        <v>10928</v>
      </c>
      <c r="I56" s="115">
        <v>-362</v>
      </c>
      <c r="J56" s="116">
        <v>-3.3125915080527086</v>
      </c>
      <c r="K56"/>
      <c r="L56"/>
      <c r="M56"/>
      <c r="N56"/>
      <c r="O56"/>
      <c r="P56"/>
    </row>
    <row r="57" spans="1:16" s="110" customFormat="1" ht="14.45" customHeight="1" x14ac:dyDescent="0.2">
      <c r="A57" s="120" t="s">
        <v>105</v>
      </c>
      <c r="B57" s="119" t="s">
        <v>106</v>
      </c>
      <c r="C57" s="113">
        <v>40.327465455233771</v>
      </c>
      <c r="D57" s="115">
        <v>4261</v>
      </c>
      <c r="E57" s="114">
        <v>4343</v>
      </c>
      <c r="F57" s="114">
        <v>4430</v>
      </c>
      <c r="G57" s="114">
        <v>4431</v>
      </c>
      <c r="H57" s="140">
        <v>4348</v>
      </c>
      <c r="I57" s="115">
        <v>-87</v>
      </c>
      <c r="J57" s="116">
        <v>-2.000919963201472</v>
      </c>
    </row>
    <row r="58" spans="1:16" s="110" customFormat="1" ht="14.45" customHeight="1" x14ac:dyDescent="0.2">
      <c r="A58" s="120"/>
      <c r="B58" s="119" t="s">
        <v>107</v>
      </c>
      <c r="C58" s="113">
        <v>59.672534544766229</v>
      </c>
      <c r="D58" s="115">
        <v>6305</v>
      </c>
      <c r="E58" s="114">
        <v>6557</v>
      </c>
      <c r="F58" s="114">
        <v>6618</v>
      </c>
      <c r="G58" s="114">
        <v>6660</v>
      </c>
      <c r="H58" s="140">
        <v>6580</v>
      </c>
      <c r="I58" s="115">
        <v>-275</v>
      </c>
      <c r="J58" s="116">
        <v>-4.1793313069908811</v>
      </c>
    </row>
    <row r="59" spans="1:16" s="110" customFormat="1" ht="14.45" customHeight="1" x14ac:dyDescent="0.2">
      <c r="A59" s="118" t="s">
        <v>105</v>
      </c>
      <c r="B59" s="121" t="s">
        <v>108</v>
      </c>
      <c r="C59" s="113">
        <v>17.859170925610449</v>
      </c>
      <c r="D59" s="115">
        <v>1887</v>
      </c>
      <c r="E59" s="114">
        <v>1925</v>
      </c>
      <c r="F59" s="114">
        <v>1937</v>
      </c>
      <c r="G59" s="114">
        <v>1993</v>
      </c>
      <c r="H59" s="140">
        <v>1891</v>
      </c>
      <c r="I59" s="115">
        <v>-4</v>
      </c>
      <c r="J59" s="116">
        <v>-0.21152829190904285</v>
      </c>
    </row>
    <row r="60" spans="1:16" s="110" customFormat="1" ht="14.45" customHeight="1" x14ac:dyDescent="0.2">
      <c r="A60" s="118"/>
      <c r="B60" s="121" t="s">
        <v>109</v>
      </c>
      <c r="C60" s="113">
        <v>46.072307401097859</v>
      </c>
      <c r="D60" s="115">
        <v>4868</v>
      </c>
      <c r="E60" s="114">
        <v>5064</v>
      </c>
      <c r="F60" s="114">
        <v>5171</v>
      </c>
      <c r="G60" s="114">
        <v>5201</v>
      </c>
      <c r="H60" s="140">
        <v>5214</v>
      </c>
      <c r="I60" s="115">
        <v>-346</v>
      </c>
      <c r="J60" s="116">
        <v>-6.635980053701573</v>
      </c>
    </row>
    <row r="61" spans="1:16" s="110" customFormat="1" ht="14.45" customHeight="1" x14ac:dyDescent="0.2">
      <c r="A61" s="118"/>
      <c r="B61" s="121" t="s">
        <v>110</v>
      </c>
      <c r="C61" s="113">
        <v>20.064357372704901</v>
      </c>
      <c r="D61" s="115">
        <v>2120</v>
      </c>
      <c r="E61" s="114">
        <v>2167</v>
      </c>
      <c r="F61" s="114">
        <v>2200</v>
      </c>
      <c r="G61" s="114">
        <v>2198</v>
      </c>
      <c r="H61" s="140">
        <v>2164</v>
      </c>
      <c r="I61" s="115">
        <v>-44</v>
      </c>
      <c r="J61" s="116">
        <v>-2.033271719038817</v>
      </c>
    </row>
    <row r="62" spans="1:16" s="110" customFormat="1" ht="14.45" customHeight="1" x14ac:dyDescent="0.2">
      <c r="A62" s="120"/>
      <c r="B62" s="121" t="s">
        <v>111</v>
      </c>
      <c r="C62" s="113">
        <v>16.004164300586787</v>
      </c>
      <c r="D62" s="115">
        <v>1691</v>
      </c>
      <c r="E62" s="114">
        <v>1744</v>
      </c>
      <c r="F62" s="114">
        <v>1740</v>
      </c>
      <c r="G62" s="114">
        <v>1699</v>
      </c>
      <c r="H62" s="140">
        <v>1659</v>
      </c>
      <c r="I62" s="115">
        <v>32</v>
      </c>
      <c r="J62" s="116">
        <v>1.9288728149487644</v>
      </c>
    </row>
    <row r="63" spans="1:16" s="110" customFormat="1" ht="14.45" customHeight="1" x14ac:dyDescent="0.2">
      <c r="A63" s="120"/>
      <c r="B63" s="121" t="s">
        <v>112</v>
      </c>
      <c r="C63" s="113">
        <v>1.5710770395608555</v>
      </c>
      <c r="D63" s="115">
        <v>166</v>
      </c>
      <c r="E63" s="114">
        <v>183</v>
      </c>
      <c r="F63" s="114">
        <v>188</v>
      </c>
      <c r="G63" s="114">
        <v>161</v>
      </c>
      <c r="H63" s="140">
        <v>172</v>
      </c>
      <c r="I63" s="115">
        <v>-6</v>
      </c>
      <c r="J63" s="116">
        <v>-3.4883720930232558</v>
      </c>
    </row>
    <row r="64" spans="1:16" s="110" customFormat="1" ht="14.45" customHeight="1" x14ac:dyDescent="0.2">
      <c r="A64" s="120" t="s">
        <v>113</v>
      </c>
      <c r="B64" s="119" t="s">
        <v>116</v>
      </c>
      <c r="C64" s="113">
        <v>91.974257050918041</v>
      </c>
      <c r="D64" s="115">
        <v>9718</v>
      </c>
      <c r="E64" s="114">
        <v>10039</v>
      </c>
      <c r="F64" s="114">
        <v>10163</v>
      </c>
      <c r="G64" s="114">
        <v>10218</v>
      </c>
      <c r="H64" s="140">
        <v>10078</v>
      </c>
      <c r="I64" s="115">
        <v>-360</v>
      </c>
      <c r="J64" s="116">
        <v>-3.5721373288350864</v>
      </c>
    </row>
    <row r="65" spans="1:10" s="110" customFormat="1" ht="14.45" customHeight="1" x14ac:dyDescent="0.2">
      <c r="A65" s="123"/>
      <c r="B65" s="124" t="s">
        <v>117</v>
      </c>
      <c r="C65" s="125">
        <v>7.8175279197425702</v>
      </c>
      <c r="D65" s="143">
        <v>826</v>
      </c>
      <c r="E65" s="144">
        <v>839</v>
      </c>
      <c r="F65" s="144">
        <v>863</v>
      </c>
      <c r="G65" s="144">
        <v>850</v>
      </c>
      <c r="H65" s="145">
        <v>830</v>
      </c>
      <c r="I65" s="143">
        <v>-4</v>
      </c>
      <c r="J65" s="146">
        <v>-0.48192771084337349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9076</v>
      </c>
      <c r="G11" s="114">
        <v>9330</v>
      </c>
      <c r="H11" s="114">
        <v>9503</v>
      </c>
      <c r="I11" s="114">
        <v>9518</v>
      </c>
      <c r="J11" s="140">
        <v>9370</v>
      </c>
      <c r="K11" s="114">
        <v>-294</v>
      </c>
      <c r="L11" s="116">
        <v>-3.1376734258271077</v>
      </c>
    </row>
    <row r="12" spans="1:17" s="110" customFormat="1" ht="24" customHeight="1" x14ac:dyDescent="0.2">
      <c r="A12" s="604" t="s">
        <v>185</v>
      </c>
      <c r="B12" s="605"/>
      <c r="C12" s="605"/>
      <c r="D12" s="606"/>
      <c r="E12" s="113">
        <v>41.438959894226528</v>
      </c>
      <c r="F12" s="115">
        <v>3761</v>
      </c>
      <c r="G12" s="114">
        <v>3851</v>
      </c>
      <c r="H12" s="114">
        <v>3929</v>
      </c>
      <c r="I12" s="114">
        <v>3923</v>
      </c>
      <c r="J12" s="140">
        <v>3853</v>
      </c>
      <c r="K12" s="114">
        <v>-92</v>
      </c>
      <c r="L12" s="116">
        <v>-2.3877498053464832</v>
      </c>
    </row>
    <row r="13" spans="1:17" s="110" customFormat="1" ht="15" customHeight="1" x14ac:dyDescent="0.2">
      <c r="A13" s="120"/>
      <c r="B13" s="612" t="s">
        <v>107</v>
      </c>
      <c r="C13" s="612"/>
      <c r="E13" s="113">
        <v>58.561040105773472</v>
      </c>
      <c r="F13" s="115">
        <v>5315</v>
      </c>
      <c r="G13" s="114">
        <v>5479</v>
      </c>
      <c r="H13" s="114">
        <v>5574</v>
      </c>
      <c r="I13" s="114">
        <v>5595</v>
      </c>
      <c r="J13" s="140">
        <v>5517</v>
      </c>
      <c r="K13" s="114">
        <v>-202</v>
      </c>
      <c r="L13" s="116">
        <v>-3.6614101866956679</v>
      </c>
    </row>
    <row r="14" spans="1:17" s="110" customFormat="1" ht="22.5" customHeight="1" x14ac:dyDescent="0.2">
      <c r="A14" s="604" t="s">
        <v>186</v>
      </c>
      <c r="B14" s="605"/>
      <c r="C14" s="605"/>
      <c r="D14" s="606"/>
      <c r="E14" s="113">
        <v>16.604230938739533</v>
      </c>
      <c r="F14" s="115">
        <v>1507</v>
      </c>
      <c r="G14" s="114">
        <v>1496</v>
      </c>
      <c r="H14" s="114">
        <v>1531</v>
      </c>
      <c r="I14" s="114">
        <v>1588</v>
      </c>
      <c r="J14" s="140">
        <v>1508</v>
      </c>
      <c r="K14" s="114">
        <v>-1</v>
      </c>
      <c r="L14" s="116">
        <v>-6.6312997347480113E-2</v>
      </c>
    </row>
    <row r="15" spans="1:17" s="110" customFormat="1" ht="15" customHeight="1" x14ac:dyDescent="0.2">
      <c r="A15" s="120"/>
      <c r="B15" s="119"/>
      <c r="C15" s="258" t="s">
        <v>106</v>
      </c>
      <c r="E15" s="113">
        <v>49.303251493032512</v>
      </c>
      <c r="F15" s="115">
        <v>743</v>
      </c>
      <c r="G15" s="114">
        <v>733</v>
      </c>
      <c r="H15" s="114">
        <v>747</v>
      </c>
      <c r="I15" s="114">
        <v>772</v>
      </c>
      <c r="J15" s="140">
        <v>721</v>
      </c>
      <c r="K15" s="114">
        <v>22</v>
      </c>
      <c r="L15" s="116">
        <v>3.0513176144244105</v>
      </c>
    </row>
    <row r="16" spans="1:17" s="110" customFormat="1" ht="15" customHeight="1" x14ac:dyDescent="0.2">
      <c r="A16" s="120"/>
      <c r="B16" s="119"/>
      <c r="C16" s="258" t="s">
        <v>107</v>
      </c>
      <c r="E16" s="113">
        <v>50.696748506967488</v>
      </c>
      <c r="F16" s="115">
        <v>764</v>
      </c>
      <c r="G16" s="114">
        <v>763</v>
      </c>
      <c r="H16" s="114">
        <v>784</v>
      </c>
      <c r="I16" s="114">
        <v>816</v>
      </c>
      <c r="J16" s="140">
        <v>787</v>
      </c>
      <c r="K16" s="114">
        <v>-23</v>
      </c>
      <c r="L16" s="116">
        <v>-2.9224904701397714</v>
      </c>
    </row>
    <row r="17" spans="1:12" s="110" customFormat="1" ht="15" customHeight="1" x14ac:dyDescent="0.2">
      <c r="A17" s="120"/>
      <c r="B17" s="121" t="s">
        <v>109</v>
      </c>
      <c r="C17" s="258"/>
      <c r="E17" s="113">
        <v>45.647862494490965</v>
      </c>
      <c r="F17" s="115">
        <v>4143</v>
      </c>
      <c r="G17" s="114">
        <v>4330</v>
      </c>
      <c r="H17" s="114">
        <v>4456</v>
      </c>
      <c r="I17" s="114">
        <v>4428</v>
      </c>
      <c r="J17" s="140">
        <v>4430</v>
      </c>
      <c r="K17" s="114">
        <v>-287</v>
      </c>
      <c r="L17" s="116">
        <v>-6.4785553047404063</v>
      </c>
    </row>
    <row r="18" spans="1:12" s="110" customFormat="1" ht="15" customHeight="1" x14ac:dyDescent="0.2">
      <c r="A18" s="120"/>
      <c r="B18" s="119"/>
      <c r="C18" s="258" t="s">
        <v>106</v>
      </c>
      <c r="E18" s="113">
        <v>36.157373883659183</v>
      </c>
      <c r="F18" s="115">
        <v>1498</v>
      </c>
      <c r="G18" s="114">
        <v>1566</v>
      </c>
      <c r="H18" s="114">
        <v>1618</v>
      </c>
      <c r="I18" s="114">
        <v>1600</v>
      </c>
      <c r="J18" s="140">
        <v>1621</v>
      </c>
      <c r="K18" s="114">
        <v>-123</v>
      </c>
      <c r="L18" s="116">
        <v>-7.5879086983343615</v>
      </c>
    </row>
    <row r="19" spans="1:12" s="110" customFormat="1" ht="15" customHeight="1" x14ac:dyDescent="0.2">
      <c r="A19" s="120"/>
      <c r="B19" s="119"/>
      <c r="C19" s="258" t="s">
        <v>107</v>
      </c>
      <c r="E19" s="113">
        <v>63.842626116340817</v>
      </c>
      <c r="F19" s="115">
        <v>2645</v>
      </c>
      <c r="G19" s="114">
        <v>2764</v>
      </c>
      <c r="H19" s="114">
        <v>2838</v>
      </c>
      <c r="I19" s="114">
        <v>2828</v>
      </c>
      <c r="J19" s="140">
        <v>2809</v>
      </c>
      <c r="K19" s="114">
        <v>-164</v>
      </c>
      <c r="L19" s="116">
        <v>-5.8383766464934137</v>
      </c>
    </row>
    <row r="20" spans="1:12" s="110" customFormat="1" ht="15" customHeight="1" x14ac:dyDescent="0.2">
      <c r="A20" s="120"/>
      <c r="B20" s="121" t="s">
        <v>110</v>
      </c>
      <c r="C20" s="258"/>
      <c r="E20" s="113">
        <v>20.945350374614367</v>
      </c>
      <c r="F20" s="115">
        <v>1901</v>
      </c>
      <c r="G20" s="114">
        <v>1916</v>
      </c>
      <c r="H20" s="114">
        <v>1929</v>
      </c>
      <c r="I20" s="114">
        <v>1944</v>
      </c>
      <c r="J20" s="140">
        <v>1907</v>
      </c>
      <c r="K20" s="114">
        <v>-6</v>
      </c>
      <c r="L20" s="116">
        <v>-0.31463030938647091</v>
      </c>
    </row>
    <row r="21" spans="1:12" s="110" customFormat="1" ht="15" customHeight="1" x14ac:dyDescent="0.2">
      <c r="A21" s="120"/>
      <c r="B21" s="119"/>
      <c r="C21" s="258" t="s">
        <v>106</v>
      </c>
      <c r="E21" s="113">
        <v>36.770120988953181</v>
      </c>
      <c r="F21" s="115">
        <v>699</v>
      </c>
      <c r="G21" s="114">
        <v>692</v>
      </c>
      <c r="H21" s="114">
        <v>702</v>
      </c>
      <c r="I21" s="114">
        <v>697</v>
      </c>
      <c r="J21" s="140">
        <v>692</v>
      </c>
      <c r="K21" s="114">
        <v>7</v>
      </c>
      <c r="L21" s="116">
        <v>1.0115606936416186</v>
      </c>
    </row>
    <row r="22" spans="1:12" s="110" customFormat="1" ht="15" customHeight="1" x14ac:dyDescent="0.2">
      <c r="A22" s="120"/>
      <c r="B22" s="119"/>
      <c r="C22" s="258" t="s">
        <v>107</v>
      </c>
      <c r="E22" s="113">
        <v>63.229879011046819</v>
      </c>
      <c r="F22" s="115">
        <v>1202</v>
      </c>
      <c r="G22" s="114">
        <v>1224</v>
      </c>
      <c r="H22" s="114">
        <v>1227</v>
      </c>
      <c r="I22" s="114">
        <v>1247</v>
      </c>
      <c r="J22" s="140">
        <v>1215</v>
      </c>
      <c r="K22" s="114">
        <v>-13</v>
      </c>
      <c r="L22" s="116">
        <v>-1.0699588477366255</v>
      </c>
    </row>
    <row r="23" spans="1:12" s="110" customFormat="1" ht="15" customHeight="1" x14ac:dyDescent="0.2">
      <c r="A23" s="120"/>
      <c r="B23" s="121" t="s">
        <v>111</v>
      </c>
      <c r="C23" s="258"/>
      <c r="E23" s="113">
        <v>16.802556192155134</v>
      </c>
      <c r="F23" s="115">
        <v>1525</v>
      </c>
      <c r="G23" s="114">
        <v>1588</v>
      </c>
      <c r="H23" s="114">
        <v>1587</v>
      </c>
      <c r="I23" s="114">
        <v>1558</v>
      </c>
      <c r="J23" s="140">
        <v>1525</v>
      </c>
      <c r="K23" s="114">
        <v>0</v>
      </c>
      <c r="L23" s="116">
        <v>0</v>
      </c>
    </row>
    <row r="24" spans="1:12" s="110" customFormat="1" ht="15" customHeight="1" x14ac:dyDescent="0.2">
      <c r="A24" s="120"/>
      <c r="B24" s="119"/>
      <c r="C24" s="258" t="s">
        <v>106</v>
      </c>
      <c r="E24" s="113">
        <v>53.83606557377049</v>
      </c>
      <c r="F24" s="115">
        <v>821</v>
      </c>
      <c r="G24" s="114">
        <v>860</v>
      </c>
      <c r="H24" s="114">
        <v>862</v>
      </c>
      <c r="I24" s="114">
        <v>854</v>
      </c>
      <c r="J24" s="140">
        <v>819</v>
      </c>
      <c r="K24" s="114">
        <v>2</v>
      </c>
      <c r="L24" s="116">
        <v>0.24420024420024419</v>
      </c>
    </row>
    <row r="25" spans="1:12" s="110" customFormat="1" ht="15" customHeight="1" x14ac:dyDescent="0.2">
      <c r="A25" s="120"/>
      <c r="B25" s="119"/>
      <c r="C25" s="258" t="s">
        <v>107</v>
      </c>
      <c r="E25" s="113">
        <v>46.16393442622951</v>
      </c>
      <c r="F25" s="115">
        <v>704</v>
      </c>
      <c r="G25" s="114">
        <v>728</v>
      </c>
      <c r="H25" s="114">
        <v>725</v>
      </c>
      <c r="I25" s="114">
        <v>704</v>
      </c>
      <c r="J25" s="140">
        <v>706</v>
      </c>
      <c r="K25" s="114">
        <v>-2</v>
      </c>
      <c r="L25" s="116">
        <v>-0.28328611898016998</v>
      </c>
    </row>
    <row r="26" spans="1:12" s="110" customFormat="1" ht="15" customHeight="1" x14ac:dyDescent="0.2">
      <c r="A26" s="120"/>
      <c r="C26" s="121" t="s">
        <v>187</v>
      </c>
      <c r="D26" s="110" t="s">
        <v>188</v>
      </c>
      <c r="E26" s="113">
        <v>1.6637285147642134</v>
      </c>
      <c r="F26" s="115">
        <v>151</v>
      </c>
      <c r="G26" s="114">
        <v>157</v>
      </c>
      <c r="H26" s="114">
        <v>169</v>
      </c>
      <c r="I26" s="114">
        <v>144</v>
      </c>
      <c r="J26" s="140">
        <v>149</v>
      </c>
      <c r="K26" s="114">
        <v>2</v>
      </c>
      <c r="L26" s="116">
        <v>1.3422818791946309</v>
      </c>
    </row>
    <row r="27" spans="1:12" s="110" customFormat="1" ht="15" customHeight="1" x14ac:dyDescent="0.2">
      <c r="A27" s="120"/>
      <c r="B27" s="119"/>
      <c r="D27" s="259" t="s">
        <v>106</v>
      </c>
      <c r="E27" s="113">
        <v>48.34437086092715</v>
      </c>
      <c r="F27" s="115">
        <v>73</v>
      </c>
      <c r="G27" s="114">
        <v>82</v>
      </c>
      <c r="H27" s="114">
        <v>86</v>
      </c>
      <c r="I27" s="114">
        <v>74</v>
      </c>
      <c r="J27" s="140">
        <v>69</v>
      </c>
      <c r="K27" s="114">
        <v>4</v>
      </c>
      <c r="L27" s="116">
        <v>5.7971014492753623</v>
      </c>
    </row>
    <row r="28" spans="1:12" s="110" customFormat="1" ht="15" customHeight="1" x14ac:dyDescent="0.2">
      <c r="A28" s="120"/>
      <c r="B28" s="119"/>
      <c r="D28" s="259" t="s">
        <v>107</v>
      </c>
      <c r="E28" s="113">
        <v>51.65562913907285</v>
      </c>
      <c r="F28" s="115">
        <v>78</v>
      </c>
      <c r="G28" s="114">
        <v>75</v>
      </c>
      <c r="H28" s="114">
        <v>83</v>
      </c>
      <c r="I28" s="114">
        <v>70</v>
      </c>
      <c r="J28" s="140">
        <v>80</v>
      </c>
      <c r="K28" s="114">
        <v>-2</v>
      </c>
      <c r="L28" s="116">
        <v>-2.5</v>
      </c>
    </row>
    <row r="29" spans="1:12" s="110" customFormat="1" ht="24" customHeight="1" x14ac:dyDescent="0.2">
      <c r="A29" s="604" t="s">
        <v>189</v>
      </c>
      <c r="B29" s="605"/>
      <c r="C29" s="605"/>
      <c r="D29" s="606"/>
      <c r="E29" s="113">
        <v>91.064345526663729</v>
      </c>
      <c r="F29" s="115">
        <v>8265</v>
      </c>
      <c r="G29" s="114">
        <v>8502</v>
      </c>
      <c r="H29" s="114">
        <v>8641</v>
      </c>
      <c r="I29" s="114">
        <v>8653</v>
      </c>
      <c r="J29" s="140">
        <v>8546</v>
      </c>
      <c r="K29" s="114">
        <v>-281</v>
      </c>
      <c r="L29" s="116">
        <v>-3.2880879943833374</v>
      </c>
    </row>
    <row r="30" spans="1:12" s="110" customFormat="1" ht="15" customHeight="1" x14ac:dyDescent="0.2">
      <c r="A30" s="120"/>
      <c r="B30" s="119"/>
      <c r="C30" s="258" t="s">
        <v>106</v>
      </c>
      <c r="E30" s="113">
        <v>40.254083484573506</v>
      </c>
      <c r="F30" s="115">
        <v>3327</v>
      </c>
      <c r="G30" s="114">
        <v>3415</v>
      </c>
      <c r="H30" s="114">
        <v>3491</v>
      </c>
      <c r="I30" s="114">
        <v>3495</v>
      </c>
      <c r="J30" s="140">
        <v>3448</v>
      </c>
      <c r="K30" s="114">
        <v>-121</v>
      </c>
      <c r="L30" s="116">
        <v>-3.5092807424593966</v>
      </c>
    </row>
    <row r="31" spans="1:12" s="110" customFormat="1" ht="15" customHeight="1" x14ac:dyDescent="0.2">
      <c r="A31" s="120"/>
      <c r="B31" s="119"/>
      <c r="C31" s="258" t="s">
        <v>107</v>
      </c>
      <c r="E31" s="113">
        <v>59.745916515426494</v>
      </c>
      <c r="F31" s="115">
        <v>4938</v>
      </c>
      <c r="G31" s="114">
        <v>5087</v>
      </c>
      <c r="H31" s="114">
        <v>5150</v>
      </c>
      <c r="I31" s="114">
        <v>5158</v>
      </c>
      <c r="J31" s="140">
        <v>5098</v>
      </c>
      <c r="K31" s="114">
        <v>-160</v>
      </c>
      <c r="L31" s="116">
        <v>-3.1384856806590822</v>
      </c>
    </row>
    <row r="32" spans="1:12" s="110" customFormat="1" ht="15" customHeight="1" x14ac:dyDescent="0.2">
      <c r="A32" s="120"/>
      <c r="B32" s="119" t="s">
        <v>117</v>
      </c>
      <c r="C32" s="258"/>
      <c r="E32" s="113">
        <v>8.6932569413838703</v>
      </c>
      <c r="F32" s="114">
        <v>789</v>
      </c>
      <c r="G32" s="114">
        <v>807</v>
      </c>
      <c r="H32" s="114">
        <v>843</v>
      </c>
      <c r="I32" s="114">
        <v>844</v>
      </c>
      <c r="J32" s="140">
        <v>804</v>
      </c>
      <c r="K32" s="114">
        <v>-15</v>
      </c>
      <c r="L32" s="116">
        <v>-1.8656716417910448</v>
      </c>
    </row>
    <row r="33" spans="1:12" s="110" customFormat="1" ht="15" customHeight="1" x14ac:dyDescent="0.2">
      <c r="A33" s="120"/>
      <c r="B33" s="119"/>
      <c r="C33" s="258" t="s">
        <v>106</v>
      </c>
      <c r="E33" s="113">
        <v>53.612167300380229</v>
      </c>
      <c r="F33" s="114">
        <v>423</v>
      </c>
      <c r="G33" s="114">
        <v>427</v>
      </c>
      <c r="H33" s="114">
        <v>432</v>
      </c>
      <c r="I33" s="114">
        <v>422</v>
      </c>
      <c r="J33" s="140">
        <v>400</v>
      </c>
      <c r="K33" s="114">
        <v>23</v>
      </c>
      <c r="L33" s="116">
        <v>5.75</v>
      </c>
    </row>
    <row r="34" spans="1:12" s="110" customFormat="1" ht="15" customHeight="1" x14ac:dyDescent="0.2">
      <c r="A34" s="120"/>
      <c r="B34" s="119"/>
      <c r="C34" s="258" t="s">
        <v>107</v>
      </c>
      <c r="E34" s="113">
        <v>46.387832699619771</v>
      </c>
      <c r="F34" s="114">
        <v>366</v>
      </c>
      <c r="G34" s="114">
        <v>380</v>
      </c>
      <c r="H34" s="114">
        <v>411</v>
      </c>
      <c r="I34" s="114">
        <v>422</v>
      </c>
      <c r="J34" s="140">
        <v>404</v>
      </c>
      <c r="K34" s="114">
        <v>-38</v>
      </c>
      <c r="L34" s="116">
        <v>-9.4059405940594054</v>
      </c>
    </row>
    <row r="35" spans="1:12" s="110" customFormat="1" ht="24" customHeight="1" x14ac:dyDescent="0.2">
      <c r="A35" s="604" t="s">
        <v>192</v>
      </c>
      <c r="B35" s="605"/>
      <c r="C35" s="605"/>
      <c r="D35" s="606"/>
      <c r="E35" s="113">
        <v>18.245923314235345</v>
      </c>
      <c r="F35" s="114">
        <v>1656</v>
      </c>
      <c r="G35" s="114">
        <v>1711</v>
      </c>
      <c r="H35" s="114">
        <v>1750</v>
      </c>
      <c r="I35" s="114">
        <v>1828</v>
      </c>
      <c r="J35" s="114">
        <v>1743</v>
      </c>
      <c r="K35" s="318">
        <v>-87</v>
      </c>
      <c r="L35" s="319">
        <v>-4.9913941480206541</v>
      </c>
    </row>
    <row r="36" spans="1:12" s="110" customFormat="1" ht="15" customHeight="1" x14ac:dyDescent="0.2">
      <c r="A36" s="120"/>
      <c r="B36" s="119"/>
      <c r="C36" s="258" t="s">
        <v>106</v>
      </c>
      <c r="E36" s="113">
        <v>44.082125603864732</v>
      </c>
      <c r="F36" s="114">
        <v>730</v>
      </c>
      <c r="G36" s="114">
        <v>751</v>
      </c>
      <c r="H36" s="114">
        <v>760</v>
      </c>
      <c r="I36" s="114">
        <v>793</v>
      </c>
      <c r="J36" s="114">
        <v>771</v>
      </c>
      <c r="K36" s="318">
        <v>-41</v>
      </c>
      <c r="L36" s="116">
        <v>-5.3177691309987027</v>
      </c>
    </row>
    <row r="37" spans="1:12" s="110" customFormat="1" ht="15" customHeight="1" x14ac:dyDescent="0.2">
      <c r="A37" s="120"/>
      <c r="B37" s="119"/>
      <c r="C37" s="258" t="s">
        <v>107</v>
      </c>
      <c r="E37" s="113">
        <v>55.917874396135268</v>
      </c>
      <c r="F37" s="114">
        <v>926</v>
      </c>
      <c r="G37" s="114">
        <v>960</v>
      </c>
      <c r="H37" s="114">
        <v>990</v>
      </c>
      <c r="I37" s="114">
        <v>1035</v>
      </c>
      <c r="J37" s="140">
        <v>972</v>
      </c>
      <c r="K37" s="114">
        <v>-46</v>
      </c>
      <c r="L37" s="116">
        <v>-4.7325102880658436</v>
      </c>
    </row>
    <row r="38" spans="1:12" s="110" customFormat="1" ht="15" customHeight="1" x14ac:dyDescent="0.2">
      <c r="A38" s="120"/>
      <c r="B38" s="119" t="s">
        <v>328</v>
      </c>
      <c r="C38" s="258"/>
      <c r="E38" s="113">
        <v>55.971793741736448</v>
      </c>
      <c r="F38" s="114">
        <v>5080</v>
      </c>
      <c r="G38" s="114">
        <v>5172</v>
      </c>
      <c r="H38" s="114">
        <v>5273</v>
      </c>
      <c r="I38" s="114">
        <v>5244</v>
      </c>
      <c r="J38" s="140">
        <v>5210</v>
      </c>
      <c r="K38" s="114">
        <v>-130</v>
      </c>
      <c r="L38" s="116">
        <v>-2.4952015355086372</v>
      </c>
    </row>
    <row r="39" spans="1:12" s="110" customFormat="1" ht="15" customHeight="1" x14ac:dyDescent="0.2">
      <c r="A39" s="120"/>
      <c r="B39" s="119"/>
      <c r="C39" s="258" t="s">
        <v>106</v>
      </c>
      <c r="E39" s="113">
        <v>40.826771653543304</v>
      </c>
      <c r="F39" s="115">
        <v>2074</v>
      </c>
      <c r="G39" s="114">
        <v>2109</v>
      </c>
      <c r="H39" s="114">
        <v>2164</v>
      </c>
      <c r="I39" s="114">
        <v>2140</v>
      </c>
      <c r="J39" s="140">
        <v>2120</v>
      </c>
      <c r="K39" s="114">
        <v>-46</v>
      </c>
      <c r="L39" s="116">
        <v>-2.1698113207547172</v>
      </c>
    </row>
    <row r="40" spans="1:12" s="110" customFormat="1" ht="15" customHeight="1" x14ac:dyDescent="0.2">
      <c r="A40" s="120"/>
      <c r="B40" s="119"/>
      <c r="C40" s="258" t="s">
        <v>107</v>
      </c>
      <c r="E40" s="113">
        <v>59.173228346456696</v>
      </c>
      <c r="F40" s="115">
        <v>3006</v>
      </c>
      <c r="G40" s="114">
        <v>3063</v>
      </c>
      <c r="H40" s="114">
        <v>3109</v>
      </c>
      <c r="I40" s="114">
        <v>3104</v>
      </c>
      <c r="J40" s="140">
        <v>3090</v>
      </c>
      <c r="K40" s="114">
        <v>-84</v>
      </c>
      <c r="L40" s="116">
        <v>-2.7184466019417477</v>
      </c>
    </row>
    <row r="41" spans="1:12" s="110" customFormat="1" ht="15" customHeight="1" x14ac:dyDescent="0.2">
      <c r="A41" s="120"/>
      <c r="B41" s="320" t="s">
        <v>516</v>
      </c>
      <c r="C41" s="258"/>
      <c r="E41" s="113">
        <v>5.7734684883208462</v>
      </c>
      <c r="F41" s="115">
        <v>524</v>
      </c>
      <c r="G41" s="114">
        <v>534</v>
      </c>
      <c r="H41" s="114">
        <v>513</v>
      </c>
      <c r="I41" s="114">
        <v>498</v>
      </c>
      <c r="J41" s="140">
        <v>492</v>
      </c>
      <c r="K41" s="114">
        <v>32</v>
      </c>
      <c r="L41" s="116">
        <v>6.5040650406504064</v>
      </c>
    </row>
    <row r="42" spans="1:12" s="110" customFormat="1" ht="15" customHeight="1" x14ac:dyDescent="0.2">
      <c r="A42" s="120"/>
      <c r="B42" s="119"/>
      <c r="C42" s="268" t="s">
        <v>106</v>
      </c>
      <c r="D42" s="182"/>
      <c r="E42" s="113">
        <v>45.801526717557252</v>
      </c>
      <c r="F42" s="115">
        <v>240</v>
      </c>
      <c r="G42" s="114">
        <v>242</v>
      </c>
      <c r="H42" s="114">
        <v>230</v>
      </c>
      <c r="I42" s="114">
        <v>223</v>
      </c>
      <c r="J42" s="140">
        <v>227</v>
      </c>
      <c r="K42" s="114">
        <v>13</v>
      </c>
      <c r="L42" s="116">
        <v>5.7268722466960353</v>
      </c>
    </row>
    <row r="43" spans="1:12" s="110" customFormat="1" ht="15" customHeight="1" x14ac:dyDescent="0.2">
      <c r="A43" s="120"/>
      <c r="B43" s="119"/>
      <c r="C43" s="268" t="s">
        <v>107</v>
      </c>
      <c r="D43" s="182"/>
      <c r="E43" s="113">
        <v>54.198473282442748</v>
      </c>
      <c r="F43" s="115">
        <v>284</v>
      </c>
      <c r="G43" s="114">
        <v>292</v>
      </c>
      <c r="H43" s="114">
        <v>283</v>
      </c>
      <c r="I43" s="114">
        <v>275</v>
      </c>
      <c r="J43" s="140">
        <v>265</v>
      </c>
      <c r="K43" s="114">
        <v>19</v>
      </c>
      <c r="L43" s="116">
        <v>7.1698113207547172</v>
      </c>
    </row>
    <row r="44" spans="1:12" s="110" customFormat="1" ht="15" customHeight="1" x14ac:dyDescent="0.2">
      <c r="A44" s="120"/>
      <c r="B44" s="119" t="s">
        <v>205</v>
      </c>
      <c r="C44" s="268"/>
      <c r="D44" s="182"/>
      <c r="E44" s="113">
        <v>20.008814455707359</v>
      </c>
      <c r="F44" s="115">
        <v>1816</v>
      </c>
      <c r="G44" s="114">
        <v>1913</v>
      </c>
      <c r="H44" s="114">
        <v>1967</v>
      </c>
      <c r="I44" s="114">
        <v>1948</v>
      </c>
      <c r="J44" s="140">
        <v>1925</v>
      </c>
      <c r="K44" s="114">
        <v>-109</v>
      </c>
      <c r="L44" s="116">
        <v>-5.662337662337662</v>
      </c>
    </row>
    <row r="45" spans="1:12" s="110" customFormat="1" ht="15" customHeight="1" x14ac:dyDescent="0.2">
      <c r="A45" s="120"/>
      <c r="B45" s="119"/>
      <c r="C45" s="268" t="s">
        <v>106</v>
      </c>
      <c r="D45" s="182"/>
      <c r="E45" s="113">
        <v>39.482378854625551</v>
      </c>
      <c r="F45" s="115">
        <v>717</v>
      </c>
      <c r="G45" s="114">
        <v>749</v>
      </c>
      <c r="H45" s="114">
        <v>775</v>
      </c>
      <c r="I45" s="114">
        <v>767</v>
      </c>
      <c r="J45" s="140">
        <v>735</v>
      </c>
      <c r="K45" s="114">
        <v>-18</v>
      </c>
      <c r="L45" s="116">
        <v>-2.4489795918367347</v>
      </c>
    </row>
    <row r="46" spans="1:12" s="110" customFormat="1" ht="15" customHeight="1" x14ac:dyDescent="0.2">
      <c r="A46" s="123"/>
      <c r="B46" s="124"/>
      <c r="C46" s="260" t="s">
        <v>107</v>
      </c>
      <c r="D46" s="261"/>
      <c r="E46" s="125">
        <v>60.517621145374449</v>
      </c>
      <c r="F46" s="143">
        <v>1099</v>
      </c>
      <c r="G46" s="144">
        <v>1164</v>
      </c>
      <c r="H46" s="144">
        <v>1192</v>
      </c>
      <c r="I46" s="144">
        <v>1181</v>
      </c>
      <c r="J46" s="145">
        <v>1190</v>
      </c>
      <c r="K46" s="144">
        <v>-91</v>
      </c>
      <c r="L46" s="146">
        <v>-7.6470588235294121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9076</v>
      </c>
      <c r="E11" s="114">
        <v>9330</v>
      </c>
      <c r="F11" s="114">
        <v>9503</v>
      </c>
      <c r="G11" s="114">
        <v>9518</v>
      </c>
      <c r="H11" s="140">
        <v>9370</v>
      </c>
      <c r="I11" s="115">
        <v>-294</v>
      </c>
      <c r="J11" s="116">
        <v>-3.1376734258271077</v>
      </c>
    </row>
    <row r="12" spans="1:15" s="110" customFormat="1" ht="24.95" customHeight="1" x14ac:dyDescent="0.2">
      <c r="A12" s="193" t="s">
        <v>132</v>
      </c>
      <c r="B12" s="194" t="s">
        <v>133</v>
      </c>
      <c r="C12" s="113">
        <v>2.51211987659762</v>
      </c>
      <c r="D12" s="115">
        <v>228</v>
      </c>
      <c r="E12" s="114">
        <v>225</v>
      </c>
      <c r="F12" s="114">
        <v>262</v>
      </c>
      <c r="G12" s="114">
        <v>242</v>
      </c>
      <c r="H12" s="140">
        <v>211</v>
      </c>
      <c r="I12" s="115">
        <v>17</v>
      </c>
      <c r="J12" s="116">
        <v>8.0568720379146921</v>
      </c>
    </row>
    <row r="13" spans="1:15" s="110" customFormat="1" ht="24.95" customHeight="1" x14ac:dyDescent="0.2">
      <c r="A13" s="193" t="s">
        <v>134</v>
      </c>
      <c r="B13" s="199" t="s">
        <v>214</v>
      </c>
      <c r="C13" s="113">
        <v>0.47377699427060377</v>
      </c>
      <c r="D13" s="115">
        <v>43</v>
      </c>
      <c r="E13" s="114">
        <v>59</v>
      </c>
      <c r="F13" s="114">
        <v>62</v>
      </c>
      <c r="G13" s="114">
        <v>65</v>
      </c>
      <c r="H13" s="140">
        <v>69</v>
      </c>
      <c r="I13" s="115">
        <v>-26</v>
      </c>
      <c r="J13" s="116">
        <v>-37.681159420289852</v>
      </c>
    </row>
    <row r="14" spans="1:15" s="287" customFormat="1" ht="24.95" customHeight="1" x14ac:dyDescent="0.2">
      <c r="A14" s="193" t="s">
        <v>215</v>
      </c>
      <c r="B14" s="199" t="s">
        <v>137</v>
      </c>
      <c r="C14" s="113">
        <v>8.1533715293080657</v>
      </c>
      <c r="D14" s="115">
        <v>740</v>
      </c>
      <c r="E14" s="114">
        <v>770</v>
      </c>
      <c r="F14" s="114">
        <v>756</v>
      </c>
      <c r="G14" s="114">
        <v>769</v>
      </c>
      <c r="H14" s="140">
        <v>762</v>
      </c>
      <c r="I14" s="115">
        <v>-22</v>
      </c>
      <c r="J14" s="116">
        <v>-2.8871391076115485</v>
      </c>
      <c r="K14" s="110"/>
      <c r="L14" s="110"/>
      <c r="M14" s="110"/>
      <c r="N14" s="110"/>
      <c r="O14" s="110"/>
    </row>
    <row r="15" spans="1:15" s="110" customFormat="1" ht="24.95" customHeight="1" x14ac:dyDescent="0.2">
      <c r="A15" s="193" t="s">
        <v>216</v>
      </c>
      <c r="B15" s="199" t="s">
        <v>217</v>
      </c>
      <c r="C15" s="113">
        <v>4.8038783605112387</v>
      </c>
      <c r="D15" s="115">
        <v>436</v>
      </c>
      <c r="E15" s="114">
        <v>419</v>
      </c>
      <c r="F15" s="114">
        <v>400</v>
      </c>
      <c r="G15" s="114">
        <v>408</v>
      </c>
      <c r="H15" s="140">
        <v>404</v>
      </c>
      <c r="I15" s="115">
        <v>32</v>
      </c>
      <c r="J15" s="116">
        <v>7.9207920792079207</v>
      </c>
    </row>
    <row r="16" spans="1:15" s="287" customFormat="1" ht="24.95" customHeight="1" x14ac:dyDescent="0.2">
      <c r="A16" s="193" t="s">
        <v>218</v>
      </c>
      <c r="B16" s="199" t="s">
        <v>141</v>
      </c>
      <c r="C16" s="113">
        <v>2.5231379462318202</v>
      </c>
      <c r="D16" s="115">
        <v>229</v>
      </c>
      <c r="E16" s="114">
        <v>256</v>
      </c>
      <c r="F16" s="114">
        <v>259</v>
      </c>
      <c r="G16" s="114">
        <v>255</v>
      </c>
      <c r="H16" s="140">
        <v>258</v>
      </c>
      <c r="I16" s="115">
        <v>-29</v>
      </c>
      <c r="J16" s="116">
        <v>-11.24031007751938</v>
      </c>
      <c r="K16" s="110"/>
      <c r="L16" s="110"/>
      <c r="M16" s="110"/>
      <c r="N16" s="110"/>
      <c r="O16" s="110"/>
    </row>
    <row r="17" spans="1:15" s="110" customFormat="1" ht="24.95" customHeight="1" x14ac:dyDescent="0.2">
      <c r="A17" s="193" t="s">
        <v>142</v>
      </c>
      <c r="B17" s="199" t="s">
        <v>220</v>
      </c>
      <c r="C17" s="113">
        <v>0.8263552225650066</v>
      </c>
      <c r="D17" s="115">
        <v>75</v>
      </c>
      <c r="E17" s="114">
        <v>95</v>
      </c>
      <c r="F17" s="114">
        <v>97</v>
      </c>
      <c r="G17" s="114">
        <v>106</v>
      </c>
      <c r="H17" s="140">
        <v>100</v>
      </c>
      <c r="I17" s="115">
        <v>-25</v>
      </c>
      <c r="J17" s="116">
        <v>-25</v>
      </c>
    </row>
    <row r="18" spans="1:15" s="287" customFormat="1" ht="24.95" customHeight="1" x14ac:dyDescent="0.2">
      <c r="A18" s="201" t="s">
        <v>144</v>
      </c>
      <c r="B18" s="202" t="s">
        <v>145</v>
      </c>
      <c r="C18" s="113">
        <v>4.4513001322168355</v>
      </c>
      <c r="D18" s="115">
        <v>404</v>
      </c>
      <c r="E18" s="114">
        <v>432</v>
      </c>
      <c r="F18" s="114">
        <v>450</v>
      </c>
      <c r="G18" s="114">
        <v>432</v>
      </c>
      <c r="H18" s="140">
        <v>437</v>
      </c>
      <c r="I18" s="115">
        <v>-33</v>
      </c>
      <c r="J18" s="116">
        <v>-7.5514874141876431</v>
      </c>
      <c r="K18" s="110"/>
      <c r="L18" s="110"/>
      <c r="M18" s="110"/>
      <c r="N18" s="110"/>
      <c r="O18" s="110"/>
    </row>
    <row r="19" spans="1:15" s="110" customFormat="1" ht="24.95" customHeight="1" x14ac:dyDescent="0.2">
      <c r="A19" s="193" t="s">
        <v>146</v>
      </c>
      <c r="B19" s="199" t="s">
        <v>147</v>
      </c>
      <c r="C19" s="113">
        <v>15.921110621419128</v>
      </c>
      <c r="D19" s="115">
        <v>1445</v>
      </c>
      <c r="E19" s="114">
        <v>1451</v>
      </c>
      <c r="F19" s="114">
        <v>1478</v>
      </c>
      <c r="G19" s="114">
        <v>1482</v>
      </c>
      <c r="H19" s="140">
        <v>1501</v>
      </c>
      <c r="I19" s="115">
        <v>-56</v>
      </c>
      <c r="J19" s="116">
        <v>-3.7308461025982678</v>
      </c>
    </row>
    <row r="20" spans="1:15" s="287" customFormat="1" ht="24.95" customHeight="1" x14ac:dyDescent="0.2">
      <c r="A20" s="193" t="s">
        <v>148</v>
      </c>
      <c r="B20" s="199" t="s">
        <v>149</v>
      </c>
      <c r="C20" s="113">
        <v>7.7787571617452622</v>
      </c>
      <c r="D20" s="115">
        <v>706</v>
      </c>
      <c r="E20" s="114">
        <v>712</v>
      </c>
      <c r="F20" s="114">
        <v>735</v>
      </c>
      <c r="G20" s="114">
        <v>742</v>
      </c>
      <c r="H20" s="140">
        <v>766</v>
      </c>
      <c r="I20" s="115">
        <v>-60</v>
      </c>
      <c r="J20" s="116">
        <v>-7.8328981723237598</v>
      </c>
      <c r="K20" s="110"/>
      <c r="L20" s="110"/>
      <c r="M20" s="110"/>
      <c r="N20" s="110"/>
      <c r="O20" s="110"/>
    </row>
    <row r="21" spans="1:15" s="110" customFormat="1" ht="24.95" customHeight="1" x14ac:dyDescent="0.2">
      <c r="A21" s="201" t="s">
        <v>150</v>
      </c>
      <c r="B21" s="202" t="s">
        <v>151</v>
      </c>
      <c r="C21" s="113">
        <v>8.9136183340678716</v>
      </c>
      <c r="D21" s="115">
        <v>809</v>
      </c>
      <c r="E21" s="114">
        <v>944</v>
      </c>
      <c r="F21" s="114">
        <v>938</v>
      </c>
      <c r="G21" s="114">
        <v>968</v>
      </c>
      <c r="H21" s="140">
        <v>897</v>
      </c>
      <c r="I21" s="115">
        <v>-88</v>
      </c>
      <c r="J21" s="116">
        <v>-9.810479375696767</v>
      </c>
    </row>
    <row r="22" spans="1:15" s="110" customFormat="1" ht="24.95" customHeight="1" x14ac:dyDescent="0.2">
      <c r="A22" s="201" t="s">
        <v>152</v>
      </c>
      <c r="B22" s="199" t="s">
        <v>153</v>
      </c>
      <c r="C22" s="113">
        <v>0.70515645658880566</v>
      </c>
      <c r="D22" s="115">
        <v>64</v>
      </c>
      <c r="E22" s="114">
        <v>69</v>
      </c>
      <c r="F22" s="114">
        <v>73</v>
      </c>
      <c r="G22" s="114">
        <v>62</v>
      </c>
      <c r="H22" s="140">
        <v>73</v>
      </c>
      <c r="I22" s="115">
        <v>-9</v>
      </c>
      <c r="J22" s="116">
        <v>-12.328767123287671</v>
      </c>
    </row>
    <row r="23" spans="1:15" s="110" customFormat="1" ht="24.95" customHeight="1" x14ac:dyDescent="0.2">
      <c r="A23" s="193" t="s">
        <v>154</v>
      </c>
      <c r="B23" s="199" t="s">
        <v>155</v>
      </c>
      <c r="C23" s="113">
        <v>0.98060819744380789</v>
      </c>
      <c r="D23" s="115">
        <v>89</v>
      </c>
      <c r="E23" s="114">
        <v>88</v>
      </c>
      <c r="F23" s="114">
        <v>86</v>
      </c>
      <c r="G23" s="114">
        <v>78</v>
      </c>
      <c r="H23" s="140">
        <v>77</v>
      </c>
      <c r="I23" s="115">
        <v>12</v>
      </c>
      <c r="J23" s="116">
        <v>15.584415584415584</v>
      </c>
    </row>
    <row r="24" spans="1:15" s="110" customFormat="1" ht="24.95" customHeight="1" x14ac:dyDescent="0.2">
      <c r="A24" s="193" t="s">
        <v>156</v>
      </c>
      <c r="B24" s="199" t="s">
        <v>221</v>
      </c>
      <c r="C24" s="113">
        <v>11.480828558836492</v>
      </c>
      <c r="D24" s="115">
        <v>1042</v>
      </c>
      <c r="E24" s="114">
        <v>1074</v>
      </c>
      <c r="F24" s="114">
        <v>1060</v>
      </c>
      <c r="G24" s="114">
        <v>1063</v>
      </c>
      <c r="H24" s="140">
        <v>1058</v>
      </c>
      <c r="I24" s="115">
        <v>-16</v>
      </c>
      <c r="J24" s="116">
        <v>-1.5122873345935728</v>
      </c>
    </row>
    <row r="25" spans="1:15" s="110" customFormat="1" ht="24.95" customHeight="1" x14ac:dyDescent="0.2">
      <c r="A25" s="193" t="s">
        <v>222</v>
      </c>
      <c r="B25" s="204" t="s">
        <v>159</v>
      </c>
      <c r="C25" s="113">
        <v>8.1974438078448664</v>
      </c>
      <c r="D25" s="115">
        <v>744</v>
      </c>
      <c r="E25" s="114">
        <v>703</v>
      </c>
      <c r="F25" s="114">
        <v>720</v>
      </c>
      <c r="G25" s="114">
        <v>739</v>
      </c>
      <c r="H25" s="140">
        <v>716</v>
      </c>
      <c r="I25" s="115">
        <v>28</v>
      </c>
      <c r="J25" s="116">
        <v>3.9106145251396649</v>
      </c>
    </row>
    <row r="26" spans="1:15" s="110" customFormat="1" ht="24.95" customHeight="1" x14ac:dyDescent="0.2">
      <c r="A26" s="201">
        <v>782.78300000000002</v>
      </c>
      <c r="B26" s="203" t="s">
        <v>160</v>
      </c>
      <c r="C26" s="113">
        <v>0.91449977963860729</v>
      </c>
      <c r="D26" s="115">
        <v>83</v>
      </c>
      <c r="E26" s="114">
        <v>76</v>
      </c>
      <c r="F26" s="114">
        <v>86</v>
      </c>
      <c r="G26" s="114">
        <v>67</v>
      </c>
      <c r="H26" s="140">
        <v>64</v>
      </c>
      <c r="I26" s="115">
        <v>19</v>
      </c>
      <c r="J26" s="116">
        <v>29.6875</v>
      </c>
    </row>
    <row r="27" spans="1:15" s="110" customFormat="1" ht="24.95" customHeight="1" x14ac:dyDescent="0.2">
      <c r="A27" s="193" t="s">
        <v>161</v>
      </c>
      <c r="B27" s="199" t="s">
        <v>162</v>
      </c>
      <c r="C27" s="113">
        <v>0.7382106654914059</v>
      </c>
      <c r="D27" s="115">
        <v>67</v>
      </c>
      <c r="E27" s="114">
        <v>69</v>
      </c>
      <c r="F27" s="114">
        <v>71</v>
      </c>
      <c r="G27" s="114">
        <v>76</v>
      </c>
      <c r="H27" s="140">
        <v>77</v>
      </c>
      <c r="I27" s="115">
        <v>-10</v>
      </c>
      <c r="J27" s="116">
        <v>-12.987012987012987</v>
      </c>
    </row>
    <row r="28" spans="1:15" s="110" customFormat="1" ht="24.95" customHeight="1" x14ac:dyDescent="0.2">
      <c r="A28" s="193" t="s">
        <v>163</v>
      </c>
      <c r="B28" s="199" t="s">
        <v>164</v>
      </c>
      <c r="C28" s="113">
        <v>2.2476862053768181</v>
      </c>
      <c r="D28" s="115">
        <v>204</v>
      </c>
      <c r="E28" s="114">
        <v>204</v>
      </c>
      <c r="F28" s="114">
        <v>208</v>
      </c>
      <c r="G28" s="114">
        <v>209</v>
      </c>
      <c r="H28" s="140">
        <v>204</v>
      </c>
      <c r="I28" s="115">
        <v>0</v>
      </c>
      <c r="J28" s="116">
        <v>0</v>
      </c>
    </row>
    <row r="29" spans="1:15" s="110" customFormat="1" ht="24.95" customHeight="1" x14ac:dyDescent="0.2">
      <c r="A29" s="193">
        <v>86</v>
      </c>
      <c r="B29" s="199" t="s">
        <v>165</v>
      </c>
      <c r="C29" s="113">
        <v>5.6743058616130453</v>
      </c>
      <c r="D29" s="115">
        <v>515</v>
      </c>
      <c r="E29" s="114">
        <v>520</v>
      </c>
      <c r="F29" s="114">
        <v>523</v>
      </c>
      <c r="G29" s="114">
        <v>526</v>
      </c>
      <c r="H29" s="140">
        <v>534</v>
      </c>
      <c r="I29" s="115">
        <v>-19</v>
      </c>
      <c r="J29" s="116">
        <v>-3.5580524344569286</v>
      </c>
    </row>
    <row r="30" spans="1:15" s="110" customFormat="1" ht="24.95" customHeight="1" x14ac:dyDescent="0.2">
      <c r="A30" s="193">
        <v>87.88</v>
      </c>
      <c r="B30" s="204" t="s">
        <v>166</v>
      </c>
      <c r="C30" s="113">
        <v>7.8779197884530632</v>
      </c>
      <c r="D30" s="115">
        <v>715</v>
      </c>
      <c r="E30" s="114">
        <v>718</v>
      </c>
      <c r="F30" s="114">
        <v>690</v>
      </c>
      <c r="G30" s="114">
        <v>678</v>
      </c>
      <c r="H30" s="140">
        <v>683</v>
      </c>
      <c r="I30" s="115">
        <v>32</v>
      </c>
      <c r="J30" s="116">
        <v>4.6852122986822842</v>
      </c>
    </row>
    <row r="31" spans="1:15" s="110" customFormat="1" ht="24.95" customHeight="1" x14ac:dyDescent="0.2">
      <c r="A31" s="193" t="s">
        <v>167</v>
      </c>
      <c r="B31" s="199" t="s">
        <v>168</v>
      </c>
      <c r="C31" s="113">
        <v>12.968267959453504</v>
      </c>
      <c r="D31" s="115">
        <v>1177</v>
      </c>
      <c r="E31" s="114">
        <v>1215</v>
      </c>
      <c r="F31" s="114">
        <v>1304</v>
      </c>
      <c r="G31" s="114">
        <v>1319</v>
      </c>
      <c r="H31" s="140">
        <v>1240</v>
      </c>
      <c r="I31" s="115">
        <v>-63</v>
      </c>
      <c r="J31" s="116">
        <v>-5.080645161290323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2.51211987659762</v>
      </c>
      <c r="D34" s="115">
        <v>228</v>
      </c>
      <c r="E34" s="114">
        <v>225</v>
      </c>
      <c r="F34" s="114">
        <v>262</v>
      </c>
      <c r="G34" s="114">
        <v>242</v>
      </c>
      <c r="H34" s="140">
        <v>211</v>
      </c>
      <c r="I34" s="115">
        <v>17</v>
      </c>
      <c r="J34" s="116">
        <v>8.0568720379146921</v>
      </c>
    </row>
    <row r="35" spans="1:10" s="110" customFormat="1" ht="24.95" customHeight="1" x14ac:dyDescent="0.2">
      <c r="A35" s="292" t="s">
        <v>171</v>
      </c>
      <c r="B35" s="293" t="s">
        <v>172</v>
      </c>
      <c r="C35" s="113">
        <v>13.078448655795505</v>
      </c>
      <c r="D35" s="115">
        <v>1187</v>
      </c>
      <c r="E35" s="114">
        <v>1261</v>
      </c>
      <c r="F35" s="114">
        <v>1268</v>
      </c>
      <c r="G35" s="114">
        <v>1266</v>
      </c>
      <c r="H35" s="140">
        <v>1268</v>
      </c>
      <c r="I35" s="115">
        <v>-81</v>
      </c>
      <c r="J35" s="116">
        <v>-6.3880126182965302</v>
      </c>
    </row>
    <row r="36" spans="1:10" s="110" customFormat="1" ht="24.95" customHeight="1" x14ac:dyDescent="0.2">
      <c r="A36" s="294" t="s">
        <v>173</v>
      </c>
      <c r="B36" s="295" t="s">
        <v>174</v>
      </c>
      <c r="C36" s="125">
        <v>84.398413397972675</v>
      </c>
      <c r="D36" s="143">
        <v>7660</v>
      </c>
      <c r="E36" s="144">
        <v>7843</v>
      </c>
      <c r="F36" s="144">
        <v>7972</v>
      </c>
      <c r="G36" s="144">
        <v>8009</v>
      </c>
      <c r="H36" s="145">
        <v>7890</v>
      </c>
      <c r="I36" s="143">
        <v>-230</v>
      </c>
      <c r="J36" s="146">
        <v>-2.915082382762991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9076</v>
      </c>
      <c r="F11" s="264">
        <v>9330</v>
      </c>
      <c r="G11" s="264">
        <v>9503</v>
      </c>
      <c r="H11" s="264">
        <v>9518</v>
      </c>
      <c r="I11" s="265">
        <v>9370</v>
      </c>
      <c r="J11" s="263">
        <v>-294</v>
      </c>
      <c r="K11" s="266">
        <v>-3.1376734258271077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46.617452622300576</v>
      </c>
      <c r="E13" s="115">
        <v>4231</v>
      </c>
      <c r="F13" s="114">
        <v>4267</v>
      </c>
      <c r="G13" s="114">
        <v>4384</v>
      </c>
      <c r="H13" s="114">
        <v>4400</v>
      </c>
      <c r="I13" s="140">
        <v>4342</v>
      </c>
      <c r="J13" s="115">
        <v>-111</v>
      </c>
      <c r="K13" s="116">
        <v>-2.556425610317826</v>
      </c>
    </row>
    <row r="14" spans="1:15" ht="15.95" customHeight="1" x14ac:dyDescent="0.2">
      <c r="A14" s="306" t="s">
        <v>230</v>
      </c>
      <c r="B14" s="307"/>
      <c r="C14" s="308"/>
      <c r="D14" s="113">
        <v>40.326134861172321</v>
      </c>
      <c r="E14" s="115">
        <v>3660</v>
      </c>
      <c r="F14" s="114">
        <v>3850</v>
      </c>
      <c r="G14" s="114">
        <v>3885</v>
      </c>
      <c r="H14" s="114">
        <v>3890</v>
      </c>
      <c r="I14" s="140">
        <v>3825</v>
      </c>
      <c r="J14" s="115">
        <v>-165</v>
      </c>
      <c r="K14" s="116">
        <v>-4.3137254901960782</v>
      </c>
    </row>
    <row r="15" spans="1:15" ht="15.95" customHeight="1" x14ac:dyDescent="0.2">
      <c r="A15" s="306" t="s">
        <v>231</v>
      </c>
      <c r="B15" s="307"/>
      <c r="C15" s="308"/>
      <c r="D15" s="113">
        <v>5.1784927280740414</v>
      </c>
      <c r="E15" s="115">
        <v>470</v>
      </c>
      <c r="F15" s="114">
        <v>478</v>
      </c>
      <c r="G15" s="114">
        <v>485</v>
      </c>
      <c r="H15" s="114">
        <v>473</v>
      </c>
      <c r="I15" s="140">
        <v>474</v>
      </c>
      <c r="J15" s="115">
        <v>-4</v>
      </c>
      <c r="K15" s="116">
        <v>-0.84388185654008441</v>
      </c>
    </row>
    <row r="16" spans="1:15" ht="15.95" customHeight="1" x14ac:dyDescent="0.2">
      <c r="A16" s="306" t="s">
        <v>232</v>
      </c>
      <c r="B16" s="307"/>
      <c r="C16" s="308"/>
      <c r="D16" s="113">
        <v>3.4266196562362272</v>
      </c>
      <c r="E16" s="115">
        <v>311</v>
      </c>
      <c r="F16" s="114">
        <v>313</v>
      </c>
      <c r="G16" s="114">
        <v>316</v>
      </c>
      <c r="H16" s="114">
        <v>304</v>
      </c>
      <c r="I16" s="140">
        <v>302</v>
      </c>
      <c r="J16" s="115">
        <v>9</v>
      </c>
      <c r="K16" s="116">
        <v>2.9801324503311259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2.3468488320846186</v>
      </c>
      <c r="E18" s="115">
        <v>213</v>
      </c>
      <c r="F18" s="114">
        <v>201</v>
      </c>
      <c r="G18" s="114">
        <v>233</v>
      </c>
      <c r="H18" s="114">
        <v>224</v>
      </c>
      <c r="I18" s="140">
        <v>202</v>
      </c>
      <c r="J18" s="115">
        <v>11</v>
      </c>
      <c r="K18" s="116">
        <v>5.4455445544554459</v>
      </c>
    </row>
    <row r="19" spans="1:11" ht="14.1" customHeight="1" x14ac:dyDescent="0.2">
      <c r="A19" s="306" t="s">
        <v>235</v>
      </c>
      <c r="B19" s="307" t="s">
        <v>236</v>
      </c>
      <c r="C19" s="308"/>
      <c r="D19" s="113">
        <v>2.0273248126928163</v>
      </c>
      <c r="E19" s="115">
        <v>184</v>
      </c>
      <c r="F19" s="114">
        <v>175</v>
      </c>
      <c r="G19" s="114">
        <v>205</v>
      </c>
      <c r="H19" s="114">
        <v>196</v>
      </c>
      <c r="I19" s="140">
        <v>169</v>
      </c>
      <c r="J19" s="115">
        <v>15</v>
      </c>
      <c r="K19" s="116">
        <v>8.8757396449704142</v>
      </c>
    </row>
    <row r="20" spans="1:11" ht="14.1" customHeight="1" x14ac:dyDescent="0.2">
      <c r="A20" s="306">
        <v>12</v>
      </c>
      <c r="B20" s="307" t="s">
        <v>237</v>
      </c>
      <c r="C20" s="308"/>
      <c r="D20" s="113">
        <v>2.51211987659762</v>
      </c>
      <c r="E20" s="115">
        <v>228</v>
      </c>
      <c r="F20" s="114">
        <v>227</v>
      </c>
      <c r="G20" s="114">
        <v>242</v>
      </c>
      <c r="H20" s="114">
        <v>242</v>
      </c>
      <c r="I20" s="140">
        <v>231</v>
      </c>
      <c r="J20" s="115">
        <v>-3</v>
      </c>
      <c r="K20" s="116">
        <v>-1.2987012987012987</v>
      </c>
    </row>
    <row r="21" spans="1:11" ht="14.1" customHeight="1" x14ac:dyDescent="0.2">
      <c r="A21" s="306">
        <v>21</v>
      </c>
      <c r="B21" s="307" t="s">
        <v>238</v>
      </c>
      <c r="C21" s="308"/>
      <c r="D21" s="113">
        <v>0.14323490524460114</v>
      </c>
      <c r="E21" s="115">
        <v>13</v>
      </c>
      <c r="F21" s="114">
        <v>15</v>
      </c>
      <c r="G21" s="114">
        <v>15</v>
      </c>
      <c r="H21" s="114">
        <v>13</v>
      </c>
      <c r="I21" s="140">
        <v>14</v>
      </c>
      <c r="J21" s="115">
        <v>-1</v>
      </c>
      <c r="K21" s="116">
        <v>-7.1428571428571432</v>
      </c>
    </row>
    <row r="22" spans="1:11" ht="14.1" customHeight="1" x14ac:dyDescent="0.2">
      <c r="A22" s="306">
        <v>22</v>
      </c>
      <c r="B22" s="307" t="s">
        <v>239</v>
      </c>
      <c r="C22" s="308"/>
      <c r="D22" s="113">
        <v>1.3442044953724108</v>
      </c>
      <c r="E22" s="115">
        <v>122</v>
      </c>
      <c r="F22" s="114">
        <v>120</v>
      </c>
      <c r="G22" s="114">
        <v>123</v>
      </c>
      <c r="H22" s="114">
        <v>109</v>
      </c>
      <c r="I22" s="140">
        <v>97</v>
      </c>
      <c r="J22" s="115">
        <v>25</v>
      </c>
      <c r="K22" s="116">
        <v>25.773195876288661</v>
      </c>
    </row>
    <row r="23" spans="1:11" ht="14.1" customHeight="1" x14ac:dyDescent="0.2">
      <c r="A23" s="306">
        <v>23</v>
      </c>
      <c r="B23" s="307" t="s">
        <v>240</v>
      </c>
      <c r="C23" s="308"/>
      <c r="D23" s="113">
        <v>0.6941383869546055</v>
      </c>
      <c r="E23" s="115">
        <v>63</v>
      </c>
      <c r="F23" s="114">
        <v>65</v>
      </c>
      <c r="G23" s="114">
        <v>73</v>
      </c>
      <c r="H23" s="114">
        <v>77</v>
      </c>
      <c r="I23" s="140">
        <v>79</v>
      </c>
      <c r="J23" s="115">
        <v>-16</v>
      </c>
      <c r="K23" s="116">
        <v>-20.253164556962027</v>
      </c>
    </row>
    <row r="24" spans="1:11" ht="14.1" customHeight="1" x14ac:dyDescent="0.2">
      <c r="A24" s="306">
        <v>24</v>
      </c>
      <c r="B24" s="307" t="s">
        <v>241</v>
      </c>
      <c r="C24" s="308"/>
      <c r="D24" s="113">
        <v>0.72719259585720586</v>
      </c>
      <c r="E24" s="115">
        <v>66</v>
      </c>
      <c r="F24" s="114">
        <v>69</v>
      </c>
      <c r="G24" s="114">
        <v>71</v>
      </c>
      <c r="H24" s="114">
        <v>79</v>
      </c>
      <c r="I24" s="140">
        <v>80</v>
      </c>
      <c r="J24" s="115">
        <v>-14</v>
      </c>
      <c r="K24" s="116">
        <v>-17.5</v>
      </c>
    </row>
    <row r="25" spans="1:11" ht="14.1" customHeight="1" x14ac:dyDescent="0.2">
      <c r="A25" s="306">
        <v>25</v>
      </c>
      <c r="B25" s="307" t="s">
        <v>242</v>
      </c>
      <c r="C25" s="308"/>
      <c r="D25" s="113">
        <v>1.134861172322609</v>
      </c>
      <c r="E25" s="115">
        <v>103</v>
      </c>
      <c r="F25" s="114">
        <v>108</v>
      </c>
      <c r="G25" s="114">
        <v>115</v>
      </c>
      <c r="H25" s="114">
        <v>101</v>
      </c>
      <c r="I25" s="140">
        <v>100</v>
      </c>
      <c r="J25" s="115">
        <v>3</v>
      </c>
      <c r="K25" s="116">
        <v>3</v>
      </c>
    </row>
    <row r="26" spans="1:11" ht="14.1" customHeight="1" x14ac:dyDescent="0.2">
      <c r="A26" s="306">
        <v>26</v>
      </c>
      <c r="B26" s="307" t="s">
        <v>243</v>
      </c>
      <c r="C26" s="308"/>
      <c r="D26" s="113">
        <v>0.63904803878360517</v>
      </c>
      <c r="E26" s="115">
        <v>58</v>
      </c>
      <c r="F26" s="114">
        <v>63</v>
      </c>
      <c r="G26" s="114">
        <v>60</v>
      </c>
      <c r="H26" s="114">
        <v>63</v>
      </c>
      <c r="I26" s="140">
        <v>64</v>
      </c>
      <c r="J26" s="115">
        <v>-6</v>
      </c>
      <c r="K26" s="116">
        <v>-9.375</v>
      </c>
    </row>
    <row r="27" spans="1:11" ht="14.1" customHeight="1" x14ac:dyDescent="0.2">
      <c r="A27" s="306">
        <v>27</v>
      </c>
      <c r="B27" s="307" t="s">
        <v>244</v>
      </c>
      <c r="C27" s="308"/>
      <c r="D27" s="113">
        <v>0.40766857646540328</v>
      </c>
      <c r="E27" s="115">
        <v>37</v>
      </c>
      <c r="F27" s="114">
        <v>48</v>
      </c>
      <c r="G27" s="114">
        <v>37</v>
      </c>
      <c r="H27" s="114">
        <v>36</v>
      </c>
      <c r="I27" s="140">
        <v>35</v>
      </c>
      <c r="J27" s="115">
        <v>2</v>
      </c>
      <c r="K27" s="116">
        <v>5.7142857142857144</v>
      </c>
    </row>
    <row r="28" spans="1:11" ht="14.1" customHeight="1" x14ac:dyDescent="0.2">
      <c r="A28" s="306">
        <v>28</v>
      </c>
      <c r="B28" s="307" t="s">
        <v>245</v>
      </c>
      <c r="C28" s="308"/>
      <c r="D28" s="113">
        <v>0.23137946231820186</v>
      </c>
      <c r="E28" s="115">
        <v>21</v>
      </c>
      <c r="F28" s="114">
        <v>25</v>
      </c>
      <c r="G28" s="114">
        <v>30</v>
      </c>
      <c r="H28" s="114">
        <v>34</v>
      </c>
      <c r="I28" s="140">
        <v>31</v>
      </c>
      <c r="J28" s="115">
        <v>-10</v>
      </c>
      <c r="K28" s="116">
        <v>-32.258064516129032</v>
      </c>
    </row>
    <row r="29" spans="1:11" ht="14.1" customHeight="1" x14ac:dyDescent="0.2">
      <c r="A29" s="306">
        <v>29</v>
      </c>
      <c r="B29" s="307" t="s">
        <v>246</v>
      </c>
      <c r="C29" s="308"/>
      <c r="D29" s="113">
        <v>2.9969149405024238</v>
      </c>
      <c r="E29" s="115">
        <v>272</v>
      </c>
      <c r="F29" s="114">
        <v>310</v>
      </c>
      <c r="G29" s="114">
        <v>291</v>
      </c>
      <c r="H29" s="114">
        <v>289</v>
      </c>
      <c r="I29" s="140">
        <v>287</v>
      </c>
      <c r="J29" s="115">
        <v>-15</v>
      </c>
      <c r="K29" s="116">
        <v>-5.2264808362369335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2.3799030409872191</v>
      </c>
      <c r="E31" s="115">
        <v>216</v>
      </c>
      <c r="F31" s="114">
        <v>255</v>
      </c>
      <c r="G31" s="114">
        <v>238</v>
      </c>
      <c r="H31" s="114">
        <v>231</v>
      </c>
      <c r="I31" s="140">
        <v>229</v>
      </c>
      <c r="J31" s="115">
        <v>-13</v>
      </c>
      <c r="K31" s="116">
        <v>-5.6768558951965069</v>
      </c>
    </row>
    <row r="32" spans="1:11" ht="14.1" customHeight="1" x14ac:dyDescent="0.2">
      <c r="A32" s="306">
        <v>31</v>
      </c>
      <c r="B32" s="307" t="s">
        <v>251</v>
      </c>
      <c r="C32" s="308"/>
      <c r="D32" s="113">
        <v>0.11018069634200088</v>
      </c>
      <c r="E32" s="115">
        <v>10</v>
      </c>
      <c r="F32" s="114">
        <v>9</v>
      </c>
      <c r="G32" s="114">
        <v>12</v>
      </c>
      <c r="H32" s="114">
        <v>12</v>
      </c>
      <c r="I32" s="140">
        <v>15</v>
      </c>
      <c r="J32" s="115">
        <v>-5</v>
      </c>
      <c r="K32" s="116">
        <v>-33.333333333333336</v>
      </c>
    </row>
    <row r="33" spans="1:11" ht="14.1" customHeight="1" x14ac:dyDescent="0.2">
      <c r="A33" s="306">
        <v>32</v>
      </c>
      <c r="B33" s="307" t="s">
        <v>252</v>
      </c>
      <c r="C33" s="308"/>
      <c r="D33" s="113">
        <v>1.0356985456148082</v>
      </c>
      <c r="E33" s="115">
        <v>94</v>
      </c>
      <c r="F33" s="114">
        <v>110</v>
      </c>
      <c r="G33" s="114">
        <v>122</v>
      </c>
      <c r="H33" s="114">
        <v>119</v>
      </c>
      <c r="I33" s="140">
        <v>117</v>
      </c>
      <c r="J33" s="115">
        <v>-23</v>
      </c>
      <c r="K33" s="116">
        <v>-19.658119658119659</v>
      </c>
    </row>
    <row r="34" spans="1:11" ht="14.1" customHeight="1" x14ac:dyDescent="0.2">
      <c r="A34" s="306">
        <v>33</v>
      </c>
      <c r="B34" s="307" t="s">
        <v>253</v>
      </c>
      <c r="C34" s="308"/>
      <c r="D34" s="113">
        <v>0.31952401939180258</v>
      </c>
      <c r="E34" s="115">
        <v>29</v>
      </c>
      <c r="F34" s="114">
        <v>29</v>
      </c>
      <c r="G34" s="114">
        <v>30</v>
      </c>
      <c r="H34" s="114">
        <v>30</v>
      </c>
      <c r="I34" s="140">
        <v>28</v>
      </c>
      <c r="J34" s="115">
        <v>1</v>
      </c>
      <c r="K34" s="116">
        <v>3.5714285714285716</v>
      </c>
    </row>
    <row r="35" spans="1:11" ht="14.1" customHeight="1" x14ac:dyDescent="0.2">
      <c r="A35" s="306">
        <v>34</v>
      </c>
      <c r="B35" s="307" t="s">
        <v>254</v>
      </c>
      <c r="C35" s="308"/>
      <c r="D35" s="113">
        <v>3.8232701630674306</v>
      </c>
      <c r="E35" s="115">
        <v>347</v>
      </c>
      <c r="F35" s="114">
        <v>361</v>
      </c>
      <c r="G35" s="114">
        <v>385</v>
      </c>
      <c r="H35" s="114">
        <v>389</v>
      </c>
      <c r="I35" s="140">
        <v>379</v>
      </c>
      <c r="J35" s="115">
        <v>-32</v>
      </c>
      <c r="K35" s="116">
        <v>-8.4432717678100264</v>
      </c>
    </row>
    <row r="36" spans="1:11" ht="14.1" customHeight="1" x14ac:dyDescent="0.2">
      <c r="A36" s="306">
        <v>41</v>
      </c>
      <c r="B36" s="307" t="s">
        <v>255</v>
      </c>
      <c r="C36" s="308"/>
      <c r="D36" s="113">
        <v>9.9162626707800794E-2</v>
      </c>
      <c r="E36" s="115">
        <v>9</v>
      </c>
      <c r="F36" s="114">
        <v>10</v>
      </c>
      <c r="G36" s="114">
        <v>8</v>
      </c>
      <c r="H36" s="114">
        <v>10</v>
      </c>
      <c r="I36" s="140">
        <v>11</v>
      </c>
      <c r="J36" s="115">
        <v>-2</v>
      </c>
      <c r="K36" s="116">
        <v>-18.181818181818183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0.47377699427060377</v>
      </c>
      <c r="E38" s="115">
        <v>43</v>
      </c>
      <c r="F38" s="114">
        <v>43</v>
      </c>
      <c r="G38" s="114">
        <v>40</v>
      </c>
      <c r="H38" s="114">
        <v>34</v>
      </c>
      <c r="I38" s="140">
        <v>36</v>
      </c>
      <c r="J38" s="115">
        <v>7</v>
      </c>
      <c r="K38" s="116">
        <v>19.444444444444443</v>
      </c>
    </row>
    <row r="39" spans="1:11" ht="14.1" customHeight="1" x14ac:dyDescent="0.2">
      <c r="A39" s="306">
        <v>51</v>
      </c>
      <c r="B39" s="307" t="s">
        <v>258</v>
      </c>
      <c r="C39" s="308"/>
      <c r="D39" s="113">
        <v>10.312913177611282</v>
      </c>
      <c r="E39" s="115">
        <v>936</v>
      </c>
      <c r="F39" s="114">
        <v>948</v>
      </c>
      <c r="G39" s="114">
        <v>946</v>
      </c>
      <c r="H39" s="114">
        <v>939</v>
      </c>
      <c r="I39" s="140">
        <v>953</v>
      </c>
      <c r="J39" s="115">
        <v>-17</v>
      </c>
      <c r="K39" s="116">
        <v>-1.7838405036726128</v>
      </c>
    </row>
    <row r="40" spans="1:11" ht="14.1" customHeight="1" x14ac:dyDescent="0.2">
      <c r="A40" s="306" t="s">
        <v>259</v>
      </c>
      <c r="B40" s="307" t="s">
        <v>260</v>
      </c>
      <c r="C40" s="308"/>
      <c r="D40" s="113">
        <v>9.9823710885852801</v>
      </c>
      <c r="E40" s="115">
        <v>906</v>
      </c>
      <c r="F40" s="114">
        <v>919</v>
      </c>
      <c r="G40" s="114">
        <v>916</v>
      </c>
      <c r="H40" s="114">
        <v>915</v>
      </c>
      <c r="I40" s="140">
        <v>931</v>
      </c>
      <c r="J40" s="115">
        <v>-25</v>
      </c>
      <c r="K40" s="116">
        <v>-2.6852846401718584</v>
      </c>
    </row>
    <row r="41" spans="1:11" ht="14.1" customHeight="1" x14ac:dyDescent="0.2">
      <c r="A41" s="306"/>
      <c r="B41" s="307" t="s">
        <v>261</v>
      </c>
      <c r="C41" s="308"/>
      <c r="D41" s="113">
        <v>2.644336712208021</v>
      </c>
      <c r="E41" s="115">
        <v>240</v>
      </c>
      <c r="F41" s="114">
        <v>241</v>
      </c>
      <c r="G41" s="114">
        <v>240</v>
      </c>
      <c r="H41" s="114">
        <v>257</v>
      </c>
      <c r="I41" s="140">
        <v>282</v>
      </c>
      <c r="J41" s="115">
        <v>-42</v>
      </c>
      <c r="K41" s="116">
        <v>-14.893617021276595</v>
      </c>
    </row>
    <row r="42" spans="1:11" ht="14.1" customHeight="1" x14ac:dyDescent="0.2">
      <c r="A42" s="306">
        <v>52</v>
      </c>
      <c r="B42" s="307" t="s">
        <v>262</v>
      </c>
      <c r="C42" s="308"/>
      <c r="D42" s="113">
        <v>6.3794623182018508</v>
      </c>
      <c r="E42" s="115">
        <v>579</v>
      </c>
      <c r="F42" s="114">
        <v>602</v>
      </c>
      <c r="G42" s="114">
        <v>621</v>
      </c>
      <c r="H42" s="114">
        <v>610</v>
      </c>
      <c r="I42" s="140">
        <v>623</v>
      </c>
      <c r="J42" s="115">
        <v>-44</v>
      </c>
      <c r="K42" s="116">
        <v>-7.0626003210272872</v>
      </c>
    </row>
    <row r="43" spans="1:11" ht="14.1" customHeight="1" x14ac:dyDescent="0.2">
      <c r="A43" s="306" t="s">
        <v>263</v>
      </c>
      <c r="B43" s="307" t="s">
        <v>264</v>
      </c>
      <c r="C43" s="308"/>
      <c r="D43" s="113">
        <v>6.2031732040546492</v>
      </c>
      <c r="E43" s="115">
        <v>563</v>
      </c>
      <c r="F43" s="114">
        <v>580</v>
      </c>
      <c r="G43" s="114">
        <v>598</v>
      </c>
      <c r="H43" s="114">
        <v>596</v>
      </c>
      <c r="I43" s="140">
        <v>608</v>
      </c>
      <c r="J43" s="115">
        <v>-45</v>
      </c>
      <c r="K43" s="116">
        <v>-7.4013157894736841</v>
      </c>
    </row>
    <row r="44" spans="1:11" ht="14.1" customHeight="1" x14ac:dyDescent="0.2">
      <c r="A44" s="306">
        <v>53</v>
      </c>
      <c r="B44" s="307" t="s">
        <v>265</v>
      </c>
      <c r="C44" s="308"/>
      <c r="D44" s="113">
        <v>1.5315116791538121</v>
      </c>
      <c r="E44" s="115">
        <v>139</v>
      </c>
      <c r="F44" s="114">
        <v>131</v>
      </c>
      <c r="G44" s="114">
        <v>137</v>
      </c>
      <c r="H44" s="114">
        <v>138</v>
      </c>
      <c r="I44" s="140">
        <v>135</v>
      </c>
      <c r="J44" s="115">
        <v>4</v>
      </c>
      <c r="K44" s="116">
        <v>2.9629629629629628</v>
      </c>
    </row>
    <row r="45" spans="1:11" ht="14.1" customHeight="1" x14ac:dyDescent="0.2">
      <c r="A45" s="306" t="s">
        <v>266</v>
      </c>
      <c r="B45" s="307" t="s">
        <v>267</v>
      </c>
      <c r="C45" s="308"/>
      <c r="D45" s="113">
        <v>1.4984574702512119</v>
      </c>
      <c r="E45" s="115">
        <v>136</v>
      </c>
      <c r="F45" s="114">
        <v>128</v>
      </c>
      <c r="G45" s="114">
        <v>134</v>
      </c>
      <c r="H45" s="114">
        <v>135</v>
      </c>
      <c r="I45" s="140">
        <v>132</v>
      </c>
      <c r="J45" s="115">
        <v>4</v>
      </c>
      <c r="K45" s="116">
        <v>3.0303030303030303</v>
      </c>
    </row>
    <row r="46" spans="1:11" ht="14.1" customHeight="1" x14ac:dyDescent="0.2">
      <c r="A46" s="306">
        <v>54</v>
      </c>
      <c r="B46" s="307" t="s">
        <v>268</v>
      </c>
      <c r="C46" s="308"/>
      <c r="D46" s="113">
        <v>12.681798148964301</v>
      </c>
      <c r="E46" s="115">
        <v>1151</v>
      </c>
      <c r="F46" s="114">
        <v>1166</v>
      </c>
      <c r="G46" s="114">
        <v>1179</v>
      </c>
      <c r="H46" s="114">
        <v>1207</v>
      </c>
      <c r="I46" s="140">
        <v>1203</v>
      </c>
      <c r="J46" s="115">
        <v>-52</v>
      </c>
      <c r="K46" s="116">
        <v>-4.3225270157938489</v>
      </c>
    </row>
    <row r="47" spans="1:11" ht="14.1" customHeight="1" x14ac:dyDescent="0.2">
      <c r="A47" s="306">
        <v>61</v>
      </c>
      <c r="B47" s="307" t="s">
        <v>269</v>
      </c>
      <c r="C47" s="308"/>
      <c r="D47" s="113">
        <v>0.6941383869546055</v>
      </c>
      <c r="E47" s="115">
        <v>63</v>
      </c>
      <c r="F47" s="114">
        <v>59</v>
      </c>
      <c r="G47" s="114">
        <v>57</v>
      </c>
      <c r="H47" s="114">
        <v>59</v>
      </c>
      <c r="I47" s="140">
        <v>55</v>
      </c>
      <c r="J47" s="115">
        <v>8</v>
      </c>
      <c r="K47" s="116">
        <v>14.545454545454545</v>
      </c>
    </row>
    <row r="48" spans="1:11" ht="14.1" customHeight="1" x14ac:dyDescent="0.2">
      <c r="A48" s="306">
        <v>62</v>
      </c>
      <c r="B48" s="307" t="s">
        <v>270</v>
      </c>
      <c r="C48" s="308"/>
      <c r="D48" s="113">
        <v>11.17232260907889</v>
      </c>
      <c r="E48" s="115">
        <v>1014</v>
      </c>
      <c r="F48" s="114">
        <v>1005</v>
      </c>
      <c r="G48" s="114">
        <v>1031</v>
      </c>
      <c r="H48" s="114">
        <v>1048</v>
      </c>
      <c r="I48" s="140">
        <v>1024</v>
      </c>
      <c r="J48" s="115">
        <v>-10</v>
      </c>
      <c r="K48" s="116">
        <v>-0.9765625</v>
      </c>
    </row>
    <row r="49" spans="1:11" ht="14.1" customHeight="1" x14ac:dyDescent="0.2">
      <c r="A49" s="306">
        <v>63</v>
      </c>
      <c r="B49" s="307" t="s">
        <v>271</v>
      </c>
      <c r="C49" s="308"/>
      <c r="D49" s="113">
        <v>6.6438959894226528</v>
      </c>
      <c r="E49" s="115">
        <v>603</v>
      </c>
      <c r="F49" s="114">
        <v>682</v>
      </c>
      <c r="G49" s="114">
        <v>711</v>
      </c>
      <c r="H49" s="114">
        <v>730</v>
      </c>
      <c r="I49" s="140">
        <v>669</v>
      </c>
      <c r="J49" s="115">
        <v>-66</v>
      </c>
      <c r="K49" s="116">
        <v>-9.8654708520179373</v>
      </c>
    </row>
    <row r="50" spans="1:11" ht="14.1" customHeight="1" x14ac:dyDescent="0.2">
      <c r="A50" s="306" t="s">
        <v>272</v>
      </c>
      <c r="B50" s="307" t="s">
        <v>273</v>
      </c>
      <c r="C50" s="308"/>
      <c r="D50" s="113">
        <v>0.28646981048920228</v>
      </c>
      <c r="E50" s="115">
        <v>26</v>
      </c>
      <c r="F50" s="114">
        <v>28</v>
      </c>
      <c r="G50" s="114">
        <v>31</v>
      </c>
      <c r="H50" s="114">
        <v>35</v>
      </c>
      <c r="I50" s="140">
        <v>31</v>
      </c>
      <c r="J50" s="115">
        <v>-5</v>
      </c>
      <c r="K50" s="116">
        <v>-16.129032258064516</v>
      </c>
    </row>
    <row r="51" spans="1:11" ht="14.1" customHeight="1" x14ac:dyDescent="0.2">
      <c r="A51" s="306" t="s">
        <v>274</v>
      </c>
      <c r="B51" s="307" t="s">
        <v>275</v>
      </c>
      <c r="C51" s="308"/>
      <c r="D51" s="113">
        <v>5.5310709563684446</v>
      </c>
      <c r="E51" s="115">
        <v>502</v>
      </c>
      <c r="F51" s="114">
        <v>571</v>
      </c>
      <c r="G51" s="114">
        <v>596</v>
      </c>
      <c r="H51" s="114">
        <v>615</v>
      </c>
      <c r="I51" s="140">
        <v>559</v>
      </c>
      <c r="J51" s="115">
        <v>-57</v>
      </c>
      <c r="K51" s="116">
        <v>-10.196779964221825</v>
      </c>
    </row>
    <row r="52" spans="1:11" ht="14.1" customHeight="1" x14ac:dyDescent="0.2">
      <c r="A52" s="306">
        <v>71</v>
      </c>
      <c r="B52" s="307" t="s">
        <v>276</v>
      </c>
      <c r="C52" s="308"/>
      <c r="D52" s="113">
        <v>11.414720141031291</v>
      </c>
      <c r="E52" s="115">
        <v>1036</v>
      </c>
      <c r="F52" s="114">
        <v>1053</v>
      </c>
      <c r="G52" s="114">
        <v>1051</v>
      </c>
      <c r="H52" s="114">
        <v>1047</v>
      </c>
      <c r="I52" s="140">
        <v>1039</v>
      </c>
      <c r="J52" s="115">
        <v>-3</v>
      </c>
      <c r="K52" s="116">
        <v>-0.28873917228103946</v>
      </c>
    </row>
    <row r="53" spans="1:11" ht="14.1" customHeight="1" x14ac:dyDescent="0.2">
      <c r="A53" s="306" t="s">
        <v>277</v>
      </c>
      <c r="B53" s="307" t="s">
        <v>278</v>
      </c>
      <c r="C53" s="308"/>
      <c r="D53" s="113">
        <v>0.77126487439400615</v>
      </c>
      <c r="E53" s="115">
        <v>70</v>
      </c>
      <c r="F53" s="114">
        <v>70</v>
      </c>
      <c r="G53" s="114">
        <v>70</v>
      </c>
      <c r="H53" s="114">
        <v>73</v>
      </c>
      <c r="I53" s="140">
        <v>89</v>
      </c>
      <c r="J53" s="115">
        <v>-19</v>
      </c>
      <c r="K53" s="116">
        <v>-21.348314606741575</v>
      </c>
    </row>
    <row r="54" spans="1:11" ht="14.1" customHeight="1" x14ac:dyDescent="0.2">
      <c r="A54" s="306" t="s">
        <v>279</v>
      </c>
      <c r="B54" s="307" t="s">
        <v>280</v>
      </c>
      <c r="C54" s="308"/>
      <c r="D54" s="113">
        <v>10.301895107977083</v>
      </c>
      <c r="E54" s="115">
        <v>935</v>
      </c>
      <c r="F54" s="114">
        <v>952</v>
      </c>
      <c r="G54" s="114">
        <v>951</v>
      </c>
      <c r="H54" s="114">
        <v>946</v>
      </c>
      <c r="I54" s="140">
        <v>921</v>
      </c>
      <c r="J54" s="115">
        <v>14</v>
      </c>
      <c r="K54" s="116">
        <v>1.5200868621064061</v>
      </c>
    </row>
    <row r="55" spans="1:11" ht="14.1" customHeight="1" x14ac:dyDescent="0.2">
      <c r="A55" s="306">
        <v>72</v>
      </c>
      <c r="B55" s="307" t="s">
        <v>281</v>
      </c>
      <c r="C55" s="308"/>
      <c r="D55" s="113">
        <v>1.134861172322609</v>
      </c>
      <c r="E55" s="115">
        <v>103</v>
      </c>
      <c r="F55" s="114">
        <v>97</v>
      </c>
      <c r="G55" s="114">
        <v>92</v>
      </c>
      <c r="H55" s="114">
        <v>94</v>
      </c>
      <c r="I55" s="140">
        <v>94</v>
      </c>
      <c r="J55" s="115">
        <v>9</v>
      </c>
      <c r="K55" s="116">
        <v>9.5744680851063837</v>
      </c>
    </row>
    <row r="56" spans="1:11" ht="14.1" customHeight="1" x14ac:dyDescent="0.2">
      <c r="A56" s="306" t="s">
        <v>282</v>
      </c>
      <c r="B56" s="307" t="s">
        <v>283</v>
      </c>
      <c r="C56" s="308"/>
      <c r="D56" s="113">
        <v>0.16527104451300131</v>
      </c>
      <c r="E56" s="115">
        <v>15</v>
      </c>
      <c r="F56" s="114">
        <v>15</v>
      </c>
      <c r="G56" s="114">
        <v>13</v>
      </c>
      <c r="H56" s="114">
        <v>12</v>
      </c>
      <c r="I56" s="140">
        <v>11</v>
      </c>
      <c r="J56" s="115">
        <v>4</v>
      </c>
      <c r="K56" s="116">
        <v>36.363636363636367</v>
      </c>
    </row>
    <row r="57" spans="1:11" ht="14.1" customHeight="1" x14ac:dyDescent="0.2">
      <c r="A57" s="306" t="s">
        <v>284</v>
      </c>
      <c r="B57" s="307" t="s">
        <v>285</v>
      </c>
      <c r="C57" s="308"/>
      <c r="D57" s="113">
        <v>0.74922873512560595</v>
      </c>
      <c r="E57" s="115">
        <v>68</v>
      </c>
      <c r="F57" s="114">
        <v>65</v>
      </c>
      <c r="G57" s="114">
        <v>61</v>
      </c>
      <c r="H57" s="114">
        <v>64</v>
      </c>
      <c r="I57" s="140">
        <v>66</v>
      </c>
      <c r="J57" s="115">
        <v>2</v>
      </c>
      <c r="K57" s="116">
        <v>3.0303030303030303</v>
      </c>
    </row>
    <row r="58" spans="1:11" ht="14.1" customHeight="1" x14ac:dyDescent="0.2">
      <c r="A58" s="306">
        <v>73</v>
      </c>
      <c r="B58" s="307" t="s">
        <v>286</v>
      </c>
      <c r="C58" s="308"/>
      <c r="D58" s="113">
        <v>0.85940943146760684</v>
      </c>
      <c r="E58" s="115">
        <v>78</v>
      </c>
      <c r="F58" s="114">
        <v>85</v>
      </c>
      <c r="G58" s="114">
        <v>86</v>
      </c>
      <c r="H58" s="114">
        <v>82</v>
      </c>
      <c r="I58" s="140">
        <v>81</v>
      </c>
      <c r="J58" s="115">
        <v>-3</v>
      </c>
      <c r="K58" s="116">
        <v>-3.7037037037037037</v>
      </c>
    </row>
    <row r="59" spans="1:11" ht="14.1" customHeight="1" x14ac:dyDescent="0.2">
      <c r="A59" s="306" t="s">
        <v>287</v>
      </c>
      <c r="B59" s="307" t="s">
        <v>288</v>
      </c>
      <c r="C59" s="308"/>
      <c r="D59" s="113">
        <v>0.56192155134420452</v>
      </c>
      <c r="E59" s="115">
        <v>51</v>
      </c>
      <c r="F59" s="114">
        <v>57</v>
      </c>
      <c r="G59" s="114">
        <v>60</v>
      </c>
      <c r="H59" s="114">
        <v>56</v>
      </c>
      <c r="I59" s="140">
        <v>56</v>
      </c>
      <c r="J59" s="115">
        <v>-5</v>
      </c>
      <c r="K59" s="116">
        <v>-8.9285714285714288</v>
      </c>
    </row>
    <row r="60" spans="1:11" ht="14.1" customHeight="1" x14ac:dyDescent="0.2">
      <c r="A60" s="306">
        <v>81</v>
      </c>
      <c r="B60" s="307" t="s">
        <v>289</v>
      </c>
      <c r="C60" s="308"/>
      <c r="D60" s="113">
        <v>3.5808726311150285</v>
      </c>
      <c r="E60" s="115">
        <v>325</v>
      </c>
      <c r="F60" s="114">
        <v>336</v>
      </c>
      <c r="G60" s="114">
        <v>326</v>
      </c>
      <c r="H60" s="114">
        <v>328</v>
      </c>
      <c r="I60" s="140">
        <v>329</v>
      </c>
      <c r="J60" s="115">
        <v>-4</v>
      </c>
      <c r="K60" s="116">
        <v>-1.21580547112462</v>
      </c>
    </row>
    <row r="61" spans="1:11" ht="14.1" customHeight="1" x14ac:dyDescent="0.2">
      <c r="A61" s="306" t="s">
        <v>290</v>
      </c>
      <c r="B61" s="307" t="s">
        <v>291</v>
      </c>
      <c r="C61" s="308"/>
      <c r="D61" s="113">
        <v>1.0356985456148082</v>
      </c>
      <c r="E61" s="115">
        <v>94</v>
      </c>
      <c r="F61" s="114">
        <v>103</v>
      </c>
      <c r="G61" s="114">
        <v>106</v>
      </c>
      <c r="H61" s="114">
        <v>112</v>
      </c>
      <c r="I61" s="140">
        <v>115</v>
      </c>
      <c r="J61" s="115">
        <v>-21</v>
      </c>
      <c r="K61" s="116">
        <v>-18.260869565217391</v>
      </c>
    </row>
    <row r="62" spans="1:11" ht="14.1" customHeight="1" x14ac:dyDescent="0.2">
      <c r="A62" s="306" t="s">
        <v>292</v>
      </c>
      <c r="B62" s="307" t="s">
        <v>293</v>
      </c>
      <c r="C62" s="308"/>
      <c r="D62" s="113">
        <v>1.5315116791538121</v>
      </c>
      <c r="E62" s="115">
        <v>139</v>
      </c>
      <c r="F62" s="114">
        <v>138</v>
      </c>
      <c r="G62" s="114">
        <v>133</v>
      </c>
      <c r="H62" s="114">
        <v>132</v>
      </c>
      <c r="I62" s="140">
        <v>134</v>
      </c>
      <c r="J62" s="115">
        <v>5</v>
      </c>
      <c r="K62" s="116">
        <v>3.7313432835820897</v>
      </c>
    </row>
    <row r="63" spans="1:11" ht="14.1" customHeight="1" x14ac:dyDescent="0.2">
      <c r="A63" s="306"/>
      <c r="B63" s="307" t="s">
        <v>294</v>
      </c>
      <c r="C63" s="308"/>
      <c r="D63" s="113">
        <v>1.0577346848832085</v>
      </c>
      <c r="E63" s="115">
        <v>96</v>
      </c>
      <c r="F63" s="114">
        <v>93</v>
      </c>
      <c r="G63" s="114">
        <v>89</v>
      </c>
      <c r="H63" s="114">
        <v>85</v>
      </c>
      <c r="I63" s="140">
        <v>87</v>
      </c>
      <c r="J63" s="115">
        <v>9</v>
      </c>
      <c r="K63" s="116">
        <v>10.344827586206897</v>
      </c>
    </row>
    <row r="64" spans="1:11" ht="14.1" customHeight="1" x14ac:dyDescent="0.2">
      <c r="A64" s="306" t="s">
        <v>295</v>
      </c>
      <c r="B64" s="307" t="s">
        <v>296</v>
      </c>
      <c r="C64" s="308"/>
      <c r="D64" s="113">
        <v>7.7126487439400621E-2</v>
      </c>
      <c r="E64" s="115">
        <v>7</v>
      </c>
      <c r="F64" s="114">
        <v>7</v>
      </c>
      <c r="G64" s="114">
        <v>6</v>
      </c>
      <c r="H64" s="114">
        <v>4</v>
      </c>
      <c r="I64" s="140">
        <v>3</v>
      </c>
      <c r="J64" s="115">
        <v>4</v>
      </c>
      <c r="K64" s="116">
        <v>133.33333333333334</v>
      </c>
    </row>
    <row r="65" spans="1:11" ht="14.1" customHeight="1" x14ac:dyDescent="0.2">
      <c r="A65" s="306" t="s">
        <v>297</v>
      </c>
      <c r="B65" s="307" t="s">
        <v>298</v>
      </c>
      <c r="C65" s="308"/>
      <c r="D65" s="113">
        <v>0.67210224768620541</v>
      </c>
      <c r="E65" s="115">
        <v>61</v>
      </c>
      <c r="F65" s="114">
        <v>62</v>
      </c>
      <c r="G65" s="114">
        <v>59</v>
      </c>
      <c r="H65" s="114">
        <v>57</v>
      </c>
      <c r="I65" s="140">
        <v>55</v>
      </c>
      <c r="J65" s="115">
        <v>6</v>
      </c>
      <c r="K65" s="116">
        <v>10.909090909090908</v>
      </c>
    </row>
    <row r="66" spans="1:11" ht="14.1" customHeight="1" x14ac:dyDescent="0.2">
      <c r="A66" s="306">
        <v>82</v>
      </c>
      <c r="B66" s="307" t="s">
        <v>299</v>
      </c>
      <c r="C66" s="308"/>
      <c r="D66" s="113">
        <v>2.8977523137946233</v>
      </c>
      <c r="E66" s="115">
        <v>263</v>
      </c>
      <c r="F66" s="114">
        <v>277</v>
      </c>
      <c r="G66" s="114">
        <v>275</v>
      </c>
      <c r="H66" s="114">
        <v>279</v>
      </c>
      <c r="I66" s="140">
        <v>297</v>
      </c>
      <c r="J66" s="115">
        <v>-34</v>
      </c>
      <c r="K66" s="116">
        <v>-11.447811447811448</v>
      </c>
    </row>
    <row r="67" spans="1:11" ht="14.1" customHeight="1" x14ac:dyDescent="0.2">
      <c r="A67" s="306" t="s">
        <v>300</v>
      </c>
      <c r="B67" s="307" t="s">
        <v>301</v>
      </c>
      <c r="C67" s="308"/>
      <c r="D67" s="113">
        <v>1.6747465843984135</v>
      </c>
      <c r="E67" s="115">
        <v>152</v>
      </c>
      <c r="F67" s="114">
        <v>159</v>
      </c>
      <c r="G67" s="114">
        <v>154</v>
      </c>
      <c r="H67" s="114">
        <v>155</v>
      </c>
      <c r="I67" s="140">
        <v>170</v>
      </c>
      <c r="J67" s="115">
        <v>-18</v>
      </c>
      <c r="K67" s="116">
        <v>-10.588235294117647</v>
      </c>
    </row>
    <row r="68" spans="1:11" ht="14.1" customHeight="1" x14ac:dyDescent="0.2">
      <c r="A68" s="306" t="s">
        <v>302</v>
      </c>
      <c r="B68" s="307" t="s">
        <v>303</v>
      </c>
      <c r="C68" s="308"/>
      <c r="D68" s="113">
        <v>0.8043190832966064</v>
      </c>
      <c r="E68" s="115">
        <v>73</v>
      </c>
      <c r="F68" s="114">
        <v>82</v>
      </c>
      <c r="G68" s="114">
        <v>84</v>
      </c>
      <c r="H68" s="114">
        <v>86</v>
      </c>
      <c r="I68" s="140">
        <v>88</v>
      </c>
      <c r="J68" s="115">
        <v>-15</v>
      </c>
      <c r="K68" s="116">
        <v>-17.045454545454547</v>
      </c>
    </row>
    <row r="69" spans="1:11" ht="14.1" customHeight="1" x14ac:dyDescent="0.2">
      <c r="A69" s="306">
        <v>83</v>
      </c>
      <c r="B69" s="307" t="s">
        <v>304</v>
      </c>
      <c r="C69" s="308"/>
      <c r="D69" s="113">
        <v>3.5588364918466286</v>
      </c>
      <c r="E69" s="115">
        <v>323</v>
      </c>
      <c r="F69" s="114">
        <v>319</v>
      </c>
      <c r="G69" s="114">
        <v>312</v>
      </c>
      <c r="H69" s="114">
        <v>307</v>
      </c>
      <c r="I69" s="140">
        <v>308</v>
      </c>
      <c r="J69" s="115">
        <v>15</v>
      </c>
      <c r="K69" s="116">
        <v>4.8701298701298699</v>
      </c>
    </row>
    <row r="70" spans="1:11" ht="14.1" customHeight="1" x14ac:dyDescent="0.2">
      <c r="A70" s="306" t="s">
        <v>305</v>
      </c>
      <c r="B70" s="307" t="s">
        <v>306</v>
      </c>
      <c r="C70" s="308"/>
      <c r="D70" s="113">
        <v>2.0273248126928163</v>
      </c>
      <c r="E70" s="115">
        <v>184</v>
      </c>
      <c r="F70" s="114">
        <v>181</v>
      </c>
      <c r="G70" s="114">
        <v>173</v>
      </c>
      <c r="H70" s="114">
        <v>177</v>
      </c>
      <c r="I70" s="140">
        <v>182</v>
      </c>
      <c r="J70" s="115">
        <v>2</v>
      </c>
      <c r="K70" s="116">
        <v>1.098901098901099</v>
      </c>
    </row>
    <row r="71" spans="1:11" ht="14.1" customHeight="1" x14ac:dyDescent="0.2">
      <c r="A71" s="306"/>
      <c r="B71" s="307" t="s">
        <v>307</v>
      </c>
      <c r="C71" s="308"/>
      <c r="D71" s="113">
        <v>0.90348171000440725</v>
      </c>
      <c r="E71" s="115">
        <v>82</v>
      </c>
      <c r="F71" s="114">
        <v>77</v>
      </c>
      <c r="G71" s="114">
        <v>75</v>
      </c>
      <c r="H71" s="114">
        <v>81</v>
      </c>
      <c r="I71" s="140">
        <v>85</v>
      </c>
      <c r="J71" s="115">
        <v>-3</v>
      </c>
      <c r="K71" s="116">
        <v>-3.5294117647058822</v>
      </c>
    </row>
    <row r="72" spans="1:11" ht="14.1" customHeight="1" x14ac:dyDescent="0.2">
      <c r="A72" s="306">
        <v>84</v>
      </c>
      <c r="B72" s="307" t="s">
        <v>308</v>
      </c>
      <c r="C72" s="308"/>
      <c r="D72" s="113">
        <v>2.005288673424416</v>
      </c>
      <c r="E72" s="115">
        <v>182</v>
      </c>
      <c r="F72" s="114">
        <v>186</v>
      </c>
      <c r="G72" s="114">
        <v>197</v>
      </c>
      <c r="H72" s="114">
        <v>188</v>
      </c>
      <c r="I72" s="140">
        <v>184</v>
      </c>
      <c r="J72" s="115">
        <v>-2</v>
      </c>
      <c r="K72" s="116">
        <v>-1.0869565217391304</v>
      </c>
    </row>
    <row r="73" spans="1:11" ht="14.1" customHeight="1" x14ac:dyDescent="0.2">
      <c r="A73" s="306" t="s">
        <v>309</v>
      </c>
      <c r="B73" s="307" t="s">
        <v>310</v>
      </c>
      <c r="C73" s="308"/>
      <c r="D73" s="113">
        <v>0.15425297487880124</v>
      </c>
      <c r="E73" s="115">
        <v>14</v>
      </c>
      <c r="F73" s="114">
        <v>12</v>
      </c>
      <c r="G73" s="114">
        <v>12</v>
      </c>
      <c r="H73" s="114">
        <v>12</v>
      </c>
      <c r="I73" s="140">
        <v>12</v>
      </c>
      <c r="J73" s="115">
        <v>2</v>
      </c>
      <c r="K73" s="116">
        <v>16.666666666666668</v>
      </c>
    </row>
    <row r="74" spans="1:11" ht="14.1" customHeight="1" x14ac:dyDescent="0.2">
      <c r="A74" s="306" t="s">
        <v>311</v>
      </c>
      <c r="B74" s="307" t="s">
        <v>312</v>
      </c>
      <c r="C74" s="308"/>
      <c r="D74" s="113" t="s">
        <v>513</v>
      </c>
      <c r="E74" s="115" t="s">
        <v>513</v>
      </c>
      <c r="F74" s="114" t="s">
        <v>513</v>
      </c>
      <c r="G74" s="114">
        <v>3</v>
      </c>
      <c r="H74" s="114">
        <v>4</v>
      </c>
      <c r="I74" s="140">
        <v>4</v>
      </c>
      <c r="J74" s="115" t="s">
        <v>513</v>
      </c>
      <c r="K74" s="116" t="s">
        <v>513</v>
      </c>
    </row>
    <row r="75" spans="1:11" ht="14.1" customHeight="1" x14ac:dyDescent="0.2">
      <c r="A75" s="306" t="s">
        <v>313</v>
      </c>
      <c r="B75" s="307" t="s">
        <v>314</v>
      </c>
      <c r="C75" s="308"/>
      <c r="D75" s="113">
        <v>6.6108417805200534E-2</v>
      </c>
      <c r="E75" s="115">
        <v>6</v>
      </c>
      <c r="F75" s="114">
        <v>7</v>
      </c>
      <c r="G75" s="114">
        <v>7</v>
      </c>
      <c r="H75" s="114">
        <v>9</v>
      </c>
      <c r="I75" s="140">
        <v>10</v>
      </c>
      <c r="J75" s="115">
        <v>-4</v>
      </c>
      <c r="K75" s="116">
        <v>-40</v>
      </c>
    </row>
    <row r="76" spans="1:11" ht="14.1" customHeight="1" x14ac:dyDescent="0.2">
      <c r="A76" s="306">
        <v>91</v>
      </c>
      <c r="B76" s="307" t="s">
        <v>315</v>
      </c>
      <c r="C76" s="308"/>
      <c r="D76" s="113">
        <v>0.81533715293080655</v>
      </c>
      <c r="E76" s="115">
        <v>74</v>
      </c>
      <c r="F76" s="114">
        <v>69</v>
      </c>
      <c r="G76" s="114">
        <v>71</v>
      </c>
      <c r="H76" s="114">
        <v>70</v>
      </c>
      <c r="I76" s="140">
        <v>67</v>
      </c>
      <c r="J76" s="115">
        <v>7</v>
      </c>
      <c r="K76" s="116">
        <v>10.447761194029852</v>
      </c>
    </row>
    <row r="77" spans="1:11" ht="14.1" customHeight="1" x14ac:dyDescent="0.2">
      <c r="A77" s="306">
        <v>92</v>
      </c>
      <c r="B77" s="307" t="s">
        <v>316</v>
      </c>
      <c r="C77" s="308"/>
      <c r="D77" s="113">
        <v>0.11018069634200088</v>
      </c>
      <c r="E77" s="115">
        <v>10</v>
      </c>
      <c r="F77" s="114">
        <v>8</v>
      </c>
      <c r="G77" s="114">
        <v>9</v>
      </c>
      <c r="H77" s="114">
        <v>10</v>
      </c>
      <c r="I77" s="140">
        <v>11</v>
      </c>
      <c r="J77" s="115">
        <v>-1</v>
      </c>
      <c r="K77" s="116">
        <v>-9.0909090909090917</v>
      </c>
    </row>
    <row r="78" spans="1:11" ht="14.1" customHeight="1" x14ac:dyDescent="0.2">
      <c r="A78" s="306">
        <v>93</v>
      </c>
      <c r="B78" s="307" t="s">
        <v>317</v>
      </c>
      <c r="C78" s="308"/>
      <c r="D78" s="113">
        <v>5.509034817100044E-2</v>
      </c>
      <c r="E78" s="115">
        <v>5</v>
      </c>
      <c r="F78" s="114">
        <v>6</v>
      </c>
      <c r="G78" s="114">
        <v>7</v>
      </c>
      <c r="H78" s="114">
        <v>8</v>
      </c>
      <c r="I78" s="140">
        <v>9</v>
      </c>
      <c r="J78" s="115">
        <v>-4</v>
      </c>
      <c r="K78" s="116">
        <v>-44.444444444444443</v>
      </c>
    </row>
    <row r="79" spans="1:11" ht="14.1" customHeight="1" x14ac:dyDescent="0.2">
      <c r="A79" s="306">
        <v>94</v>
      </c>
      <c r="B79" s="307" t="s">
        <v>318</v>
      </c>
      <c r="C79" s="308"/>
      <c r="D79" s="113">
        <v>0.60599382988100481</v>
      </c>
      <c r="E79" s="115">
        <v>55</v>
      </c>
      <c r="F79" s="114">
        <v>60</v>
      </c>
      <c r="G79" s="114">
        <v>69</v>
      </c>
      <c r="H79" s="114">
        <v>55</v>
      </c>
      <c r="I79" s="140">
        <v>51</v>
      </c>
      <c r="J79" s="115">
        <v>4</v>
      </c>
      <c r="K79" s="116">
        <v>7.8431372549019605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4.4513001322168355</v>
      </c>
      <c r="E81" s="143">
        <v>404</v>
      </c>
      <c r="F81" s="144">
        <v>422</v>
      </c>
      <c r="G81" s="144">
        <v>433</v>
      </c>
      <c r="H81" s="144">
        <v>451</v>
      </c>
      <c r="I81" s="145">
        <v>427</v>
      </c>
      <c r="J81" s="143">
        <v>-23</v>
      </c>
      <c r="K81" s="146">
        <v>-5.3864168618266977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2747</v>
      </c>
      <c r="G12" s="536">
        <v>2319</v>
      </c>
      <c r="H12" s="536">
        <v>3713</v>
      </c>
      <c r="I12" s="536">
        <v>2739</v>
      </c>
      <c r="J12" s="537">
        <v>2753</v>
      </c>
      <c r="K12" s="538">
        <v>-6</v>
      </c>
      <c r="L12" s="349">
        <v>-0.21794406102433708</v>
      </c>
    </row>
    <row r="13" spans="1:17" s="110" customFormat="1" ht="15" customHeight="1" x14ac:dyDescent="0.2">
      <c r="A13" s="350" t="s">
        <v>344</v>
      </c>
      <c r="B13" s="351" t="s">
        <v>345</v>
      </c>
      <c r="C13" s="347"/>
      <c r="D13" s="347"/>
      <c r="E13" s="348"/>
      <c r="F13" s="536">
        <v>1682</v>
      </c>
      <c r="G13" s="536">
        <v>1349</v>
      </c>
      <c r="H13" s="536">
        <v>2147</v>
      </c>
      <c r="I13" s="536">
        <v>1594</v>
      </c>
      <c r="J13" s="537">
        <v>1566</v>
      </c>
      <c r="K13" s="538">
        <v>116</v>
      </c>
      <c r="L13" s="349">
        <v>7.4074074074074074</v>
      </c>
    </row>
    <row r="14" spans="1:17" s="110" customFormat="1" ht="22.5" customHeight="1" x14ac:dyDescent="0.2">
      <c r="A14" s="350"/>
      <c r="B14" s="351" t="s">
        <v>346</v>
      </c>
      <c r="C14" s="347"/>
      <c r="D14" s="347"/>
      <c r="E14" s="348"/>
      <c r="F14" s="536">
        <v>1065</v>
      </c>
      <c r="G14" s="536">
        <v>970</v>
      </c>
      <c r="H14" s="536">
        <v>1566</v>
      </c>
      <c r="I14" s="536">
        <v>1145</v>
      </c>
      <c r="J14" s="537">
        <v>1187</v>
      </c>
      <c r="K14" s="538">
        <v>-122</v>
      </c>
      <c r="L14" s="349">
        <v>-10.278011794439765</v>
      </c>
    </row>
    <row r="15" spans="1:17" s="110" customFormat="1" ht="15" customHeight="1" x14ac:dyDescent="0.2">
      <c r="A15" s="350" t="s">
        <v>347</v>
      </c>
      <c r="B15" s="351" t="s">
        <v>108</v>
      </c>
      <c r="C15" s="347"/>
      <c r="D15" s="347"/>
      <c r="E15" s="348"/>
      <c r="F15" s="536">
        <v>572</v>
      </c>
      <c r="G15" s="536">
        <v>524</v>
      </c>
      <c r="H15" s="536">
        <v>1431</v>
      </c>
      <c r="I15" s="536">
        <v>635</v>
      </c>
      <c r="J15" s="537">
        <v>625</v>
      </c>
      <c r="K15" s="538">
        <v>-53</v>
      </c>
      <c r="L15" s="349">
        <v>-8.48</v>
      </c>
    </row>
    <row r="16" spans="1:17" s="110" customFormat="1" ht="15" customHeight="1" x14ac:dyDescent="0.2">
      <c r="A16" s="350"/>
      <c r="B16" s="351" t="s">
        <v>109</v>
      </c>
      <c r="C16" s="347"/>
      <c r="D16" s="347"/>
      <c r="E16" s="348"/>
      <c r="F16" s="536">
        <v>1864</v>
      </c>
      <c r="G16" s="536">
        <v>1558</v>
      </c>
      <c r="H16" s="536">
        <v>1960</v>
      </c>
      <c r="I16" s="536">
        <v>1846</v>
      </c>
      <c r="J16" s="537">
        <v>1839</v>
      </c>
      <c r="K16" s="538">
        <v>25</v>
      </c>
      <c r="L16" s="349">
        <v>1.3594344752582925</v>
      </c>
    </row>
    <row r="17" spans="1:12" s="110" customFormat="1" ht="15" customHeight="1" x14ac:dyDescent="0.2">
      <c r="A17" s="350"/>
      <c r="B17" s="351" t="s">
        <v>110</v>
      </c>
      <c r="C17" s="347"/>
      <c r="D17" s="347"/>
      <c r="E17" s="348"/>
      <c r="F17" s="536">
        <v>268</v>
      </c>
      <c r="G17" s="536">
        <v>218</v>
      </c>
      <c r="H17" s="536">
        <v>302</v>
      </c>
      <c r="I17" s="536">
        <v>234</v>
      </c>
      <c r="J17" s="537">
        <v>262</v>
      </c>
      <c r="K17" s="538">
        <v>6</v>
      </c>
      <c r="L17" s="349">
        <v>2.2900763358778624</v>
      </c>
    </row>
    <row r="18" spans="1:12" s="110" customFormat="1" ht="15" customHeight="1" x14ac:dyDescent="0.2">
      <c r="A18" s="350"/>
      <c r="B18" s="351" t="s">
        <v>111</v>
      </c>
      <c r="C18" s="347"/>
      <c r="D18" s="347"/>
      <c r="E18" s="348"/>
      <c r="F18" s="536">
        <v>43</v>
      </c>
      <c r="G18" s="536">
        <v>19</v>
      </c>
      <c r="H18" s="536">
        <v>20</v>
      </c>
      <c r="I18" s="536">
        <v>24</v>
      </c>
      <c r="J18" s="537">
        <v>27</v>
      </c>
      <c r="K18" s="538">
        <v>16</v>
      </c>
      <c r="L18" s="349">
        <v>59.25925925925926</v>
      </c>
    </row>
    <row r="19" spans="1:12" s="110" customFormat="1" ht="15" customHeight="1" x14ac:dyDescent="0.2">
      <c r="A19" s="118" t="s">
        <v>113</v>
      </c>
      <c r="B19" s="119" t="s">
        <v>181</v>
      </c>
      <c r="C19" s="347"/>
      <c r="D19" s="347"/>
      <c r="E19" s="348"/>
      <c r="F19" s="536">
        <v>1665</v>
      </c>
      <c r="G19" s="536">
        <v>1356</v>
      </c>
      <c r="H19" s="536">
        <v>2593</v>
      </c>
      <c r="I19" s="536">
        <v>1721</v>
      </c>
      <c r="J19" s="537">
        <v>1757</v>
      </c>
      <c r="K19" s="538">
        <v>-92</v>
      </c>
      <c r="L19" s="349">
        <v>-5.2361980648833235</v>
      </c>
    </row>
    <row r="20" spans="1:12" s="110" customFormat="1" ht="15" customHeight="1" x14ac:dyDescent="0.2">
      <c r="A20" s="118"/>
      <c r="B20" s="119" t="s">
        <v>182</v>
      </c>
      <c r="C20" s="347"/>
      <c r="D20" s="347"/>
      <c r="E20" s="348"/>
      <c r="F20" s="536">
        <v>1082</v>
      </c>
      <c r="G20" s="536">
        <v>963</v>
      </c>
      <c r="H20" s="536">
        <v>1120</v>
      </c>
      <c r="I20" s="536">
        <v>1018</v>
      </c>
      <c r="J20" s="537">
        <v>996</v>
      </c>
      <c r="K20" s="538">
        <v>86</v>
      </c>
      <c r="L20" s="349">
        <v>8.6345381526104426</v>
      </c>
    </row>
    <row r="21" spans="1:12" s="110" customFormat="1" ht="15" customHeight="1" x14ac:dyDescent="0.2">
      <c r="A21" s="118" t="s">
        <v>113</v>
      </c>
      <c r="B21" s="119" t="s">
        <v>116</v>
      </c>
      <c r="C21" s="347"/>
      <c r="D21" s="347"/>
      <c r="E21" s="348"/>
      <c r="F21" s="536">
        <v>2038</v>
      </c>
      <c r="G21" s="536">
        <v>1664</v>
      </c>
      <c r="H21" s="536">
        <v>2851</v>
      </c>
      <c r="I21" s="536">
        <v>1981</v>
      </c>
      <c r="J21" s="537">
        <v>2061</v>
      </c>
      <c r="K21" s="538">
        <v>-23</v>
      </c>
      <c r="L21" s="349">
        <v>-1.1159631246967492</v>
      </c>
    </row>
    <row r="22" spans="1:12" s="110" customFormat="1" ht="15" customHeight="1" x14ac:dyDescent="0.2">
      <c r="A22" s="118"/>
      <c r="B22" s="119" t="s">
        <v>117</v>
      </c>
      <c r="C22" s="347"/>
      <c r="D22" s="347"/>
      <c r="E22" s="348"/>
      <c r="F22" s="536">
        <v>707</v>
      </c>
      <c r="G22" s="536">
        <v>654</v>
      </c>
      <c r="H22" s="536">
        <v>857</v>
      </c>
      <c r="I22" s="536">
        <v>749</v>
      </c>
      <c r="J22" s="537">
        <v>689</v>
      </c>
      <c r="K22" s="538">
        <v>18</v>
      </c>
      <c r="L22" s="349">
        <v>2.6124818577648767</v>
      </c>
    </row>
    <row r="23" spans="1:12" s="110" customFormat="1" ht="15" customHeight="1" x14ac:dyDescent="0.2">
      <c r="A23" s="352" t="s">
        <v>347</v>
      </c>
      <c r="B23" s="353" t="s">
        <v>193</v>
      </c>
      <c r="C23" s="354"/>
      <c r="D23" s="354"/>
      <c r="E23" s="355"/>
      <c r="F23" s="539">
        <v>54</v>
      </c>
      <c r="G23" s="539">
        <v>60</v>
      </c>
      <c r="H23" s="539">
        <v>594</v>
      </c>
      <c r="I23" s="539">
        <v>30</v>
      </c>
      <c r="J23" s="540">
        <v>50</v>
      </c>
      <c r="K23" s="541">
        <v>4</v>
      </c>
      <c r="L23" s="356">
        <v>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v>
      </c>
      <c r="G25" s="542">
        <v>38.200000000000003</v>
      </c>
      <c r="H25" s="542">
        <v>35.9</v>
      </c>
      <c r="I25" s="542">
        <v>38.299999999999997</v>
      </c>
      <c r="J25" s="542">
        <v>34.4</v>
      </c>
      <c r="K25" s="543" t="s">
        <v>349</v>
      </c>
      <c r="L25" s="364">
        <v>-3.3999999999999986</v>
      </c>
    </row>
    <row r="26" spans="1:12" s="110" customFormat="1" ht="15" customHeight="1" x14ac:dyDescent="0.2">
      <c r="A26" s="365" t="s">
        <v>105</v>
      </c>
      <c r="B26" s="366" t="s">
        <v>345</v>
      </c>
      <c r="C26" s="362"/>
      <c r="D26" s="362"/>
      <c r="E26" s="363"/>
      <c r="F26" s="542">
        <v>28.4</v>
      </c>
      <c r="G26" s="542">
        <v>37.5</v>
      </c>
      <c r="H26" s="542">
        <v>30.9</v>
      </c>
      <c r="I26" s="542">
        <v>37.4</v>
      </c>
      <c r="J26" s="544">
        <v>33.4</v>
      </c>
      <c r="K26" s="543" t="s">
        <v>349</v>
      </c>
      <c r="L26" s="364">
        <v>-5</v>
      </c>
    </row>
    <row r="27" spans="1:12" s="110" customFormat="1" ht="15" customHeight="1" x14ac:dyDescent="0.2">
      <c r="A27" s="365"/>
      <c r="B27" s="366" t="s">
        <v>346</v>
      </c>
      <c r="C27" s="362"/>
      <c r="D27" s="362"/>
      <c r="E27" s="363"/>
      <c r="F27" s="542">
        <v>35</v>
      </c>
      <c r="G27" s="542">
        <v>39.200000000000003</v>
      </c>
      <c r="H27" s="542">
        <v>42.7</v>
      </c>
      <c r="I27" s="542">
        <v>39.5</v>
      </c>
      <c r="J27" s="542">
        <v>35.700000000000003</v>
      </c>
      <c r="K27" s="543" t="s">
        <v>349</v>
      </c>
      <c r="L27" s="364">
        <v>-0.70000000000000284</v>
      </c>
    </row>
    <row r="28" spans="1:12" s="110" customFormat="1" ht="15" customHeight="1" x14ac:dyDescent="0.2">
      <c r="A28" s="365" t="s">
        <v>113</v>
      </c>
      <c r="B28" s="366" t="s">
        <v>108</v>
      </c>
      <c r="C28" s="362"/>
      <c r="D28" s="362"/>
      <c r="E28" s="363"/>
      <c r="F28" s="542">
        <v>40.700000000000003</v>
      </c>
      <c r="G28" s="542">
        <v>46.8</v>
      </c>
      <c r="H28" s="542">
        <v>46.9</v>
      </c>
      <c r="I28" s="542">
        <v>47.4</v>
      </c>
      <c r="J28" s="542">
        <v>43.9</v>
      </c>
      <c r="K28" s="543" t="s">
        <v>349</v>
      </c>
      <c r="L28" s="364">
        <v>-3.1999999999999957</v>
      </c>
    </row>
    <row r="29" spans="1:12" s="110" customFormat="1" ht="11.25" x14ac:dyDescent="0.2">
      <c r="A29" s="365"/>
      <c r="B29" s="366" t="s">
        <v>109</v>
      </c>
      <c r="C29" s="362"/>
      <c r="D29" s="362"/>
      <c r="E29" s="363"/>
      <c r="F29" s="542">
        <v>28.8</v>
      </c>
      <c r="G29" s="542">
        <v>35.1</v>
      </c>
      <c r="H29" s="542">
        <v>31.5</v>
      </c>
      <c r="I29" s="542">
        <v>35.700000000000003</v>
      </c>
      <c r="J29" s="544">
        <v>31.5</v>
      </c>
      <c r="K29" s="543" t="s">
        <v>349</v>
      </c>
      <c r="L29" s="364">
        <v>-2.6999999999999993</v>
      </c>
    </row>
    <row r="30" spans="1:12" s="110" customFormat="1" ht="15" customHeight="1" x14ac:dyDescent="0.2">
      <c r="A30" s="365"/>
      <c r="B30" s="366" t="s">
        <v>110</v>
      </c>
      <c r="C30" s="362"/>
      <c r="D30" s="362"/>
      <c r="E30" s="363"/>
      <c r="F30" s="542">
        <v>28</v>
      </c>
      <c r="G30" s="542">
        <v>43.6</v>
      </c>
      <c r="H30" s="542">
        <v>32.5</v>
      </c>
      <c r="I30" s="542">
        <v>35</v>
      </c>
      <c r="J30" s="542">
        <v>33.200000000000003</v>
      </c>
      <c r="K30" s="543" t="s">
        <v>349</v>
      </c>
      <c r="L30" s="364">
        <v>-5.2000000000000028</v>
      </c>
    </row>
    <row r="31" spans="1:12" s="110" customFormat="1" ht="15" customHeight="1" x14ac:dyDescent="0.2">
      <c r="A31" s="365"/>
      <c r="B31" s="366" t="s">
        <v>111</v>
      </c>
      <c r="C31" s="362"/>
      <c r="D31" s="362"/>
      <c r="E31" s="363"/>
      <c r="F31" s="542">
        <v>27.9</v>
      </c>
      <c r="G31" s="542">
        <v>26.3</v>
      </c>
      <c r="H31" s="542">
        <v>60</v>
      </c>
      <c r="I31" s="542">
        <v>41.7</v>
      </c>
      <c r="J31" s="542">
        <v>37</v>
      </c>
      <c r="K31" s="543" t="s">
        <v>349</v>
      </c>
      <c r="L31" s="364">
        <v>-9.1000000000000014</v>
      </c>
    </row>
    <row r="32" spans="1:12" s="110" customFormat="1" ht="15" customHeight="1" x14ac:dyDescent="0.2">
      <c r="A32" s="367" t="s">
        <v>113</v>
      </c>
      <c r="B32" s="368" t="s">
        <v>181</v>
      </c>
      <c r="C32" s="362"/>
      <c r="D32" s="362"/>
      <c r="E32" s="363"/>
      <c r="F32" s="542">
        <v>27.3</v>
      </c>
      <c r="G32" s="542">
        <v>35.6</v>
      </c>
      <c r="H32" s="542">
        <v>27.9</v>
      </c>
      <c r="I32" s="542">
        <v>34</v>
      </c>
      <c r="J32" s="544">
        <v>29.6</v>
      </c>
      <c r="K32" s="543" t="s">
        <v>349</v>
      </c>
      <c r="L32" s="364">
        <v>-2.3000000000000007</v>
      </c>
    </row>
    <row r="33" spans="1:12" s="110" customFormat="1" ht="15" customHeight="1" x14ac:dyDescent="0.2">
      <c r="A33" s="367"/>
      <c r="B33" s="368" t="s">
        <v>182</v>
      </c>
      <c r="C33" s="362"/>
      <c r="D33" s="362"/>
      <c r="E33" s="363"/>
      <c r="F33" s="542">
        <v>36.5</v>
      </c>
      <c r="G33" s="542">
        <v>41.8</v>
      </c>
      <c r="H33" s="542">
        <v>49.9</v>
      </c>
      <c r="I33" s="542">
        <v>45.4</v>
      </c>
      <c r="J33" s="542">
        <v>42.6</v>
      </c>
      <c r="K33" s="543" t="s">
        <v>349</v>
      </c>
      <c r="L33" s="364">
        <v>-6.1000000000000014</v>
      </c>
    </row>
    <row r="34" spans="1:12" s="369" customFormat="1" ht="15" customHeight="1" x14ac:dyDescent="0.2">
      <c r="A34" s="367" t="s">
        <v>113</v>
      </c>
      <c r="B34" s="368" t="s">
        <v>116</v>
      </c>
      <c r="C34" s="362"/>
      <c r="D34" s="362"/>
      <c r="E34" s="363"/>
      <c r="F34" s="542">
        <v>31.9</v>
      </c>
      <c r="G34" s="542">
        <v>38.5</v>
      </c>
      <c r="H34" s="542">
        <v>37</v>
      </c>
      <c r="I34" s="542">
        <v>37.6</v>
      </c>
      <c r="J34" s="542">
        <v>33.6</v>
      </c>
      <c r="K34" s="543" t="s">
        <v>349</v>
      </c>
      <c r="L34" s="364">
        <v>-1.7000000000000028</v>
      </c>
    </row>
    <row r="35" spans="1:12" s="369" customFormat="1" ht="11.25" x14ac:dyDescent="0.2">
      <c r="A35" s="370"/>
      <c r="B35" s="371" t="s">
        <v>117</v>
      </c>
      <c r="C35" s="372"/>
      <c r="D35" s="372"/>
      <c r="E35" s="373"/>
      <c r="F35" s="545">
        <v>28.5</v>
      </c>
      <c r="G35" s="545">
        <v>37.700000000000003</v>
      </c>
      <c r="H35" s="545">
        <v>33</v>
      </c>
      <c r="I35" s="545">
        <v>40</v>
      </c>
      <c r="J35" s="546">
        <v>36.799999999999997</v>
      </c>
      <c r="K35" s="547" t="s">
        <v>349</v>
      </c>
      <c r="L35" s="374">
        <v>-8.2999999999999972</v>
      </c>
    </row>
    <row r="36" spans="1:12" s="369" customFormat="1" ht="15.95" customHeight="1" x14ac:dyDescent="0.2">
      <c r="A36" s="375" t="s">
        <v>350</v>
      </c>
      <c r="B36" s="376"/>
      <c r="C36" s="377"/>
      <c r="D36" s="376"/>
      <c r="E36" s="378"/>
      <c r="F36" s="548">
        <v>2685</v>
      </c>
      <c r="G36" s="548">
        <v>2239</v>
      </c>
      <c r="H36" s="548">
        <v>3016</v>
      </c>
      <c r="I36" s="548">
        <v>2704</v>
      </c>
      <c r="J36" s="548">
        <v>2687</v>
      </c>
      <c r="K36" s="549">
        <v>-2</v>
      </c>
      <c r="L36" s="380">
        <v>-7.4432452549311495E-2</v>
      </c>
    </row>
    <row r="37" spans="1:12" s="369" customFormat="1" ht="15.95" customHeight="1" x14ac:dyDescent="0.2">
      <c r="A37" s="381"/>
      <c r="B37" s="382" t="s">
        <v>113</v>
      </c>
      <c r="C37" s="382" t="s">
        <v>351</v>
      </c>
      <c r="D37" s="382"/>
      <c r="E37" s="383"/>
      <c r="F37" s="548">
        <v>832</v>
      </c>
      <c r="G37" s="548">
        <v>856</v>
      </c>
      <c r="H37" s="548">
        <v>1083</v>
      </c>
      <c r="I37" s="548">
        <v>1036</v>
      </c>
      <c r="J37" s="548">
        <v>924</v>
      </c>
      <c r="K37" s="549">
        <v>-92</v>
      </c>
      <c r="L37" s="380">
        <v>-9.9567099567099575</v>
      </c>
    </row>
    <row r="38" spans="1:12" s="369" customFormat="1" ht="15.95" customHeight="1" x14ac:dyDescent="0.2">
      <c r="A38" s="381"/>
      <c r="B38" s="384" t="s">
        <v>105</v>
      </c>
      <c r="C38" s="384" t="s">
        <v>106</v>
      </c>
      <c r="D38" s="385"/>
      <c r="E38" s="383"/>
      <c r="F38" s="548">
        <v>1649</v>
      </c>
      <c r="G38" s="548">
        <v>1308</v>
      </c>
      <c r="H38" s="548">
        <v>1742</v>
      </c>
      <c r="I38" s="548">
        <v>1581</v>
      </c>
      <c r="J38" s="550">
        <v>1532</v>
      </c>
      <c r="K38" s="549">
        <v>117</v>
      </c>
      <c r="L38" s="380">
        <v>7.6370757180156659</v>
      </c>
    </row>
    <row r="39" spans="1:12" s="369" customFormat="1" ht="15.95" customHeight="1" x14ac:dyDescent="0.2">
      <c r="A39" s="381"/>
      <c r="B39" s="385"/>
      <c r="C39" s="382" t="s">
        <v>352</v>
      </c>
      <c r="D39" s="385"/>
      <c r="E39" s="383"/>
      <c r="F39" s="548">
        <v>469</v>
      </c>
      <c r="G39" s="548">
        <v>491</v>
      </c>
      <c r="H39" s="548">
        <v>539</v>
      </c>
      <c r="I39" s="548">
        <v>592</v>
      </c>
      <c r="J39" s="548">
        <v>512</v>
      </c>
      <c r="K39" s="549">
        <v>-43</v>
      </c>
      <c r="L39" s="380">
        <v>-8.3984375</v>
      </c>
    </row>
    <row r="40" spans="1:12" s="369" customFormat="1" ht="15.95" customHeight="1" x14ac:dyDescent="0.2">
      <c r="A40" s="381"/>
      <c r="B40" s="384"/>
      <c r="C40" s="384" t="s">
        <v>107</v>
      </c>
      <c r="D40" s="385"/>
      <c r="E40" s="383"/>
      <c r="F40" s="548">
        <v>1036</v>
      </c>
      <c r="G40" s="548">
        <v>931</v>
      </c>
      <c r="H40" s="548">
        <v>1274</v>
      </c>
      <c r="I40" s="548">
        <v>1123</v>
      </c>
      <c r="J40" s="548">
        <v>1155</v>
      </c>
      <c r="K40" s="549">
        <v>-119</v>
      </c>
      <c r="L40" s="380">
        <v>-10.303030303030303</v>
      </c>
    </row>
    <row r="41" spans="1:12" s="369" customFormat="1" ht="24" customHeight="1" x14ac:dyDescent="0.2">
      <c r="A41" s="381"/>
      <c r="B41" s="385"/>
      <c r="C41" s="382" t="s">
        <v>352</v>
      </c>
      <c r="D41" s="385"/>
      <c r="E41" s="383"/>
      <c r="F41" s="548">
        <v>363</v>
      </c>
      <c r="G41" s="548">
        <v>365</v>
      </c>
      <c r="H41" s="548">
        <v>544</v>
      </c>
      <c r="I41" s="548">
        <v>444</v>
      </c>
      <c r="J41" s="550">
        <v>412</v>
      </c>
      <c r="K41" s="549">
        <v>-49</v>
      </c>
      <c r="L41" s="380">
        <v>-11.893203883495145</v>
      </c>
    </row>
    <row r="42" spans="1:12" s="110" customFormat="1" ht="15" customHeight="1" x14ac:dyDescent="0.2">
      <c r="A42" s="381"/>
      <c r="B42" s="384" t="s">
        <v>113</v>
      </c>
      <c r="C42" s="384" t="s">
        <v>353</v>
      </c>
      <c r="D42" s="385"/>
      <c r="E42" s="383"/>
      <c r="F42" s="548">
        <v>521</v>
      </c>
      <c r="G42" s="548">
        <v>453</v>
      </c>
      <c r="H42" s="548">
        <v>804</v>
      </c>
      <c r="I42" s="548">
        <v>604</v>
      </c>
      <c r="J42" s="548">
        <v>572</v>
      </c>
      <c r="K42" s="549">
        <v>-51</v>
      </c>
      <c r="L42" s="380">
        <v>-8.9160839160839167</v>
      </c>
    </row>
    <row r="43" spans="1:12" s="110" customFormat="1" ht="15" customHeight="1" x14ac:dyDescent="0.2">
      <c r="A43" s="381"/>
      <c r="B43" s="385"/>
      <c r="C43" s="382" t="s">
        <v>352</v>
      </c>
      <c r="D43" s="385"/>
      <c r="E43" s="383"/>
      <c r="F43" s="548">
        <v>212</v>
      </c>
      <c r="G43" s="548">
        <v>212</v>
      </c>
      <c r="H43" s="548">
        <v>377</v>
      </c>
      <c r="I43" s="548">
        <v>286</v>
      </c>
      <c r="J43" s="548">
        <v>251</v>
      </c>
      <c r="K43" s="549">
        <v>-39</v>
      </c>
      <c r="L43" s="380">
        <v>-15.53784860557769</v>
      </c>
    </row>
    <row r="44" spans="1:12" s="110" customFormat="1" ht="15" customHeight="1" x14ac:dyDescent="0.2">
      <c r="A44" s="381"/>
      <c r="B44" s="384"/>
      <c r="C44" s="366" t="s">
        <v>109</v>
      </c>
      <c r="D44" s="385"/>
      <c r="E44" s="383"/>
      <c r="F44" s="548">
        <v>1853</v>
      </c>
      <c r="G44" s="548">
        <v>1549</v>
      </c>
      <c r="H44" s="548">
        <v>1890</v>
      </c>
      <c r="I44" s="548">
        <v>1842</v>
      </c>
      <c r="J44" s="550">
        <v>1826</v>
      </c>
      <c r="K44" s="549">
        <v>27</v>
      </c>
      <c r="L44" s="380">
        <v>1.4786418400876231</v>
      </c>
    </row>
    <row r="45" spans="1:12" s="110" customFormat="1" ht="15" customHeight="1" x14ac:dyDescent="0.2">
      <c r="A45" s="381"/>
      <c r="B45" s="385"/>
      <c r="C45" s="382" t="s">
        <v>352</v>
      </c>
      <c r="D45" s="385"/>
      <c r="E45" s="383"/>
      <c r="F45" s="548">
        <v>533</v>
      </c>
      <c r="G45" s="548">
        <v>544</v>
      </c>
      <c r="H45" s="548">
        <v>596</v>
      </c>
      <c r="I45" s="548">
        <v>658</v>
      </c>
      <c r="J45" s="548">
        <v>576</v>
      </c>
      <c r="K45" s="549">
        <v>-43</v>
      </c>
      <c r="L45" s="380">
        <v>-7.4652777777777777</v>
      </c>
    </row>
    <row r="46" spans="1:12" s="110" customFormat="1" ht="15" customHeight="1" x14ac:dyDescent="0.2">
      <c r="A46" s="381"/>
      <c r="B46" s="384"/>
      <c r="C46" s="366" t="s">
        <v>110</v>
      </c>
      <c r="D46" s="385"/>
      <c r="E46" s="383"/>
      <c r="F46" s="548">
        <v>268</v>
      </c>
      <c r="G46" s="548">
        <v>218</v>
      </c>
      <c r="H46" s="548">
        <v>302</v>
      </c>
      <c r="I46" s="548">
        <v>234</v>
      </c>
      <c r="J46" s="548">
        <v>262</v>
      </c>
      <c r="K46" s="549">
        <v>6</v>
      </c>
      <c r="L46" s="380">
        <v>2.2900763358778624</v>
      </c>
    </row>
    <row r="47" spans="1:12" s="110" customFormat="1" ht="15" customHeight="1" x14ac:dyDescent="0.2">
      <c r="A47" s="381"/>
      <c r="B47" s="385"/>
      <c r="C47" s="382" t="s">
        <v>352</v>
      </c>
      <c r="D47" s="385"/>
      <c r="E47" s="383"/>
      <c r="F47" s="548">
        <v>75</v>
      </c>
      <c r="G47" s="548">
        <v>95</v>
      </c>
      <c r="H47" s="548">
        <v>98</v>
      </c>
      <c r="I47" s="548">
        <v>82</v>
      </c>
      <c r="J47" s="550">
        <v>87</v>
      </c>
      <c r="K47" s="549">
        <v>-12</v>
      </c>
      <c r="L47" s="380">
        <v>-13.793103448275861</v>
      </c>
    </row>
    <row r="48" spans="1:12" s="110" customFormat="1" ht="15" customHeight="1" x14ac:dyDescent="0.2">
      <c r="A48" s="381"/>
      <c r="B48" s="385"/>
      <c r="C48" s="366" t="s">
        <v>111</v>
      </c>
      <c r="D48" s="386"/>
      <c r="E48" s="387"/>
      <c r="F48" s="548">
        <v>43</v>
      </c>
      <c r="G48" s="548">
        <v>19</v>
      </c>
      <c r="H48" s="548">
        <v>20</v>
      </c>
      <c r="I48" s="548">
        <v>24</v>
      </c>
      <c r="J48" s="548">
        <v>27</v>
      </c>
      <c r="K48" s="549">
        <v>16</v>
      </c>
      <c r="L48" s="380">
        <v>59.25925925925926</v>
      </c>
    </row>
    <row r="49" spans="1:12" s="110" customFormat="1" ht="15" customHeight="1" x14ac:dyDescent="0.2">
      <c r="A49" s="381"/>
      <c r="B49" s="385"/>
      <c r="C49" s="382" t="s">
        <v>352</v>
      </c>
      <c r="D49" s="385"/>
      <c r="E49" s="383"/>
      <c r="F49" s="548">
        <v>12</v>
      </c>
      <c r="G49" s="548">
        <v>5</v>
      </c>
      <c r="H49" s="548">
        <v>12</v>
      </c>
      <c r="I49" s="548">
        <v>10</v>
      </c>
      <c r="J49" s="548">
        <v>10</v>
      </c>
      <c r="K49" s="549">
        <v>2</v>
      </c>
      <c r="L49" s="380">
        <v>20</v>
      </c>
    </row>
    <row r="50" spans="1:12" s="110" customFormat="1" ht="15" customHeight="1" x14ac:dyDescent="0.2">
      <c r="A50" s="381"/>
      <c r="B50" s="384" t="s">
        <v>113</v>
      </c>
      <c r="C50" s="382" t="s">
        <v>181</v>
      </c>
      <c r="D50" s="385"/>
      <c r="E50" s="383"/>
      <c r="F50" s="548">
        <v>1607</v>
      </c>
      <c r="G50" s="548">
        <v>1279</v>
      </c>
      <c r="H50" s="548">
        <v>1915</v>
      </c>
      <c r="I50" s="548">
        <v>1689</v>
      </c>
      <c r="J50" s="550">
        <v>1696</v>
      </c>
      <c r="K50" s="549">
        <v>-89</v>
      </c>
      <c r="L50" s="380">
        <v>-5.2476415094339623</v>
      </c>
    </row>
    <row r="51" spans="1:12" s="110" customFormat="1" ht="15" customHeight="1" x14ac:dyDescent="0.2">
      <c r="A51" s="381"/>
      <c r="B51" s="385"/>
      <c r="C51" s="382" t="s">
        <v>352</v>
      </c>
      <c r="D51" s="385"/>
      <c r="E51" s="383"/>
      <c r="F51" s="548">
        <v>438</v>
      </c>
      <c r="G51" s="548">
        <v>455</v>
      </c>
      <c r="H51" s="548">
        <v>534</v>
      </c>
      <c r="I51" s="548">
        <v>575</v>
      </c>
      <c r="J51" s="548">
        <v>502</v>
      </c>
      <c r="K51" s="549">
        <v>-64</v>
      </c>
      <c r="L51" s="380">
        <v>-12.749003984063744</v>
      </c>
    </row>
    <row r="52" spans="1:12" s="110" customFormat="1" ht="15" customHeight="1" x14ac:dyDescent="0.2">
      <c r="A52" s="381"/>
      <c r="B52" s="384"/>
      <c r="C52" s="382" t="s">
        <v>182</v>
      </c>
      <c r="D52" s="385"/>
      <c r="E52" s="383"/>
      <c r="F52" s="548">
        <v>1078</v>
      </c>
      <c r="G52" s="548">
        <v>960</v>
      </c>
      <c r="H52" s="548">
        <v>1101</v>
      </c>
      <c r="I52" s="548">
        <v>1015</v>
      </c>
      <c r="J52" s="548">
        <v>991</v>
      </c>
      <c r="K52" s="549">
        <v>87</v>
      </c>
      <c r="L52" s="380">
        <v>8.7790110998990922</v>
      </c>
    </row>
    <row r="53" spans="1:12" s="269" customFormat="1" ht="11.25" customHeight="1" x14ac:dyDescent="0.2">
      <c r="A53" s="381"/>
      <c r="B53" s="385"/>
      <c r="C53" s="382" t="s">
        <v>352</v>
      </c>
      <c r="D53" s="385"/>
      <c r="E53" s="383"/>
      <c r="F53" s="548">
        <v>394</v>
      </c>
      <c r="G53" s="548">
        <v>401</v>
      </c>
      <c r="H53" s="548">
        <v>549</v>
      </c>
      <c r="I53" s="548">
        <v>461</v>
      </c>
      <c r="J53" s="550">
        <v>422</v>
      </c>
      <c r="K53" s="549">
        <v>-28</v>
      </c>
      <c r="L53" s="380">
        <v>-6.6350710900473935</v>
      </c>
    </row>
    <row r="54" spans="1:12" s="151" customFormat="1" ht="12.75" customHeight="1" x14ac:dyDescent="0.2">
      <c r="A54" s="381"/>
      <c r="B54" s="384" t="s">
        <v>113</v>
      </c>
      <c r="C54" s="384" t="s">
        <v>116</v>
      </c>
      <c r="D54" s="385"/>
      <c r="E54" s="383"/>
      <c r="F54" s="548">
        <v>1985</v>
      </c>
      <c r="G54" s="548">
        <v>1598</v>
      </c>
      <c r="H54" s="548">
        <v>2226</v>
      </c>
      <c r="I54" s="548">
        <v>1948</v>
      </c>
      <c r="J54" s="548">
        <v>2007</v>
      </c>
      <c r="K54" s="549">
        <v>-22</v>
      </c>
      <c r="L54" s="380">
        <v>-1.096163428001993</v>
      </c>
    </row>
    <row r="55" spans="1:12" ht="11.25" x14ac:dyDescent="0.2">
      <c r="A55" s="381"/>
      <c r="B55" s="385"/>
      <c r="C55" s="382" t="s">
        <v>352</v>
      </c>
      <c r="D55" s="385"/>
      <c r="E55" s="383"/>
      <c r="F55" s="548">
        <v>633</v>
      </c>
      <c r="G55" s="548">
        <v>615</v>
      </c>
      <c r="H55" s="548">
        <v>823</v>
      </c>
      <c r="I55" s="548">
        <v>732</v>
      </c>
      <c r="J55" s="548">
        <v>675</v>
      </c>
      <c r="K55" s="549">
        <v>-42</v>
      </c>
      <c r="L55" s="380">
        <v>-6.2222222222222223</v>
      </c>
    </row>
    <row r="56" spans="1:12" ht="14.25" customHeight="1" x14ac:dyDescent="0.2">
      <c r="A56" s="381"/>
      <c r="B56" s="385"/>
      <c r="C56" s="384" t="s">
        <v>117</v>
      </c>
      <c r="D56" s="385"/>
      <c r="E56" s="383"/>
      <c r="F56" s="548">
        <v>698</v>
      </c>
      <c r="G56" s="548">
        <v>640</v>
      </c>
      <c r="H56" s="548">
        <v>785</v>
      </c>
      <c r="I56" s="548">
        <v>747</v>
      </c>
      <c r="J56" s="548">
        <v>677</v>
      </c>
      <c r="K56" s="549">
        <v>21</v>
      </c>
      <c r="L56" s="380">
        <v>3.1019202363367797</v>
      </c>
    </row>
    <row r="57" spans="1:12" ht="18.75" customHeight="1" x14ac:dyDescent="0.2">
      <c r="A57" s="388"/>
      <c r="B57" s="389"/>
      <c r="C57" s="390" t="s">
        <v>352</v>
      </c>
      <c r="D57" s="389"/>
      <c r="E57" s="391"/>
      <c r="F57" s="551">
        <v>199</v>
      </c>
      <c r="G57" s="552">
        <v>241</v>
      </c>
      <c r="H57" s="552">
        <v>259</v>
      </c>
      <c r="I57" s="552">
        <v>299</v>
      </c>
      <c r="J57" s="552">
        <v>249</v>
      </c>
      <c r="K57" s="553">
        <f t="shared" ref="K57" si="0">IF(OR(F57=".",J57=".")=TRUE,".",IF(OR(F57="*",J57="*")=TRUE,"*",IF(AND(F57="-",J57="-")=TRUE,"-",IF(AND(ISNUMBER(J57),ISNUMBER(F57))=TRUE,IF(F57-J57=0,0,F57-J57),IF(ISNUMBER(F57)=TRUE,F57,-J57)))))</f>
        <v>-50</v>
      </c>
      <c r="L57" s="392">
        <f t="shared" ref="L57" si="1">IF(K57 =".",".",IF(K57 ="*","*",IF(K57="-","-",IF(K57=0,0,IF(OR(J57="-",J57=".",F57="-",F57=".")=TRUE,"X",IF(J57=0,"0,0",IF(ABS(K57*100/J57)&gt;250,".X",(K57*100/J57))))))))</f>
        <v>-20.080321285140563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2747</v>
      </c>
      <c r="E11" s="114">
        <v>2319</v>
      </c>
      <c r="F11" s="114">
        <v>3713</v>
      </c>
      <c r="G11" s="114">
        <v>2739</v>
      </c>
      <c r="H11" s="140">
        <v>2753</v>
      </c>
      <c r="I11" s="115">
        <v>-6</v>
      </c>
      <c r="J11" s="116">
        <v>-0.21794406102433708</v>
      </c>
    </row>
    <row r="12" spans="1:15" s="110" customFormat="1" ht="24.95" customHeight="1" x14ac:dyDescent="0.2">
      <c r="A12" s="193" t="s">
        <v>132</v>
      </c>
      <c r="B12" s="194" t="s">
        <v>133</v>
      </c>
      <c r="C12" s="113">
        <v>2.3298143429195486</v>
      </c>
      <c r="D12" s="115">
        <v>64</v>
      </c>
      <c r="E12" s="114">
        <v>12</v>
      </c>
      <c r="F12" s="114">
        <v>108</v>
      </c>
      <c r="G12" s="114">
        <v>65</v>
      </c>
      <c r="H12" s="140">
        <v>61</v>
      </c>
      <c r="I12" s="115">
        <v>3</v>
      </c>
      <c r="J12" s="116">
        <v>4.918032786885246</v>
      </c>
    </row>
    <row r="13" spans="1:15" s="110" customFormat="1" ht="24.95" customHeight="1" x14ac:dyDescent="0.2">
      <c r="A13" s="193" t="s">
        <v>134</v>
      </c>
      <c r="B13" s="199" t="s">
        <v>214</v>
      </c>
      <c r="C13" s="113">
        <v>5.8245358572988719</v>
      </c>
      <c r="D13" s="115">
        <v>160</v>
      </c>
      <c r="E13" s="114">
        <v>170</v>
      </c>
      <c r="F13" s="114">
        <v>111</v>
      </c>
      <c r="G13" s="114">
        <v>103</v>
      </c>
      <c r="H13" s="140">
        <v>104</v>
      </c>
      <c r="I13" s="115">
        <v>56</v>
      </c>
      <c r="J13" s="116">
        <v>53.846153846153847</v>
      </c>
    </row>
    <row r="14" spans="1:15" s="287" customFormat="1" ht="24.95" customHeight="1" x14ac:dyDescent="0.2">
      <c r="A14" s="193" t="s">
        <v>215</v>
      </c>
      <c r="B14" s="199" t="s">
        <v>137</v>
      </c>
      <c r="C14" s="113">
        <v>12.559155442300691</v>
      </c>
      <c r="D14" s="115">
        <v>345</v>
      </c>
      <c r="E14" s="114">
        <v>172</v>
      </c>
      <c r="F14" s="114">
        <v>515</v>
      </c>
      <c r="G14" s="114">
        <v>253</v>
      </c>
      <c r="H14" s="140">
        <v>381</v>
      </c>
      <c r="I14" s="115">
        <v>-36</v>
      </c>
      <c r="J14" s="116">
        <v>-9.4488188976377945</v>
      </c>
      <c r="K14" s="110"/>
      <c r="L14" s="110"/>
      <c r="M14" s="110"/>
      <c r="N14" s="110"/>
      <c r="O14" s="110"/>
    </row>
    <row r="15" spans="1:15" s="110" customFormat="1" ht="24.95" customHeight="1" x14ac:dyDescent="0.2">
      <c r="A15" s="193" t="s">
        <v>216</v>
      </c>
      <c r="B15" s="199" t="s">
        <v>217</v>
      </c>
      <c r="C15" s="113">
        <v>5.2420822715689841</v>
      </c>
      <c r="D15" s="115">
        <v>144</v>
      </c>
      <c r="E15" s="114">
        <v>80</v>
      </c>
      <c r="F15" s="114">
        <v>84</v>
      </c>
      <c r="G15" s="114">
        <v>75</v>
      </c>
      <c r="H15" s="140">
        <v>73</v>
      </c>
      <c r="I15" s="115">
        <v>71</v>
      </c>
      <c r="J15" s="116">
        <v>97.260273972602747</v>
      </c>
    </row>
    <row r="16" spans="1:15" s="287" customFormat="1" ht="24.95" customHeight="1" x14ac:dyDescent="0.2">
      <c r="A16" s="193" t="s">
        <v>218</v>
      </c>
      <c r="B16" s="199" t="s">
        <v>141</v>
      </c>
      <c r="C16" s="113">
        <v>5.3876956680014558</v>
      </c>
      <c r="D16" s="115">
        <v>148</v>
      </c>
      <c r="E16" s="114">
        <v>68</v>
      </c>
      <c r="F16" s="114">
        <v>386</v>
      </c>
      <c r="G16" s="114">
        <v>111</v>
      </c>
      <c r="H16" s="140">
        <v>215</v>
      </c>
      <c r="I16" s="115">
        <v>-67</v>
      </c>
      <c r="J16" s="116">
        <v>-31.162790697674417</v>
      </c>
      <c r="K16" s="110"/>
      <c r="L16" s="110"/>
      <c r="M16" s="110"/>
      <c r="N16" s="110"/>
      <c r="O16" s="110"/>
    </row>
    <row r="17" spans="1:15" s="110" customFormat="1" ht="24.95" customHeight="1" x14ac:dyDescent="0.2">
      <c r="A17" s="193" t="s">
        <v>142</v>
      </c>
      <c r="B17" s="199" t="s">
        <v>220</v>
      </c>
      <c r="C17" s="113">
        <v>1.9293775027302511</v>
      </c>
      <c r="D17" s="115">
        <v>53</v>
      </c>
      <c r="E17" s="114">
        <v>24</v>
      </c>
      <c r="F17" s="114">
        <v>45</v>
      </c>
      <c r="G17" s="114">
        <v>67</v>
      </c>
      <c r="H17" s="140">
        <v>93</v>
      </c>
      <c r="I17" s="115">
        <v>-40</v>
      </c>
      <c r="J17" s="116">
        <v>-43.01075268817204</v>
      </c>
    </row>
    <row r="18" spans="1:15" s="287" customFormat="1" ht="24.95" customHeight="1" x14ac:dyDescent="0.2">
      <c r="A18" s="201" t="s">
        <v>144</v>
      </c>
      <c r="B18" s="202" t="s">
        <v>145</v>
      </c>
      <c r="C18" s="113">
        <v>9.3920640698944311</v>
      </c>
      <c r="D18" s="115">
        <v>258</v>
      </c>
      <c r="E18" s="114">
        <v>170</v>
      </c>
      <c r="F18" s="114">
        <v>288</v>
      </c>
      <c r="G18" s="114">
        <v>235</v>
      </c>
      <c r="H18" s="140">
        <v>195</v>
      </c>
      <c r="I18" s="115">
        <v>63</v>
      </c>
      <c r="J18" s="116">
        <v>32.307692307692307</v>
      </c>
      <c r="K18" s="110"/>
      <c r="L18" s="110"/>
      <c r="M18" s="110"/>
      <c r="N18" s="110"/>
      <c r="O18" s="110"/>
    </row>
    <row r="19" spans="1:15" s="110" customFormat="1" ht="24.95" customHeight="1" x14ac:dyDescent="0.2">
      <c r="A19" s="193" t="s">
        <v>146</v>
      </c>
      <c r="B19" s="199" t="s">
        <v>147</v>
      </c>
      <c r="C19" s="113">
        <v>14.88896978522024</v>
      </c>
      <c r="D19" s="115">
        <v>409</v>
      </c>
      <c r="E19" s="114">
        <v>396</v>
      </c>
      <c r="F19" s="114">
        <v>641</v>
      </c>
      <c r="G19" s="114">
        <v>411</v>
      </c>
      <c r="H19" s="140">
        <v>454</v>
      </c>
      <c r="I19" s="115">
        <v>-45</v>
      </c>
      <c r="J19" s="116">
        <v>-9.9118942731277535</v>
      </c>
    </row>
    <row r="20" spans="1:15" s="287" customFormat="1" ht="24.95" customHeight="1" x14ac:dyDescent="0.2">
      <c r="A20" s="193" t="s">
        <v>148</v>
      </c>
      <c r="B20" s="199" t="s">
        <v>149</v>
      </c>
      <c r="C20" s="113">
        <v>10.702584637786677</v>
      </c>
      <c r="D20" s="115">
        <v>294</v>
      </c>
      <c r="E20" s="114">
        <v>321</v>
      </c>
      <c r="F20" s="114">
        <v>358</v>
      </c>
      <c r="G20" s="114">
        <v>344</v>
      </c>
      <c r="H20" s="140">
        <v>363</v>
      </c>
      <c r="I20" s="115">
        <v>-69</v>
      </c>
      <c r="J20" s="116">
        <v>-19.008264462809919</v>
      </c>
      <c r="K20" s="110"/>
      <c r="L20" s="110"/>
      <c r="M20" s="110"/>
      <c r="N20" s="110"/>
      <c r="O20" s="110"/>
    </row>
    <row r="21" spans="1:15" s="110" customFormat="1" ht="24.95" customHeight="1" x14ac:dyDescent="0.2">
      <c r="A21" s="201" t="s">
        <v>150</v>
      </c>
      <c r="B21" s="202" t="s">
        <v>151</v>
      </c>
      <c r="C21" s="113">
        <v>4.3319985438660353</v>
      </c>
      <c r="D21" s="115">
        <v>119</v>
      </c>
      <c r="E21" s="114">
        <v>106</v>
      </c>
      <c r="F21" s="114">
        <v>114</v>
      </c>
      <c r="G21" s="114">
        <v>108</v>
      </c>
      <c r="H21" s="140">
        <v>106</v>
      </c>
      <c r="I21" s="115">
        <v>13</v>
      </c>
      <c r="J21" s="116">
        <v>12.264150943396226</v>
      </c>
    </row>
    <row r="22" spans="1:15" s="110" customFormat="1" ht="24.95" customHeight="1" x14ac:dyDescent="0.2">
      <c r="A22" s="201" t="s">
        <v>152</v>
      </c>
      <c r="B22" s="199" t="s">
        <v>153</v>
      </c>
      <c r="C22" s="113">
        <v>0.61885693483800508</v>
      </c>
      <c r="D22" s="115">
        <v>17</v>
      </c>
      <c r="E22" s="114">
        <v>11</v>
      </c>
      <c r="F22" s="114">
        <v>29</v>
      </c>
      <c r="G22" s="114">
        <v>22</v>
      </c>
      <c r="H22" s="140">
        <v>24</v>
      </c>
      <c r="I22" s="115">
        <v>-7</v>
      </c>
      <c r="J22" s="116">
        <v>-29.166666666666668</v>
      </c>
    </row>
    <row r="23" spans="1:15" s="110" customFormat="1" ht="24.95" customHeight="1" x14ac:dyDescent="0.2">
      <c r="A23" s="193" t="s">
        <v>154</v>
      </c>
      <c r="B23" s="199" t="s">
        <v>155</v>
      </c>
      <c r="C23" s="113">
        <v>0.80087368037859485</v>
      </c>
      <c r="D23" s="115">
        <v>22</v>
      </c>
      <c r="E23" s="114">
        <v>4</v>
      </c>
      <c r="F23" s="114">
        <v>13</v>
      </c>
      <c r="G23" s="114">
        <v>10</v>
      </c>
      <c r="H23" s="140">
        <v>27</v>
      </c>
      <c r="I23" s="115">
        <v>-5</v>
      </c>
      <c r="J23" s="116">
        <v>-18.518518518518519</v>
      </c>
    </row>
    <row r="24" spans="1:15" s="110" customFormat="1" ht="24.95" customHeight="1" x14ac:dyDescent="0.2">
      <c r="A24" s="193" t="s">
        <v>156</v>
      </c>
      <c r="B24" s="199" t="s">
        <v>221</v>
      </c>
      <c r="C24" s="113">
        <v>2.5482344375682562</v>
      </c>
      <c r="D24" s="115">
        <v>70</v>
      </c>
      <c r="E24" s="114">
        <v>57</v>
      </c>
      <c r="F24" s="114">
        <v>93</v>
      </c>
      <c r="G24" s="114">
        <v>95</v>
      </c>
      <c r="H24" s="140">
        <v>97</v>
      </c>
      <c r="I24" s="115">
        <v>-27</v>
      </c>
      <c r="J24" s="116">
        <v>-27.835051546391753</v>
      </c>
    </row>
    <row r="25" spans="1:15" s="110" customFormat="1" ht="24.95" customHeight="1" x14ac:dyDescent="0.2">
      <c r="A25" s="193" t="s">
        <v>222</v>
      </c>
      <c r="B25" s="204" t="s">
        <v>159</v>
      </c>
      <c r="C25" s="113">
        <v>9.282854022570076</v>
      </c>
      <c r="D25" s="115">
        <v>255</v>
      </c>
      <c r="E25" s="114">
        <v>183</v>
      </c>
      <c r="F25" s="114">
        <v>316</v>
      </c>
      <c r="G25" s="114">
        <v>264</v>
      </c>
      <c r="H25" s="140">
        <v>260</v>
      </c>
      <c r="I25" s="115">
        <v>-5</v>
      </c>
      <c r="J25" s="116">
        <v>-1.9230769230769231</v>
      </c>
    </row>
    <row r="26" spans="1:15" s="110" customFormat="1" ht="24.95" customHeight="1" x14ac:dyDescent="0.2">
      <c r="A26" s="201">
        <v>782.78300000000002</v>
      </c>
      <c r="B26" s="203" t="s">
        <v>160</v>
      </c>
      <c r="C26" s="113">
        <v>5.3512923188933383</v>
      </c>
      <c r="D26" s="115">
        <v>147</v>
      </c>
      <c r="E26" s="114">
        <v>203</v>
      </c>
      <c r="F26" s="114">
        <v>185</v>
      </c>
      <c r="G26" s="114">
        <v>255</v>
      </c>
      <c r="H26" s="140">
        <v>121</v>
      </c>
      <c r="I26" s="115">
        <v>26</v>
      </c>
      <c r="J26" s="116">
        <v>21.487603305785125</v>
      </c>
    </row>
    <row r="27" spans="1:15" s="110" customFormat="1" ht="24.95" customHeight="1" x14ac:dyDescent="0.2">
      <c r="A27" s="193" t="s">
        <v>161</v>
      </c>
      <c r="B27" s="199" t="s">
        <v>162</v>
      </c>
      <c r="C27" s="113">
        <v>2.3662176920276665</v>
      </c>
      <c r="D27" s="115">
        <v>65</v>
      </c>
      <c r="E27" s="114">
        <v>69</v>
      </c>
      <c r="F27" s="114">
        <v>169</v>
      </c>
      <c r="G27" s="114">
        <v>64</v>
      </c>
      <c r="H27" s="140">
        <v>66</v>
      </c>
      <c r="I27" s="115">
        <v>-1</v>
      </c>
      <c r="J27" s="116">
        <v>-1.5151515151515151</v>
      </c>
    </row>
    <row r="28" spans="1:15" s="110" customFormat="1" ht="24.95" customHeight="1" x14ac:dyDescent="0.2">
      <c r="A28" s="193" t="s">
        <v>163</v>
      </c>
      <c r="B28" s="199" t="s">
        <v>164</v>
      </c>
      <c r="C28" s="113">
        <v>2.1477975973789589</v>
      </c>
      <c r="D28" s="115">
        <v>59</v>
      </c>
      <c r="E28" s="114">
        <v>60</v>
      </c>
      <c r="F28" s="114">
        <v>127</v>
      </c>
      <c r="G28" s="114">
        <v>48</v>
      </c>
      <c r="H28" s="140">
        <v>54</v>
      </c>
      <c r="I28" s="115">
        <v>5</v>
      </c>
      <c r="J28" s="116">
        <v>9.2592592592592595</v>
      </c>
    </row>
    <row r="29" spans="1:15" s="110" customFormat="1" ht="24.95" customHeight="1" x14ac:dyDescent="0.2">
      <c r="A29" s="193">
        <v>86</v>
      </c>
      <c r="B29" s="199" t="s">
        <v>165</v>
      </c>
      <c r="C29" s="113">
        <v>4.9508554787040406</v>
      </c>
      <c r="D29" s="115">
        <v>136</v>
      </c>
      <c r="E29" s="114">
        <v>91</v>
      </c>
      <c r="F29" s="114">
        <v>148</v>
      </c>
      <c r="G29" s="114">
        <v>104</v>
      </c>
      <c r="H29" s="140">
        <v>125</v>
      </c>
      <c r="I29" s="115">
        <v>11</v>
      </c>
      <c r="J29" s="116">
        <v>8.8000000000000007</v>
      </c>
    </row>
    <row r="30" spans="1:15" s="110" customFormat="1" ht="24.95" customHeight="1" x14ac:dyDescent="0.2">
      <c r="A30" s="193">
        <v>87.88</v>
      </c>
      <c r="B30" s="204" t="s">
        <v>166</v>
      </c>
      <c r="C30" s="113">
        <v>9.5740808154350194</v>
      </c>
      <c r="D30" s="115">
        <v>263</v>
      </c>
      <c r="E30" s="114">
        <v>229</v>
      </c>
      <c r="F30" s="114">
        <v>401</v>
      </c>
      <c r="G30" s="114">
        <v>288</v>
      </c>
      <c r="H30" s="140">
        <v>239</v>
      </c>
      <c r="I30" s="115">
        <v>24</v>
      </c>
      <c r="J30" s="116">
        <v>10.0418410041841</v>
      </c>
    </row>
    <row r="31" spans="1:15" s="110" customFormat="1" ht="24.95" customHeight="1" x14ac:dyDescent="0.2">
      <c r="A31" s="193" t="s">
        <v>167</v>
      </c>
      <c r="B31" s="199" t="s">
        <v>168</v>
      </c>
      <c r="C31" s="113">
        <v>2.3298143429195486</v>
      </c>
      <c r="D31" s="115">
        <v>64</v>
      </c>
      <c r="E31" s="114">
        <v>65</v>
      </c>
      <c r="F31" s="114">
        <v>97</v>
      </c>
      <c r="G31" s="114">
        <v>70</v>
      </c>
      <c r="H31" s="140">
        <v>76</v>
      </c>
      <c r="I31" s="115">
        <v>-12</v>
      </c>
      <c r="J31" s="116">
        <v>-15.789473684210526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2.3298143429195486</v>
      </c>
      <c r="D34" s="115">
        <v>64</v>
      </c>
      <c r="E34" s="114">
        <v>12</v>
      </c>
      <c r="F34" s="114">
        <v>108</v>
      </c>
      <c r="G34" s="114">
        <v>65</v>
      </c>
      <c r="H34" s="140">
        <v>61</v>
      </c>
      <c r="I34" s="115">
        <v>3</v>
      </c>
      <c r="J34" s="116">
        <v>4.918032786885246</v>
      </c>
    </row>
    <row r="35" spans="1:10" s="110" customFormat="1" ht="24.95" customHeight="1" x14ac:dyDescent="0.2">
      <c r="A35" s="292" t="s">
        <v>171</v>
      </c>
      <c r="B35" s="293" t="s">
        <v>172</v>
      </c>
      <c r="C35" s="113">
        <v>27.775755369493993</v>
      </c>
      <c r="D35" s="115">
        <v>763</v>
      </c>
      <c r="E35" s="114">
        <v>512</v>
      </c>
      <c r="F35" s="114">
        <v>914</v>
      </c>
      <c r="G35" s="114">
        <v>591</v>
      </c>
      <c r="H35" s="140">
        <v>680</v>
      </c>
      <c r="I35" s="115">
        <v>83</v>
      </c>
      <c r="J35" s="116">
        <v>12.205882352941176</v>
      </c>
    </row>
    <row r="36" spans="1:10" s="110" customFormat="1" ht="24.95" customHeight="1" x14ac:dyDescent="0.2">
      <c r="A36" s="294" t="s">
        <v>173</v>
      </c>
      <c r="B36" s="295" t="s">
        <v>174</v>
      </c>
      <c r="C36" s="125">
        <v>69.894430287586459</v>
      </c>
      <c r="D36" s="143">
        <v>1920</v>
      </c>
      <c r="E36" s="144">
        <v>1795</v>
      </c>
      <c r="F36" s="144">
        <v>2691</v>
      </c>
      <c r="G36" s="144">
        <v>2083</v>
      </c>
      <c r="H36" s="145">
        <v>2012</v>
      </c>
      <c r="I36" s="143">
        <v>-92</v>
      </c>
      <c r="J36" s="146">
        <v>-4.5725646123260439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2747</v>
      </c>
      <c r="F11" s="264">
        <v>2319</v>
      </c>
      <c r="G11" s="264">
        <v>3713</v>
      </c>
      <c r="H11" s="264">
        <v>2739</v>
      </c>
      <c r="I11" s="265">
        <v>2753</v>
      </c>
      <c r="J11" s="263">
        <v>-6</v>
      </c>
      <c r="K11" s="266">
        <v>-0.21794406102433708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31.306880232981435</v>
      </c>
      <c r="E13" s="115">
        <v>860</v>
      </c>
      <c r="F13" s="114">
        <v>784</v>
      </c>
      <c r="G13" s="114">
        <v>1135</v>
      </c>
      <c r="H13" s="114">
        <v>955</v>
      </c>
      <c r="I13" s="140">
        <v>820</v>
      </c>
      <c r="J13" s="115">
        <v>40</v>
      </c>
      <c r="K13" s="116">
        <v>4.8780487804878048</v>
      </c>
    </row>
    <row r="14" spans="1:15" ht="15.95" customHeight="1" x14ac:dyDescent="0.2">
      <c r="A14" s="306" t="s">
        <v>230</v>
      </c>
      <c r="B14" s="307"/>
      <c r="C14" s="308"/>
      <c r="D14" s="113">
        <v>56.534401164907173</v>
      </c>
      <c r="E14" s="115">
        <v>1553</v>
      </c>
      <c r="F14" s="114">
        <v>1245</v>
      </c>
      <c r="G14" s="114">
        <v>2151</v>
      </c>
      <c r="H14" s="114">
        <v>1478</v>
      </c>
      <c r="I14" s="140">
        <v>1590</v>
      </c>
      <c r="J14" s="115">
        <v>-37</v>
      </c>
      <c r="K14" s="116">
        <v>-2.3270440251572326</v>
      </c>
    </row>
    <row r="15" spans="1:15" ht="15.95" customHeight="1" x14ac:dyDescent="0.2">
      <c r="A15" s="306" t="s">
        <v>231</v>
      </c>
      <c r="B15" s="307"/>
      <c r="C15" s="308"/>
      <c r="D15" s="113">
        <v>5.3876956680014558</v>
      </c>
      <c r="E15" s="115">
        <v>148</v>
      </c>
      <c r="F15" s="114">
        <v>139</v>
      </c>
      <c r="G15" s="114">
        <v>219</v>
      </c>
      <c r="H15" s="114">
        <v>165</v>
      </c>
      <c r="I15" s="140">
        <v>165</v>
      </c>
      <c r="J15" s="115">
        <v>-17</v>
      </c>
      <c r="K15" s="116">
        <v>-10.303030303030303</v>
      </c>
    </row>
    <row r="16" spans="1:15" ht="15.95" customHeight="1" x14ac:dyDescent="0.2">
      <c r="A16" s="306" t="s">
        <v>232</v>
      </c>
      <c r="B16" s="307"/>
      <c r="C16" s="308"/>
      <c r="D16" s="113">
        <v>6.2249726974881687</v>
      </c>
      <c r="E16" s="115">
        <v>171</v>
      </c>
      <c r="F16" s="114">
        <v>134</v>
      </c>
      <c r="G16" s="114">
        <v>185</v>
      </c>
      <c r="H16" s="114">
        <v>133</v>
      </c>
      <c r="I16" s="140">
        <v>168</v>
      </c>
      <c r="J16" s="115">
        <v>3</v>
      </c>
      <c r="K16" s="116">
        <v>1.7857142857142858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2.0749908991627231</v>
      </c>
      <c r="E18" s="115">
        <v>57</v>
      </c>
      <c r="F18" s="114">
        <v>16</v>
      </c>
      <c r="G18" s="114">
        <v>100</v>
      </c>
      <c r="H18" s="114">
        <v>72</v>
      </c>
      <c r="I18" s="140">
        <v>49</v>
      </c>
      <c r="J18" s="115">
        <v>8</v>
      </c>
      <c r="K18" s="116">
        <v>16.326530612244898</v>
      </c>
    </row>
    <row r="19" spans="1:11" ht="14.1" customHeight="1" x14ac:dyDescent="0.2">
      <c r="A19" s="306" t="s">
        <v>235</v>
      </c>
      <c r="B19" s="307" t="s">
        <v>236</v>
      </c>
      <c r="C19" s="308"/>
      <c r="D19" s="113">
        <v>1.8565708045140152</v>
      </c>
      <c r="E19" s="115">
        <v>51</v>
      </c>
      <c r="F19" s="114">
        <v>7</v>
      </c>
      <c r="G19" s="114">
        <v>98</v>
      </c>
      <c r="H19" s="114">
        <v>64</v>
      </c>
      <c r="I19" s="140">
        <v>43</v>
      </c>
      <c r="J19" s="115">
        <v>8</v>
      </c>
      <c r="K19" s="116">
        <v>18.604651162790699</v>
      </c>
    </row>
    <row r="20" spans="1:11" ht="14.1" customHeight="1" x14ac:dyDescent="0.2">
      <c r="A20" s="306">
        <v>12</v>
      </c>
      <c r="B20" s="307" t="s">
        <v>237</v>
      </c>
      <c r="C20" s="308"/>
      <c r="D20" s="113">
        <v>1.7837641062977794</v>
      </c>
      <c r="E20" s="115">
        <v>49</v>
      </c>
      <c r="F20" s="114">
        <v>12</v>
      </c>
      <c r="G20" s="114">
        <v>36</v>
      </c>
      <c r="H20" s="114">
        <v>53</v>
      </c>
      <c r="I20" s="140">
        <v>44</v>
      </c>
      <c r="J20" s="115">
        <v>5</v>
      </c>
      <c r="K20" s="116">
        <v>11.363636363636363</v>
      </c>
    </row>
    <row r="21" spans="1:11" ht="14.1" customHeight="1" x14ac:dyDescent="0.2">
      <c r="A21" s="306">
        <v>21</v>
      </c>
      <c r="B21" s="307" t="s">
        <v>238</v>
      </c>
      <c r="C21" s="308"/>
      <c r="D21" s="113">
        <v>0.54605023662176921</v>
      </c>
      <c r="E21" s="115">
        <v>15</v>
      </c>
      <c r="F21" s="114">
        <v>66</v>
      </c>
      <c r="G21" s="114">
        <v>15</v>
      </c>
      <c r="H21" s="114">
        <v>14</v>
      </c>
      <c r="I21" s="140">
        <v>13</v>
      </c>
      <c r="J21" s="115">
        <v>2</v>
      </c>
      <c r="K21" s="116">
        <v>15.384615384615385</v>
      </c>
    </row>
    <row r="22" spans="1:11" ht="14.1" customHeight="1" x14ac:dyDescent="0.2">
      <c r="A22" s="306">
        <v>22</v>
      </c>
      <c r="B22" s="307" t="s">
        <v>239</v>
      </c>
      <c r="C22" s="308"/>
      <c r="D22" s="113">
        <v>1.8565708045140152</v>
      </c>
      <c r="E22" s="115">
        <v>51</v>
      </c>
      <c r="F22" s="114">
        <v>58</v>
      </c>
      <c r="G22" s="114">
        <v>91</v>
      </c>
      <c r="H22" s="114">
        <v>92</v>
      </c>
      <c r="I22" s="140">
        <v>73</v>
      </c>
      <c r="J22" s="115">
        <v>-22</v>
      </c>
      <c r="K22" s="116">
        <v>-30.136986301369863</v>
      </c>
    </row>
    <row r="23" spans="1:11" ht="14.1" customHeight="1" x14ac:dyDescent="0.2">
      <c r="A23" s="306">
        <v>23</v>
      </c>
      <c r="B23" s="307" t="s">
        <v>240</v>
      </c>
      <c r="C23" s="308"/>
      <c r="D23" s="113">
        <v>1.8565708045140152</v>
      </c>
      <c r="E23" s="115">
        <v>51</v>
      </c>
      <c r="F23" s="114">
        <v>6</v>
      </c>
      <c r="G23" s="114">
        <v>19</v>
      </c>
      <c r="H23" s="114">
        <v>17</v>
      </c>
      <c r="I23" s="140">
        <v>10</v>
      </c>
      <c r="J23" s="115">
        <v>41</v>
      </c>
      <c r="K23" s="116" t="s">
        <v>514</v>
      </c>
    </row>
    <row r="24" spans="1:11" ht="14.1" customHeight="1" x14ac:dyDescent="0.2">
      <c r="A24" s="306">
        <v>24</v>
      </c>
      <c r="B24" s="307" t="s">
        <v>241</v>
      </c>
      <c r="C24" s="308"/>
      <c r="D24" s="113">
        <v>3.7131416090280305</v>
      </c>
      <c r="E24" s="115">
        <v>102</v>
      </c>
      <c r="F24" s="114">
        <v>30</v>
      </c>
      <c r="G24" s="114">
        <v>198</v>
      </c>
      <c r="H24" s="114">
        <v>79</v>
      </c>
      <c r="I24" s="140">
        <v>139</v>
      </c>
      <c r="J24" s="115">
        <v>-37</v>
      </c>
      <c r="K24" s="116">
        <v>-26.618705035971225</v>
      </c>
    </row>
    <row r="25" spans="1:11" ht="14.1" customHeight="1" x14ac:dyDescent="0.2">
      <c r="A25" s="306">
        <v>25</v>
      </c>
      <c r="B25" s="307" t="s">
        <v>242</v>
      </c>
      <c r="C25" s="308"/>
      <c r="D25" s="113">
        <v>3.8587550054605022</v>
      </c>
      <c r="E25" s="115">
        <v>106</v>
      </c>
      <c r="F25" s="114">
        <v>99</v>
      </c>
      <c r="G25" s="114">
        <v>168</v>
      </c>
      <c r="H25" s="114">
        <v>62</v>
      </c>
      <c r="I25" s="140">
        <v>110</v>
      </c>
      <c r="J25" s="115">
        <v>-4</v>
      </c>
      <c r="K25" s="116">
        <v>-3.6363636363636362</v>
      </c>
    </row>
    <row r="26" spans="1:11" ht="14.1" customHeight="1" x14ac:dyDescent="0.2">
      <c r="A26" s="306">
        <v>26</v>
      </c>
      <c r="B26" s="307" t="s">
        <v>243</v>
      </c>
      <c r="C26" s="308"/>
      <c r="D26" s="113">
        <v>1.4197306152165998</v>
      </c>
      <c r="E26" s="115">
        <v>39</v>
      </c>
      <c r="F26" s="114">
        <v>24</v>
      </c>
      <c r="G26" s="114">
        <v>64</v>
      </c>
      <c r="H26" s="114">
        <v>32</v>
      </c>
      <c r="I26" s="140">
        <v>45</v>
      </c>
      <c r="J26" s="115">
        <v>-6</v>
      </c>
      <c r="K26" s="116">
        <v>-13.333333333333334</v>
      </c>
    </row>
    <row r="27" spans="1:11" ht="14.1" customHeight="1" x14ac:dyDescent="0.2">
      <c r="A27" s="306">
        <v>27</v>
      </c>
      <c r="B27" s="307" t="s">
        <v>244</v>
      </c>
      <c r="C27" s="308"/>
      <c r="D27" s="113">
        <v>1.0192937750273026</v>
      </c>
      <c r="E27" s="115">
        <v>28</v>
      </c>
      <c r="F27" s="114">
        <v>30</v>
      </c>
      <c r="G27" s="114">
        <v>86</v>
      </c>
      <c r="H27" s="114">
        <v>26</v>
      </c>
      <c r="I27" s="140">
        <v>31</v>
      </c>
      <c r="J27" s="115">
        <v>-3</v>
      </c>
      <c r="K27" s="116">
        <v>-9.67741935483871</v>
      </c>
    </row>
    <row r="28" spans="1:11" ht="14.1" customHeight="1" x14ac:dyDescent="0.2">
      <c r="A28" s="306">
        <v>28</v>
      </c>
      <c r="B28" s="307" t="s">
        <v>245</v>
      </c>
      <c r="C28" s="308"/>
      <c r="D28" s="113" t="s">
        <v>513</v>
      </c>
      <c r="E28" s="115" t="s">
        <v>513</v>
      </c>
      <c r="F28" s="114">
        <v>10</v>
      </c>
      <c r="G28" s="114">
        <v>52</v>
      </c>
      <c r="H28" s="114">
        <v>16</v>
      </c>
      <c r="I28" s="140">
        <v>28</v>
      </c>
      <c r="J28" s="115" t="s">
        <v>513</v>
      </c>
      <c r="K28" s="116" t="s">
        <v>513</v>
      </c>
    </row>
    <row r="29" spans="1:11" ht="14.1" customHeight="1" x14ac:dyDescent="0.2">
      <c r="A29" s="306">
        <v>29</v>
      </c>
      <c r="B29" s="307" t="s">
        <v>246</v>
      </c>
      <c r="C29" s="308"/>
      <c r="D29" s="113">
        <v>2.5482344375682562</v>
      </c>
      <c r="E29" s="115">
        <v>70</v>
      </c>
      <c r="F29" s="114">
        <v>66</v>
      </c>
      <c r="G29" s="114">
        <v>74</v>
      </c>
      <c r="H29" s="114">
        <v>81</v>
      </c>
      <c r="I29" s="140">
        <v>66</v>
      </c>
      <c r="J29" s="115">
        <v>4</v>
      </c>
      <c r="K29" s="116">
        <v>6.0606060606060606</v>
      </c>
    </row>
    <row r="30" spans="1:11" ht="14.1" customHeight="1" x14ac:dyDescent="0.2">
      <c r="A30" s="306" t="s">
        <v>247</v>
      </c>
      <c r="B30" s="307" t="s">
        <v>248</v>
      </c>
      <c r="C30" s="308"/>
      <c r="D30" s="113">
        <v>0.65526028394612301</v>
      </c>
      <c r="E30" s="115">
        <v>18</v>
      </c>
      <c r="F30" s="114">
        <v>27</v>
      </c>
      <c r="G30" s="114">
        <v>24</v>
      </c>
      <c r="H30" s="114">
        <v>24</v>
      </c>
      <c r="I30" s="140">
        <v>19</v>
      </c>
      <c r="J30" s="115">
        <v>-1</v>
      </c>
      <c r="K30" s="116">
        <v>-5.2631578947368425</v>
      </c>
    </row>
    <row r="31" spans="1:11" ht="14.1" customHeight="1" x14ac:dyDescent="0.2">
      <c r="A31" s="306" t="s">
        <v>249</v>
      </c>
      <c r="B31" s="307" t="s">
        <v>250</v>
      </c>
      <c r="C31" s="308"/>
      <c r="D31" s="113">
        <v>1.8929741536221332</v>
      </c>
      <c r="E31" s="115">
        <v>52</v>
      </c>
      <c r="F31" s="114">
        <v>39</v>
      </c>
      <c r="G31" s="114">
        <v>50</v>
      </c>
      <c r="H31" s="114">
        <v>57</v>
      </c>
      <c r="I31" s="140">
        <v>47</v>
      </c>
      <c r="J31" s="115">
        <v>5</v>
      </c>
      <c r="K31" s="116">
        <v>10.638297872340425</v>
      </c>
    </row>
    <row r="32" spans="1:11" ht="14.1" customHeight="1" x14ac:dyDescent="0.2">
      <c r="A32" s="306">
        <v>31</v>
      </c>
      <c r="B32" s="307" t="s">
        <v>251</v>
      </c>
      <c r="C32" s="308"/>
      <c r="D32" s="113">
        <v>0.54605023662176921</v>
      </c>
      <c r="E32" s="115">
        <v>15</v>
      </c>
      <c r="F32" s="114">
        <v>12</v>
      </c>
      <c r="G32" s="114">
        <v>9</v>
      </c>
      <c r="H32" s="114">
        <v>13</v>
      </c>
      <c r="I32" s="140">
        <v>20</v>
      </c>
      <c r="J32" s="115">
        <v>-5</v>
      </c>
      <c r="K32" s="116">
        <v>-25</v>
      </c>
    </row>
    <row r="33" spans="1:11" ht="14.1" customHeight="1" x14ac:dyDescent="0.2">
      <c r="A33" s="306">
        <v>32</v>
      </c>
      <c r="B33" s="307" t="s">
        <v>252</v>
      </c>
      <c r="C33" s="308"/>
      <c r="D33" s="113">
        <v>5.2784856206771025</v>
      </c>
      <c r="E33" s="115">
        <v>145</v>
      </c>
      <c r="F33" s="114">
        <v>101</v>
      </c>
      <c r="G33" s="114">
        <v>136</v>
      </c>
      <c r="H33" s="114">
        <v>134</v>
      </c>
      <c r="I33" s="140">
        <v>98</v>
      </c>
      <c r="J33" s="115">
        <v>47</v>
      </c>
      <c r="K33" s="116">
        <v>47.95918367346939</v>
      </c>
    </row>
    <row r="34" spans="1:11" ht="14.1" customHeight="1" x14ac:dyDescent="0.2">
      <c r="A34" s="306">
        <v>33</v>
      </c>
      <c r="B34" s="307" t="s">
        <v>253</v>
      </c>
      <c r="C34" s="308"/>
      <c r="D34" s="113">
        <v>1.1649071714597743</v>
      </c>
      <c r="E34" s="115">
        <v>32</v>
      </c>
      <c r="F34" s="114">
        <v>22</v>
      </c>
      <c r="G34" s="114">
        <v>48</v>
      </c>
      <c r="H34" s="114">
        <v>24</v>
      </c>
      <c r="I34" s="140">
        <v>22</v>
      </c>
      <c r="J34" s="115">
        <v>10</v>
      </c>
      <c r="K34" s="116">
        <v>45.454545454545453</v>
      </c>
    </row>
    <row r="35" spans="1:11" ht="14.1" customHeight="1" x14ac:dyDescent="0.2">
      <c r="A35" s="306">
        <v>34</v>
      </c>
      <c r="B35" s="307" t="s">
        <v>254</v>
      </c>
      <c r="C35" s="308"/>
      <c r="D35" s="113">
        <v>3.0578813250819077</v>
      </c>
      <c r="E35" s="115">
        <v>84</v>
      </c>
      <c r="F35" s="114">
        <v>21</v>
      </c>
      <c r="G35" s="114">
        <v>92</v>
      </c>
      <c r="H35" s="114">
        <v>62</v>
      </c>
      <c r="I35" s="140">
        <v>46</v>
      </c>
      <c r="J35" s="115">
        <v>38</v>
      </c>
      <c r="K35" s="116">
        <v>82.608695652173907</v>
      </c>
    </row>
    <row r="36" spans="1:11" ht="14.1" customHeight="1" x14ac:dyDescent="0.2">
      <c r="A36" s="306">
        <v>41</v>
      </c>
      <c r="B36" s="307" t="s">
        <v>255</v>
      </c>
      <c r="C36" s="308"/>
      <c r="D36" s="113">
        <v>0.21842009464870768</v>
      </c>
      <c r="E36" s="115">
        <v>6</v>
      </c>
      <c r="F36" s="114" t="s">
        <v>513</v>
      </c>
      <c r="G36" s="114">
        <v>15</v>
      </c>
      <c r="H36" s="114">
        <v>10</v>
      </c>
      <c r="I36" s="140">
        <v>11</v>
      </c>
      <c r="J36" s="115">
        <v>-5</v>
      </c>
      <c r="K36" s="116">
        <v>-45.454545454545453</v>
      </c>
    </row>
    <row r="37" spans="1:11" ht="14.1" customHeight="1" x14ac:dyDescent="0.2">
      <c r="A37" s="306">
        <v>42</v>
      </c>
      <c r="B37" s="307" t="s">
        <v>256</v>
      </c>
      <c r="C37" s="308"/>
      <c r="D37" s="113">
        <v>0.40043684018929743</v>
      </c>
      <c r="E37" s="115">
        <v>11</v>
      </c>
      <c r="F37" s="114">
        <v>13</v>
      </c>
      <c r="G37" s="114">
        <v>19</v>
      </c>
      <c r="H37" s="114">
        <v>9</v>
      </c>
      <c r="I37" s="140">
        <v>7</v>
      </c>
      <c r="J37" s="115">
        <v>4</v>
      </c>
      <c r="K37" s="116">
        <v>57.142857142857146</v>
      </c>
    </row>
    <row r="38" spans="1:11" ht="14.1" customHeight="1" x14ac:dyDescent="0.2">
      <c r="A38" s="306">
        <v>43</v>
      </c>
      <c r="B38" s="307" t="s">
        <v>257</v>
      </c>
      <c r="C38" s="308"/>
      <c r="D38" s="113">
        <v>0.61885693483800508</v>
      </c>
      <c r="E38" s="115">
        <v>17</v>
      </c>
      <c r="F38" s="114">
        <v>13</v>
      </c>
      <c r="G38" s="114">
        <v>25</v>
      </c>
      <c r="H38" s="114">
        <v>19</v>
      </c>
      <c r="I38" s="140">
        <v>14</v>
      </c>
      <c r="J38" s="115">
        <v>3</v>
      </c>
      <c r="K38" s="116">
        <v>21.428571428571427</v>
      </c>
    </row>
    <row r="39" spans="1:11" ht="14.1" customHeight="1" x14ac:dyDescent="0.2">
      <c r="A39" s="306">
        <v>51</v>
      </c>
      <c r="B39" s="307" t="s">
        <v>258</v>
      </c>
      <c r="C39" s="308"/>
      <c r="D39" s="113">
        <v>9.3192573716781943</v>
      </c>
      <c r="E39" s="115">
        <v>256</v>
      </c>
      <c r="F39" s="114">
        <v>377</v>
      </c>
      <c r="G39" s="114">
        <v>488</v>
      </c>
      <c r="H39" s="114">
        <v>479</v>
      </c>
      <c r="I39" s="140">
        <v>472</v>
      </c>
      <c r="J39" s="115">
        <v>-216</v>
      </c>
      <c r="K39" s="116">
        <v>-45.762711864406782</v>
      </c>
    </row>
    <row r="40" spans="1:11" ht="14.1" customHeight="1" x14ac:dyDescent="0.2">
      <c r="A40" s="306" t="s">
        <v>259</v>
      </c>
      <c r="B40" s="307" t="s">
        <v>260</v>
      </c>
      <c r="C40" s="308"/>
      <c r="D40" s="113">
        <v>8.9188205314888975</v>
      </c>
      <c r="E40" s="115">
        <v>245</v>
      </c>
      <c r="F40" s="114">
        <v>358</v>
      </c>
      <c r="G40" s="114">
        <v>458</v>
      </c>
      <c r="H40" s="114">
        <v>448</v>
      </c>
      <c r="I40" s="140">
        <v>452</v>
      </c>
      <c r="J40" s="115">
        <v>-207</v>
      </c>
      <c r="K40" s="116">
        <v>-45.796460176991154</v>
      </c>
    </row>
    <row r="41" spans="1:11" ht="14.1" customHeight="1" x14ac:dyDescent="0.2">
      <c r="A41" s="306"/>
      <c r="B41" s="307" t="s">
        <v>261</v>
      </c>
      <c r="C41" s="308"/>
      <c r="D41" s="113">
        <v>7.7539133600291228</v>
      </c>
      <c r="E41" s="115">
        <v>213</v>
      </c>
      <c r="F41" s="114">
        <v>323</v>
      </c>
      <c r="G41" s="114">
        <v>424</v>
      </c>
      <c r="H41" s="114">
        <v>422</v>
      </c>
      <c r="I41" s="140">
        <v>431</v>
      </c>
      <c r="J41" s="115">
        <v>-218</v>
      </c>
      <c r="K41" s="116">
        <v>-50.580046403712295</v>
      </c>
    </row>
    <row r="42" spans="1:11" ht="14.1" customHeight="1" x14ac:dyDescent="0.2">
      <c r="A42" s="306">
        <v>52</v>
      </c>
      <c r="B42" s="307" t="s">
        <v>262</v>
      </c>
      <c r="C42" s="308"/>
      <c r="D42" s="113">
        <v>7.935930105569712</v>
      </c>
      <c r="E42" s="115">
        <v>218</v>
      </c>
      <c r="F42" s="114">
        <v>196</v>
      </c>
      <c r="G42" s="114">
        <v>240</v>
      </c>
      <c r="H42" s="114">
        <v>183</v>
      </c>
      <c r="I42" s="140">
        <v>196</v>
      </c>
      <c r="J42" s="115">
        <v>22</v>
      </c>
      <c r="K42" s="116">
        <v>11.224489795918368</v>
      </c>
    </row>
    <row r="43" spans="1:11" ht="14.1" customHeight="1" x14ac:dyDescent="0.2">
      <c r="A43" s="306" t="s">
        <v>263</v>
      </c>
      <c r="B43" s="307" t="s">
        <v>264</v>
      </c>
      <c r="C43" s="308"/>
      <c r="D43" s="113">
        <v>7.426283218056061</v>
      </c>
      <c r="E43" s="115">
        <v>204</v>
      </c>
      <c r="F43" s="114">
        <v>173</v>
      </c>
      <c r="G43" s="114">
        <v>195</v>
      </c>
      <c r="H43" s="114">
        <v>165</v>
      </c>
      <c r="I43" s="140">
        <v>168</v>
      </c>
      <c r="J43" s="115">
        <v>36</v>
      </c>
      <c r="K43" s="116">
        <v>21.428571428571427</v>
      </c>
    </row>
    <row r="44" spans="1:11" ht="14.1" customHeight="1" x14ac:dyDescent="0.2">
      <c r="A44" s="306">
        <v>53</v>
      </c>
      <c r="B44" s="307" t="s">
        <v>265</v>
      </c>
      <c r="C44" s="308"/>
      <c r="D44" s="113">
        <v>0.65526028394612301</v>
      </c>
      <c r="E44" s="115">
        <v>18</v>
      </c>
      <c r="F44" s="114">
        <v>22</v>
      </c>
      <c r="G44" s="114">
        <v>30</v>
      </c>
      <c r="H44" s="114">
        <v>21</v>
      </c>
      <c r="I44" s="140">
        <v>16</v>
      </c>
      <c r="J44" s="115">
        <v>2</v>
      </c>
      <c r="K44" s="116">
        <v>12.5</v>
      </c>
    </row>
    <row r="45" spans="1:11" ht="14.1" customHeight="1" x14ac:dyDescent="0.2">
      <c r="A45" s="306" t="s">
        <v>266</v>
      </c>
      <c r="B45" s="307" t="s">
        <v>267</v>
      </c>
      <c r="C45" s="308"/>
      <c r="D45" s="113">
        <v>0.65526028394612301</v>
      </c>
      <c r="E45" s="115">
        <v>18</v>
      </c>
      <c r="F45" s="114">
        <v>19</v>
      </c>
      <c r="G45" s="114">
        <v>29</v>
      </c>
      <c r="H45" s="114">
        <v>21</v>
      </c>
      <c r="I45" s="140">
        <v>15</v>
      </c>
      <c r="J45" s="115">
        <v>3</v>
      </c>
      <c r="K45" s="116">
        <v>20</v>
      </c>
    </row>
    <row r="46" spans="1:11" ht="14.1" customHeight="1" x14ac:dyDescent="0.2">
      <c r="A46" s="306">
        <v>54</v>
      </c>
      <c r="B46" s="307" t="s">
        <v>268</v>
      </c>
      <c r="C46" s="308"/>
      <c r="D46" s="113">
        <v>7.0622497269748816</v>
      </c>
      <c r="E46" s="115">
        <v>194</v>
      </c>
      <c r="F46" s="114">
        <v>115</v>
      </c>
      <c r="G46" s="114">
        <v>115</v>
      </c>
      <c r="H46" s="114">
        <v>133</v>
      </c>
      <c r="I46" s="140">
        <v>122</v>
      </c>
      <c r="J46" s="115">
        <v>72</v>
      </c>
      <c r="K46" s="116">
        <v>59.016393442622949</v>
      </c>
    </row>
    <row r="47" spans="1:11" ht="14.1" customHeight="1" x14ac:dyDescent="0.2">
      <c r="A47" s="306">
        <v>61</v>
      </c>
      <c r="B47" s="307" t="s">
        <v>269</v>
      </c>
      <c r="C47" s="308"/>
      <c r="D47" s="113">
        <v>1.456133964324718</v>
      </c>
      <c r="E47" s="115">
        <v>40</v>
      </c>
      <c r="F47" s="114">
        <v>31</v>
      </c>
      <c r="G47" s="114">
        <v>68</v>
      </c>
      <c r="H47" s="114">
        <v>37</v>
      </c>
      <c r="I47" s="140">
        <v>32</v>
      </c>
      <c r="J47" s="115">
        <v>8</v>
      </c>
      <c r="K47" s="116">
        <v>25</v>
      </c>
    </row>
    <row r="48" spans="1:11" ht="14.1" customHeight="1" x14ac:dyDescent="0.2">
      <c r="A48" s="306">
        <v>62</v>
      </c>
      <c r="B48" s="307" t="s">
        <v>270</v>
      </c>
      <c r="C48" s="308"/>
      <c r="D48" s="113">
        <v>10.921004732435383</v>
      </c>
      <c r="E48" s="115">
        <v>300</v>
      </c>
      <c r="F48" s="114">
        <v>313</v>
      </c>
      <c r="G48" s="114">
        <v>421</v>
      </c>
      <c r="H48" s="114">
        <v>312</v>
      </c>
      <c r="I48" s="140">
        <v>297</v>
      </c>
      <c r="J48" s="115">
        <v>3</v>
      </c>
      <c r="K48" s="116">
        <v>1.0101010101010102</v>
      </c>
    </row>
    <row r="49" spans="1:11" ht="14.1" customHeight="1" x14ac:dyDescent="0.2">
      <c r="A49" s="306">
        <v>63</v>
      </c>
      <c r="B49" s="307" t="s">
        <v>271</v>
      </c>
      <c r="C49" s="308"/>
      <c r="D49" s="113">
        <v>1.8201674554058973</v>
      </c>
      <c r="E49" s="115">
        <v>50</v>
      </c>
      <c r="F49" s="114">
        <v>50</v>
      </c>
      <c r="G49" s="114">
        <v>71</v>
      </c>
      <c r="H49" s="114">
        <v>69</v>
      </c>
      <c r="I49" s="140">
        <v>60</v>
      </c>
      <c r="J49" s="115">
        <v>-10</v>
      </c>
      <c r="K49" s="116">
        <v>-16.666666666666668</v>
      </c>
    </row>
    <row r="50" spans="1:11" ht="14.1" customHeight="1" x14ac:dyDescent="0.2">
      <c r="A50" s="306" t="s">
        <v>272</v>
      </c>
      <c r="B50" s="307" t="s">
        <v>273</v>
      </c>
      <c r="C50" s="308"/>
      <c r="D50" s="113">
        <v>0.14561339643247179</v>
      </c>
      <c r="E50" s="115">
        <v>4</v>
      </c>
      <c r="F50" s="114">
        <v>3</v>
      </c>
      <c r="G50" s="114">
        <v>10</v>
      </c>
      <c r="H50" s="114">
        <v>6</v>
      </c>
      <c r="I50" s="140">
        <v>7</v>
      </c>
      <c r="J50" s="115">
        <v>-3</v>
      </c>
      <c r="K50" s="116">
        <v>-42.857142857142854</v>
      </c>
    </row>
    <row r="51" spans="1:11" ht="14.1" customHeight="1" x14ac:dyDescent="0.2">
      <c r="A51" s="306" t="s">
        <v>274</v>
      </c>
      <c r="B51" s="307" t="s">
        <v>275</v>
      </c>
      <c r="C51" s="308"/>
      <c r="D51" s="113">
        <v>1.5289406625409538</v>
      </c>
      <c r="E51" s="115">
        <v>42</v>
      </c>
      <c r="F51" s="114">
        <v>46</v>
      </c>
      <c r="G51" s="114">
        <v>48</v>
      </c>
      <c r="H51" s="114">
        <v>61</v>
      </c>
      <c r="I51" s="140">
        <v>47</v>
      </c>
      <c r="J51" s="115">
        <v>-5</v>
      </c>
      <c r="K51" s="116">
        <v>-10.638297872340425</v>
      </c>
    </row>
    <row r="52" spans="1:11" ht="14.1" customHeight="1" x14ac:dyDescent="0.2">
      <c r="A52" s="306">
        <v>71</v>
      </c>
      <c r="B52" s="307" t="s">
        <v>276</v>
      </c>
      <c r="C52" s="308"/>
      <c r="D52" s="113">
        <v>7.1350564251911175</v>
      </c>
      <c r="E52" s="115">
        <v>196</v>
      </c>
      <c r="F52" s="114">
        <v>128</v>
      </c>
      <c r="G52" s="114">
        <v>188</v>
      </c>
      <c r="H52" s="114">
        <v>180</v>
      </c>
      <c r="I52" s="140">
        <v>196</v>
      </c>
      <c r="J52" s="115">
        <v>0</v>
      </c>
      <c r="K52" s="116">
        <v>0</v>
      </c>
    </row>
    <row r="53" spans="1:11" ht="14.1" customHeight="1" x14ac:dyDescent="0.2">
      <c r="A53" s="306" t="s">
        <v>277</v>
      </c>
      <c r="B53" s="307" t="s">
        <v>278</v>
      </c>
      <c r="C53" s="308"/>
      <c r="D53" s="113">
        <v>2.621041135784492</v>
      </c>
      <c r="E53" s="115">
        <v>72</v>
      </c>
      <c r="F53" s="114">
        <v>51</v>
      </c>
      <c r="G53" s="114">
        <v>62</v>
      </c>
      <c r="H53" s="114">
        <v>69</v>
      </c>
      <c r="I53" s="140">
        <v>66</v>
      </c>
      <c r="J53" s="115">
        <v>6</v>
      </c>
      <c r="K53" s="116">
        <v>9.0909090909090917</v>
      </c>
    </row>
    <row r="54" spans="1:11" ht="14.1" customHeight="1" x14ac:dyDescent="0.2">
      <c r="A54" s="306" t="s">
        <v>279</v>
      </c>
      <c r="B54" s="307" t="s">
        <v>280</v>
      </c>
      <c r="C54" s="308"/>
      <c r="D54" s="113">
        <v>3.5675282125955587</v>
      </c>
      <c r="E54" s="115">
        <v>98</v>
      </c>
      <c r="F54" s="114">
        <v>67</v>
      </c>
      <c r="G54" s="114">
        <v>100</v>
      </c>
      <c r="H54" s="114">
        <v>94</v>
      </c>
      <c r="I54" s="140">
        <v>112</v>
      </c>
      <c r="J54" s="115">
        <v>-14</v>
      </c>
      <c r="K54" s="116">
        <v>-12.5</v>
      </c>
    </row>
    <row r="55" spans="1:11" ht="14.1" customHeight="1" x14ac:dyDescent="0.2">
      <c r="A55" s="306">
        <v>72</v>
      </c>
      <c r="B55" s="307" t="s">
        <v>281</v>
      </c>
      <c r="C55" s="308"/>
      <c r="D55" s="113">
        <v>1.6017473607571897</v>
      </c>
      <c r="E55" s="115">
        <v>44</v>
      </c>
      <c r="F55" s="114">
        <v>24</v>
      </c>
      <c r="G55" s="114">
        <v>41</v>
      </c>
      <c r="H55" s="114">
        <v>26</v>
      </c>
      <c r="I55" s="140">
        <v>44</v>
      </c>
      <c r="J55" s="115">
        <v>0</v>
      </c>
      <c r="K55" s="116">
        <v>0</v>
      </c>
    </row>
    <row r="56" spans="1:11" ht="14.1" customHeight="1" x14ac:dyDescent="0.2">
      <c r="A56" s="306" t="s">
        <v>282</v>
      </c>
      <c r="B56" s="307" t="s">
        <v>283</v>
      </c>
      <c r="C56" s="308"/>
      <c r="D56" s="113">
        <v>0.43684018929741536</v>
      </c>
      <c r="E56" s="115">
        <v>12</v>
      </c>
      <c r="F56" s="114" t="s">
        <v>513</v>
      </c>
      <c r="G56" s="114">
        <v>9</v>
      </c>
      <c r="H56" s="114">
        <v>3</v>
      </c>
      <c r="I56" s="140">
        <v>18</v>
      </c>
      <c r="J56" s="115">
        <v>-6</v>
      </c>
      <c r="K56" s="116">
        <v>-33.333333333333336</v>
      </c>
    </row>
    <row r="57" spans="1:11" ht="14.1" customHeight="1" x14ac:dyDescent="0.2">
      <c r="A57" s="306" t="s">
        <v>284</v>
      </c>
      <c r="B57" s="307" t="s">
        <v>285</v>
      </c>
      <c r="C57" s="308"/>
      <c r="D57" s="113">
        <v>0.91008372770294865</v>
      </c>
      <c r="E57" s="115">
        <v>25</v>
      </c>
      <c r="F57" s="114">
        <v>15</v>
      </c>
      <c r="G57" s="114">
        <v>18</v>
      </c>
      <c r="H57" s="114">
        <v>14</v>
      </c>
      <c r="I57" s="140">
        <v>11</v>
      </c>
      <c r="J57" s="115">
        <v>14</v>
      </c>
      <c r="K57" s="116">
        <v>127.27272727272727</v>
      </c>
    </row>
    <row r="58" spans="1:11" ht="14.1" customHeight="1" x14ac:dyDescent="0.2">
      <c r="A58" s="306">
        <v>73</v>
      </c>
      <c r="B58" s="307" t="s">
        <v>286</v>
      </c>
      <c r="C58" s="308"/>
      <c r="D58" s="113">
        <v>0.83727702948671279</v>
      </c>
      <c r="E58" s="115">
        <v>23</v>
      </c>
      <c r="F58" s="114">
        <v>18</v>
      </c>
      <c r="G58" s="114">
        <v>64</v>
      </c>
      <c r="H58" s="114">
        <v>24</v>
      </c>
      <c r="I58" s="140">
        <v>26</v>
      </c>
      <c r="J58" s="115">
        <v>-3</v>
      </c>
      <c r="K58" s="116">
        <v>-11.538461538461538</v>
      </c>
    </row>
    <row r="59" spans="1:11" ht="14.1" customHeight="1" x14ac:dyDescent="0.2">
      <c r="A59" s="306" t="s">
        <v>287</v>
      </c>
      <c r="B59" s="307" t="s">
        <v>288</v>
      </c>
      <c r="C59" s="308"/>
      <c r="D59" s="113">
        <v>0.65526028394612301</v>
      </c>
      <c r="E59" s="115">
        <v>18</v>
      </c>
      <c r="F59" s="114">
        <v>16</v>
      </c>
      <c r="G59" s="114">
        <v>52</v>
      </c>
      <c r="H59" s="114">
        <v>15</v>
      </c>
      <c r="I59" s="140">
        <v>21</v>
      </c>
      <c r="J59" s="115">
        <v>-3</v>
      </c>
      <c r="K59" s="116">
        <v>-14.285714285714286</v>
      </c>
    </row>
    <row r="60" spans="1:11" ht="14.1" customHeight="1" x14ac:dyDescent="0.2">
      <c r="A60" s="306">
        <v>81</v>
      </c>
      <c r="B60" s="307" t="s">
        <v>289</v>
      </c>
      <c r="C60" s="308"/>
      <c r="D60" s="113">
        <v>7.5718966144885327</v>
      </c>
      <c r="E60" s="115">
        <v>208</v>
      </c>
      <c r="F60" s="114">
        <v>138</v>
      </c>
      <c r="G60" s="114">
        <v>234</v>
      </c>
      <c r="H60" s="114">
        <v>152</v>
      </c>
      <c r="I60" s="140">
        <v>171</v>
      </c>
      <c r="J60" s="115">
        <v>37</v>
      </c>
      <c r="K60" s="116">
        <v>21.637426900584796</v>
      </c>
    </row>
    <row r="61" spans="1:11" ht="14.1" customHeight="1" x14ac:dyDescent="0.2">
      <c r="A61" s="306" t="s">
        <v>290</v>
      </c>
      <c r="B61" s="307" t="s">
        <v>291</v>
      </c>
      <c r="C61" s="308"/>
      <c r="D61" s="113">
        <v>3.4947215143793229</v>
      </c>
      <c r="E61" s="115">
        <v>96</v>
      </c>
      <c r="F61" s="114">
        <v>51</v>
      </c>
      <c r="G61" s="114">
        <v>75</v>
      </c>
      <c r="H61" s="114">
        <v>65</v>
      </c>
      <c r="I61" s="140">
        <v>69</v>
      </c>
      <c r="J61" s="115">
        <v>27</v>
      </c>
      <c r="K61" s="116">
        <v>39.130434782608695</v>
      </c>
    </row>
    <row r="62" spans="1:11" ht="14.1" customHeight="1" x14ac:dyDescent="0.2">
      <c r="A62" s="306" t="s">
        <v>292</v>
      </c>
      <c r="B62" s="307" t="s">
        <v>293</v>
      </c>
      <c r="C62" s="308"/>
      <c r="D62" s="113">
        <v>2.3298143429195486</v>
      </c>
      <c r="E62" s="115">
        <v>64</v>
      </c>
      <c r="F62" s="114">
        <v>49</v>
      </c>
      <c r="G62" s="114">
        <v>110</v>
      </c>
      <c r="H62" s="114">
        <v>48</v>
      </c>
      <c r="I62" s="140">
        <v>34</v>
      </c>
      <c r="J62" s="115">
        <v>30</v>
      </c>
      <c r="K62" s="116">
        <v>88.235294117647058</v>
      </c>
    </row>
    <row r="63" spans="1:11" ht="14.1" customHeight="1" x14ac:dyDescent="0.2">
      <c r="A63" s="306"/>
      <c r="B63" s="307" t="s">
        <v>294</v>
      </c>
      <c r="C63" s="308"/>
      <c r="D63" s="113">
        <v>2.0021842009464872</v>
      </c>
      <c r="E63" s="115">
        <v>55</v>
      </c>
      <c r="F63" s="114">
        <v>43</v>
      </c>
      <c r="G63" s="114">
        <v>91</v>
      </c>
      <c r="H63" s="114">
        <v>36</v>
      </c>
      <c r="I63" s="140">
        <v>29</v>
      </c>
      <c r="J63" s="115">
        <v>26</v>
      </c>
      <c r="K63" s="116">
        <v>89.65517241379311</v>
      </c>
    </row>
    <row r="64" spans="1:11" ht="14.1" customHeight="1" x14ac:dyDescent="0.2">
      <c r="A64" s="306" t="s">
        <v>295</v>
      </c>
      <c r="B64" s="307" t="s">
        <v>296</v>
      </c>
      <c r="C64" s="308"/>
      <c r="D64" s="113">
        <v>0.69166363305424094</v>
      </c>
      <c r="E64" s="115">
        <v>19</v>
      </c>
      <c r="F64" s="114">
        <v>14</v>
      </c>
      <c r="G64" s="114">
        <v>9</v>
      </c>
      <c r="H64" s="114">
        <v>7</v>
      </c>
      <c r="I64" s="140">
        <v>17</v>
      </c>
      <c r="J64" s="115">
        <v>2</v>
      </c>
      <c r="K64" s="116">
        <v>11.764705882352942</v>
      </c>
    </row>
    <row r="65" spans="1:11" ht="14.1" customHeight="1" x14ac:dyDescent="0.2">
      <c r="A65" s="306" t="s">
        <v>297</v>
      </c>
      <c r="B65" s="307" t="s">
        <v>298</v>
      </c>
      <c r="C65" s="308"/>
      <c r="D65" s="113">
        <v>0.47324353840553329</v>
      </c>
      <c r="E65" s="115">
        <v>13</v>
      </c>
      <c r="F65" s="114">
        <v>11</v>
      </c>
      <c r="G65" s="114">
        <v>21</v>
      </c>
      <c r="H65" s="114">
        <v>16</v>
      </c>
      <c r="I65" s="140">
        <v>20</v>
      </c>
      <c r="J65" s="115">
        <v>-7</v>
      </c>
      <c r="K65" s="116">
        <v>-35</v>
      </c>
    </row>
    <row r="66" spans="1:11" ht="14.1" customHeight="1" x14ac:dyDescent="0.2">
      <c r="A66" s="306">
        <v>82</v>
      </c>
      <c r="B66" s="307" t="s">
        <v>299</v>
      </c>
      <c r="C66" s="308"/>
      <c r="D66" s="113">
        <v>4.2591918456497995</v>
      </c>
      <c r="E66" s="115">
        <v>117</v>
      </c>
      <c r="F66" s="114">
        <v>98</v>
      </c>
      <c r="G66" s="114">
        <v>172</v>
      </c>
      <c r="H66" s="114">
        <v>152</v>
      </c>
      <c r="I66" s="140">
        <v>116</v>
      </c>
      <c r="J66" s="115">
        <v>1</v>
      </c>
      <c r="K66" s="116">
        <v>0.86206896551724133</v>
      </c>
    </row>
    <row r="67" spans="1:11" ht="14.1" customHeight="1" x14ac:dyDescent="0.2">
      <c r="A67" s="306" t="s">
        <v>300</v>
      </c>
      <c r="B67" s="307" t="s">
        <v>301</v>
      </c>
      <c r="C67" s="308"/>
      <c r="D67" s="113">
        <v>3.1306880232981436</v>
      </c>
      <c r="E67" s="115">
        <v>86</v>
      </c>
      <c r="F67" s="114">
        <v>79</v>
      </c>
      <c r="G67" s="114">
        <v>134</v>
      </c>
      <c r="H67" s="114">
        <v>129</v>
      </c>
      <c r="I67" s="140">
        <v>80</v>
      </c>
      <c r="J67" s="115">
        <v>6</v>
      </c>
      <c r="K67" s="116">
        <v>7.5</v>
      </c>
    </row>
    <row r="68" spans="1:11" ht="14.1" customHeight="1" x14ac:dyDescent="0.2">
      <c r="A68" s="306" t="s">
        <v>302</v>
      </c>
      <c r="B68" s="307" t="s">
        <v>303</v>
      </c>
      <c r="C68" s="308"/>
      <c r="D68" s="113">
        <v>0.47324353840553329</v>
      </c>
      <c r="E68" s="115">
        <v>13</v>
      </c>
      <c r="F68" s="114">
        <v>14</v>
      </c>
      <c r="G68" s="114">
        <v>24</v>
      </c>
      <c r="H68" s="114">
        <v>14</v>
      </c>
      <c r="I68" s="140">
        <v>26</v>
      </c>
      <c r="J68" s="115">
        <v>-13</v>
      </c>
      <c r="K68" s="116">
        <v>-50</v>
      </c>
    </row>
    <row r="69" spans="1:11" ht="14.1" customHeight="1" x14ac:dyDescent="0.2">
      <c r="A69" s="306">
        <v>83</v>
      </c>
      <c r="B69" s="307" t="s">
        <v>304</v>
      </c>
      <c r="C69" s="308"/>
      <c r="D69" s="113">
        <v>4.6596286858390972</v>
      </c>
      <c r="E69" s="115">
        <v>128</v>
      </c>
      <c r="F69" s="114">
        <v>133</v>
      </c>
      <c r="G69" s="114">
        <v>251</v>
      </c>
      <c r="H69" s="114">
        <v>109</v>
      </c>
      <c r="I69" s="140">
        <v>122</v>
      </c>
      <c r="J69" s="115">
        <v>6</v>
      </c>
      <c r="K69" s="116">
        <v>4.918032786885246</v>
      </c>
    </row>
    <row r="70" spans="1:11" ht="14.1" customHeight="1" x14ac:dyDescent="0.2">
      <c r="A70" s="306" t="s">
        <v>305</v>
      </c>
      <c r="B70" s="307" t="s">
        <v>306</v>
      </c>
      <c r="C70" s="308"/>
      <c r="D70" s="113">
        <v>3.5675282125955587</v>
      </c>
      <c r="E70" s="115">
        <v>98</v>
      </c>
      <c r="F70" s="114">
        <v>110</v>
      </c>
      <c r="G70" s="114">
        <v>216</v>
      </c>
      <c r="H70" s="114">
        <v>85</v>
      </c>
      <c r="I70" s="140">
        <v>92</v>
      </c>
      <c r="J70" s="115">
        <v>6</v>
      </c>
      <c r="K70" s="116">
        <v>6.5217391304347823</v>
      </c>
    </row>
    <row r="71" spans="1:11" ht="14.1" customHeight="1" x14ac:dyDescent="0.2">
      <c r="A71" s="306"/>
      <c r="B71" s="307" t="s">
        <v>307</v>
      </c>
      <c r="C71" s="308"/>
      <c r="D71" s="113">
        <v>1.346923917000364</v>
      </c>
      <c r="E71" s="115">
        <v>37</v>
      </c>
      <c r="F71" s="114">
        <v>45</v>
      </c>
      <c r="G71" s="114">
        <v>125</v>
      </c>
      <c r="H71" s="114">
        <v>31</v>
      </c>
      <c r="I71" s="140">
        <v>39</v>
      </c>
      <c r="J71" s="115">
        <v>-2</v>
      </c>
      <c r="K71" s="116">
        <v>-5.1282051282051286</v>
      </c>
    </row>
    <row r="72" spans="1:11" ht="14.1" customHeight="1" x14ac:dyDescent="0.2">
      <c r="A72" s="306">
        <v>84</v>
      </c>
      <c r="B72" s="307" t="s">
        <v>308</v>
      </c>
      <c r="C72" s="308"/>
      <c r="D72" s="113">
        <v>1.2377138696760102</v>
      </c>
      <c r="E72" s="115">
        <v>34</v>
      </c>
      <c r="F72" s="114">
        <v>25</v>
      </c>
      <c r="G72" s="114">
        <v>41</v>
      </c>
      <c r="H72" s="114">
        <v>15</v>
      </c>
      <c r="I72" s="140">
        <v>26</v>
      </c>
      <c r="J72" s="115">
        <v>8</v>
      </c>
      <c r="K72" s="116">
        <v>30.76923076923077</v>
      </c>
    </row>
    <row r="73" spans="1:11" ht="14.1" customHeight="1" x14ac:dyDescent="0.2">
      <c r="A73" s="306" t="s">
        <v>309</v>
      </c>
      <c r="B73" s="307" t="s">
        <v>310</v>
      </c>
      <c r="C73" s="308"/>
      <c r="D73" s="113">
        <v>0.76447033127047692</v>
      </c>
      <c r="E73" s="115">
        <v>21</v>
      </c>
      <c r="F73" s="114">
        <v>13</v>
      </c>
      <c r="G73" s="114">
        <v>31</v>
      </c>
      <c r="H73" s="114">
        <v>12</v>
      </c>
      <c r="I73" s="140">
        <v>18</v>
      </c>
      <c r="J73" s="115">
        <v>3</v>
      </c>
      <c r="K73" s="116">
        <v>16.666666666666668</v>
      </c>
    </row>
    <row r="74" spans="1:11" ht="14.1" customHeight="1" x14ac:dyDescent="0.2">
      <c r="A74" s="306" t="s">
        <v>311</v>
      </c>
      <c r="B74" s="307" t="s">
        <v>312</v>
      </c>
      <c r="C74" s="308"/>
      <c r="D74" s="113">
        <v>0.10921004732435384</v>
      </c>
      <c r="E74" s="115">
        <v>3</v>
      </c>
      <c r="F74" s="114">
        <v>0</v>
      </c>
      <c r="G74" s="114">
        <v>0</v>
      </c>
      <c r="H74" s="114" t="s">
        <v>513</v>
      </c>
      <c r="I74" s="140" t="s">
        <v>513</v>
      </c>
      <c r="J74" s="115" t="s">
        <v>513</v>
      </c>
      <c r="K74" s="116" t="s">
        <v>513</v>
      </c>
    </row>
    <row r="75" spans="1:11" ht="14.1" customHeight="1" x14ac:dyDescent="0.2">
      <c r="A75" s="306" t="s">
        <v>313</v>
      </c>
      <c r="B75" s="307" t="s">
        <v>314</v>
      </c>
      <c r="C75" s="308"/>
      <c r="D75" s="113">
        <v>0.14561339643247179</v>
      </c>
      <c r="E75" s="115">
        <v>4</v>
      </c>
      <c r="F75" s="114">
        <v>4</v>
      </c>
      <c r="G75" s="114" t="s">
        <v>513</v>
      </c>
      <c r="H75" s="114">
        <v>0</v>
      </c>
      <c r="I75" s="140" t="s">
        <v>513</v>
      </c>
      <c r="J75" s="115" t="s">
        <v>513</v>
      </c>
      <c r="K75" s="116" t="s">
        <v>513</v>
      </c>
    </row>
    <row r="76" spans="1:11" ht="14.1" customHeight="1" x14ac:dyDescent="0.2">
      <c r="A76" s="306">
        <v>91</v>
      </c>
      <c r="B76" s="307" t="s">
        <v>315</v>
      </c>
      <c r="C76" s="308"/>
      <c r="D76" s="113">
        <v>0.32763014197306151</v>
      </c>
      <c r="E76" s="115">
        <v>9</v>
      </c>
      <c r="F76" s="114">
        <v>3</v>
      </c>
      <c r="G76" s="114">
        <v>4</v>
      </c>
      <c r="H76" s="114" t="s">
        <v>513</v>
      </c>
      <c r="I76" s="140">
        <v>10</v>
      </c>
      <c r="J76" s="115">
        <v>-1</v>
      </c>
      <c r="K76" s="116">
        <v>-10</v>
      </c>
    </row>
    <row r="77" spans="1:11" ht="14.1" customHeight="1" x14ac:dyDescent="0.2">
      <c r="A77" s="306">
        <v>92</v>
      </c>
      <c r="B77" s="307" t="s">
        <v>316</v>
      </c>
      <c r="C77" s="308"/>
      <c r="D77" s="113">
        <v>0.47324353840553329</v>
      </c>
      <c r="E77" s="115">
        <v>13</v>
      </c>
      <c r="F77" s="114">
        <v>6</v>
      </c>
      <c r="G77" s="114">
        <v>8</v>
      </c>
      <c r="H77" s="114">
        <v>9</v>
      </c>
      <c r="I77" s="140">
        <v>6</v>
      </c>
      <c r="J77" s="115">
        <v>7</v>
      </c>
      <c r="K77" s="116">
        <v>116.66666666666667</v>
      </c>
    </row>
    <row r="78" spans="1:11" ht="14.1" customHeight="1" x14ac:dyDescent="0.2">
      <c r="A78" s="306">
        <v>93</v>
      </c>
      <c r="B78" s="307" t="s">
        <v>317</v>
      </c>
      <c r="C78" s="308"/>
      <c r="D78" s="113" t="s">
        <v>513</v>
      </c>
      <c r="E78" s="115" t="s">
        <v>513</v>
      </c>
      <c r="F78" s="114" t="s">
        <v>513</v>
      </c>
      <c r="G78" s="114">
        <v>4</v>
      </c>
      <c r="H78" s="114" t="s">
        <v>513</v>
      </c>
      <c r="I78" s="140" t="s">
        <v>513</v>
      </c>
      <c r="J78" s="115" t="s">
        <v>513</v>
      </c>
      <c r="K78" s="116" t="s">
        <v>513</v>
      </c>
    </row>
    <row r="79" spans="1:11" ht="14.1" customHeight="1" x14ac:dyDescent="0.2">
      <c r="A79" s="306">
        <v>94</v>
      </c>
      <c r="B79" s="307" t="s">
        <v>318</v>
      </c>
      <c r="C79" s="308"/>
      <c r="D79" s="113">
        <v>0</v>
      </c>
      <c r="E79" s="115">
        <v>0</v>
      </c>
      <c r="F79" s="114">
        <v>22</v>
      </c>
      <c r="G79" s="114">
        <v>3</v>
      </c>
      <c r="H79" s="114">
        <v>9</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0.54605023662176921</v>
      </c>
      <c r="E81" s="143">
        <v>15</v>
      </c>
      <c r="F81" s="144">
        <v>17</v>
      </c>
      <c r="G81" s="144">
        <v>23</v>
      </c>
      <c r="H81" s="144">
        <v>8</v>
      </c>
      <c r="I81" s="145">
        <v>10</v>
      </c>
      <c r="J81" s="143">
        <v>5</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3097</v>
      </c>
      <c r="E11" s="114">
        <v>2663</v>
      </c>
      <c r="F11" s="114">
        <v>3183</v>
      </c>
      <c r="G11" s="114">
        <v>2663</v>
      </c>
      <c r="H11" s="140">
        <v>2921</v>
      </c>
      <c r="I11" s="115">
        <v>176</v>
      </c>
      <c r="J11" s="116">
        <v>6.0253337897980144</v>
      </c>
    </row>
    <row r="12" spans="1:15" s="110" customFormat="1" ht="24.95" customHeight="1" x14ac:dyDescent="0.2">
      <c r="A12" s="193" t="s">
        <v>132</v>
      </c>
      <c r="B12" s="194" t="s">
        <v>133</v>
      </c>
      <c r="C12" s="113">
        <v>1.3884404262189216</v>
      </c>
      <c r="D12" s="115">
        <v>43</v>
      </c>
      <c r="E12" s="114">
        <v>76</v>
      </c>
      <c r="F12" s="114">
        <v>106</v>
      </c>
      <c r="G12" s="114">
        <v>24</v>
      </c>
      <c r="H12" s="140">
        <v>49</v>
      </c>
      <c r="I12" s="115">
        <v>-6</v>
      </c>
      <c r="J12" s="116">
        <v>-12.244897959183673</v>
      </c>
    </row>
    <row r="13" spans="1:15" s="110" customFormat="1" ht="24.95" customHeight="1" x14ac:dyDescent="0.2">
      <c r="A13" s="193" t="s">
        <v>134</v>
      </c>
      <c r="B13" s="199" t="s">
        <v>214</v>
      </c>
      <c r="C13" s="113">
        <v>4.7142395866968032</v>
      </c>
      <c r="D13" s="115">
        <v>146</v>
      </c>
      <c r="E13" s="114">
        <v>56</v>
      </c>
      <c r="F13" s="114">
        <v>49</v>
      </c>
      <c r="G13" s="114">
        <v>65</v>
      </c>
      <c r="H13" s="140">
        <v>84</v>
      </c>
      <c r="I13" s="115">
        <v>62</v>
      </c>
      <c r="J13" s="116">
        <v>73.80952380952381</v>
      </c>
    </row>
    <row r="14" spans="1:15" s="287" customFormat="1" ht="24.95" customHeight="1" x14ac:dyDescent="0.2">
      <c r="A14" s="193" t="s">
        <v>215</v>
      </c>
      <c r="B14" s="199" t="s">
        <v>137</v>
      </c>
      <c r="C14" s="113">
        <v>13.981272198902163</v>
      </c>
      <c r="D14" s="115">
        <v>433</v>
      </c>
      <c r="E14" s="114">
        <v>300</v>
      </c>
      <c r="F14" s="114">
        <v>476</v>
      </c>
      <c r="G14" s="114">
        <v>401</v>
      </c>
      <c r="H14" s="140">
        <v>362</v>
      </c>
      <c r="I14" s="115">
        <v>71</v>
      </c>
      <c r="J14" s="116">
        <v>19.613259668508288</v>
      </c>
      <c r="K14" s="110"/>
      <c r="L14" s="110"/>
      <c r="M14" s="110"/>
      <c r="N14" s="110"/>
      <c r="O14" s="110"/>
    </row>
    <row r="15" spans="1:15" s="110" customFormat="1" ht="24.95" customHeight="1" x14ac:dyDescent="0.2">
      <c r="A15" s="193" t="s">
        <v>216</v>
      </c>
      <c r="B15" s="199" t="s">
        <v>217</v>
      </c>
      <c r="C15" s="113">
        <v>5.8766548272521799</v>
      </c>
      <c r="D15" s="115">
        <v>182</v>
      </c>
      <c r="E15" s="114">
        <v>102</v>
      </c>
      <c r="F15" s="114">
        <v>78</v>
      </c>
      <c r="G15" s="114">
        <v>47</v>
      </c>
      <c r="H15" s="140">
        <v>77</v>
      </c>
      <c r="I15" s="115">
        <v>105</v>
      </c>
      <c r="J15" s="116">
        <v>136.36363636363637</v>
      </c>
    </row>
    <row r="16" spans="1:15" s="287" customFormat="1" ht="24.95" customHeight="1" x14ac:dyDescent="0.2">
      <c r="A16" s="193" t="s">
        <v>218</v>
      </c>
      <c r="B16" s="199" t="s">
        <v>141</v>
      </c>
      <c r="C16" s="113">
        <v>5.4246044559250892</v>
      </c>
      <c r="D16" s="115">
        <v>168</v>
      </c>
      <c r="E16" s="114">
        <v>133</v>
      </c>
      <c r="F16" s="114">
        <v>322</v>
      </c>
      <c r="G16" s="114">
        <v>139</v>
      </c>
      <c r="H16" s="140">
        <v>215</v>
      </c>
      <c r="I16" s="115">
        <v>-47</v>
      </c>
      <c r="J16" s="116">
        <v>-21.86046511627907</v>
      </c>
      <c r="K16" s="110"/>
      <c r="L16" s="110"/>
      <c r="M16" s="110"/>
      <c r="N16" s="110"/>
      <c r="O16" s="110"/>
    </row>
    <row r="17" spans="1:15" s="110" customFormat="1" ht="24.95" customHeight="1" x14ac:dyDescent="0.2">
      <c r="A17" s="193" t="s">
        <v>142</v>
      </c>
      <c r="B17" s="199" t="s">
        <v>220</v>
      </c>
      <c r="C17" s="113">
        <v>2.6800129157248951</v>
      </c>
      <c r="D17" s="115">
        <v>83</v>
      </c>
      <c r="E17" s="114">
        <v>65</v>
      </c>
      <c r="F17" s="114">
        <v>76</v>
      </c>
      <c r="G17" s="114">
        <v>215</v>
      </c>
      <c r="H17" s="140">
        <v>70</v>
      </c>
      <c r="I17" s="115">
        <v>13</v>
      </c>
      <c r="J17" s="116">
        <v>18.571428571428573</v>
      </c>
    </row>
    <row r="18" spans="1:15" s="287" customFormat="1" ht="24.95" customHeight="1" x14ac:dyDescent="0.2">
      <c r="A18" s="201" t="s">
        <v>144</v>
      </c>
      <c r="B18" s="202" t="s">
        <v>145</v>
      </c>
      <c r="C18" s="113">
        <v>7.4911204391346464</v>
      </c>
      <c r="D18" s="115">
        <v>232</v>
      </c>
      <c r="E18" s="114">
        <v>255</v>
      </c>
      <c r="F18" s="114">
        <v>208</v>
      </c>
      <c r="G18" s="114">
        <v>159</v>
      </c>
      <c r="H18" s="140">
        <v>244</v>
      </c>
      <c r="I18" s="115">
        <v>-12</v>
      </c>
      <c r="J18" s="116">
        <v>-4.918032786885246</v>
      </c>
      <c r="K18" s="110"/>
      <c r="L18" s="110"/>
      <c r="M18" s="110"/>
      <c r="N18" s="110"/>
      <c r="O18" s="110"/>
    </row>
    <row r="19" spans="1:15" s="110" customFormat="1" ht="24.95" customHeight="1" x14ac:dyDescent="0.2">
      <c r="A19" s="193" t="s">
        <v>146</v>
      </c>
      <c r="B19" s="199" t="s">
        <v>147</v>
      </c>
      <c r="C19" s="113">
        <v>14.530190506942201</v>
      </c>
      <c r="D19" s="115">
        <v>450</v>
      </c>
      <c r="E19" s="114">
        <v>463</v>
      </c>
      <c r="F19" s="114">
        <v>514</v>
      </c>
      <c r="G19" s="114">
        <v>446</v>
      </c>
      <c r="H19" s="140">
        <v>523</v>
      </c>
      <c r="I19" s="115">
        <v>-73</v>
      </c>
      <c r="J19" s="116">
        <v>-13.957934990439771</v>
      </c>
    </row>
    <row r="20" spans="1:15" s="287" customFormat="1" ht="24.95" customHeight="1" x14ac:dyDescent="0.2">
      <c r="A20" s="193" t="s">
        <v>148</v>
      </c>
      <c r="B20" s="199" t="s">
        <v>149</v>
      </c>
      <c r="C20" s="113">
        <v>11.301259283177268</v>
      </c>
      <c r="D20" s="115">
        <v>350</v>
      </c>
      <c r="E20" s="114">
        <v>318</v>
      </c>
      <c r="F20" s="114">
        <v>308</v>
      </c>
      <c r="G20" s="114">
        <v>298</v>
      </c>
      <c r="H20" s="140">
        <v>279</v>
      </c>
      <c r="I20" s="115">
        <v>71</v>
      </c>
      <c r="J20" s="116">
        <v>25.448028673835125</v>
      </c>
      <c r="K20" s="110"/>
      <c r="L20" s="110"/>
      <c r="M20" s="110"/>
      <c r="N20" s="110"/>
      <c r="O20" s="110"/>
    </row>
    <row r="21" spans="1:15" s="110" customFormat="1" ht="24.95" customHeight="1" x14ac:dyDescent="0.2">
      <c r="A21" s="201" t="s">
        <v>150</v>
      </c>
      <c r="B21" s="202" t="s">
        <v>151</v>
      </c>
      <c r="C21" s="113">
        <v>4.0038747174685181</v>
      </c>
      <c r="D21" s="115">
        <v>124</v>
      </c>
      <c r="E21" s="114">
        <v>121</v>
      </c>
      <c r="F21" s="114">
        <v>99</v>
      </c>
      <c r="G21" s="114">
        <v>105</v>
      </c>
      <c r="H21" s="140">
        <v>121</v>
      </c>
      <c r="I21" s="115">
        <v>3</v>
      </c>
      <c r="J21" s="116">
        <v>2.4793388429752068</v>
      </c>
    </row>
    <row r="22" spans="1:15" s="110" customFormat="1" ht="24.95" customHeight="1" x14ac:dyDescent="0.2">
      <c r="A22" s="201" t="s">
        <v>152</v>
      </c>
      <c r="B22" s="199" t="s">
        <v>153</v>
      </c>
      <c r="C22" s="113">
        <v>0.83952211817888278</v>
      </c>
      <c r="D22" s="115">
        <v>26</v>
      </c>
      <c r="E22" s="114">
        <v>21</v>
      </c>
      <c r="F22" s="114">
        <v>22</v>
      </c>
      <c r="G22" s="114">
        <v>25</v>
      </c>
      <c r="H22" s="140">
        <v>35</v>
      </c>
      <c r="I22" s="115">
        <v>-9</v>
      </c>
      <c r="J22" s="116">
        <v>-25.714285714285715</v>
      </c>
    </row>
    <row r="23" spans="1:15" s="110" customFormat="1" ht="24.95" customHeight="1" x14ac:dyDescent="0.2">
      <c r="A23" s="193" t="s">
        <v>154</v>
      </c>
      <c r="B23" s="199" t="s">
        <v>155</v>
      </c>
      <c r="C23" s="113">
        <v>0.87181143041653208</v>
      </c>
      <c r="D23" s="115">
        <v>27</v>
      </c>
      <c r="E23" s="114">
        <v>11</v>
      </c>
      <c r="F23" s="114">
        <v>17</v>
      </c>
      <c r="G23" s="114">
        <v>12</v>
      </c>
      <c r="H23" s="140">
        <v>46</v>
      </c>
      <c r="I23" s="115">
        <v>-19</v>
      </c>
      <c r="J23" s="116">
        <v>-41.304347826086953</v>
      </c>
    </row>
    <row r="24" spans="1:15" s="110" customFormat="1" ht="24.95" customHeight="1" x14ac:dyDescent="0.2">
      <c r="A24" s="193" t="s">
        <v>156</v>
      </c>
      <c r="B24" s="199" t="s">
        <v>221</v>
      </c>
      <c r="C24" s="113">
        <v>2.3571197933484016</v>
      </c>
      <c r="D24" s="115">
        <v>73</v>
      </c>
      <c r="E24" s="114">
        <v>63</v>
      </c>
      <c r="F24" s="114">
        <v>109</v>
      </c>
      <c r="G24" s="114">
        <v>101</v>
      </c>
      <c r="H24" s="140">
        <v>97</v>
      </c>
      <c r="I24" s="115">
        <v>-24</v>
      </c>
      <c r="J24" s="116">
        <v>-24.742268041237114</v>
      </c>
    </row>
    <row r="25" spans="1:15" s="110" customFormat="1" ht="24.95" customHeight="1" x14ac:dyDescent="0.2">
      <c r="A25" s="193" t="s">
        <v>222</v>
      </c>
      <c r="B25" s="204" t="s">
        <v>159</v>
      </c>
      <c r="C25" s="113">
        <v>9.9451081691959953</v>
      </c>
      <c r="D25" s="115">
        <v>308</v>
      </c>
      <c r="E25" s="114">
        <v>213</v>
      </c>
      <c r="F25" s="114">
        <v>279</v>
      </c>
      <c r="G25" s="114">
        <v>199</v>
      </c>
      <c r="H25" s="140">
        <v>181</v>
      </c>
      <c r="I25" s="115">
        <v>127</v>
      </c>
      <c r="J25" s="116">
        <v>70.165745856353595</v>
      </c>
    </row>
    <row r="26" spans="1:15" s="110" customFormat="1" ht="24.95" customHeight="1" x14ac:dyDescent="0.2">
      <c r="A26" s="201">
        <v>782.78300000000002</v>
      </c>
      <c r="B26" s="203" t="s">
        <v>160</v>
      </c>
      <c r="C26" s="113">
        <v>5.8120762027768809</v>
      </c>
      <c r="D26" s="115">
        <v>180</v>
      </c>
      <c r="E26" s="114">
        <v>247</v>
      </c>
      <c r="F26" s="114">
        <v>206</v>
      </c>
      <c r="G26" s="114">
        <v>213</v>
      </c>
      <c r="H26" s="140">
        <v>267</v>
      </c>
      <c r="I26" s="115">
        <v>-87</v>
      </c>
      <c r="J26" s="116">
        <v>-32.584269662921351</v>
      </c>
    </row>
    <row r="27" spans="1:15" s="110" customFormat="1" ht="24.95" customHeight="1" x14ac:dyDescent="0.2">
      <c r="A27" s="193" t="s">
        <v>161</v>
      </c>
      <c r="B27" s="199" t="s">
        <v>162</v>
      </c>
      <c r="C27" s="113">
        <v>2.7768808524378432</v>
      </c>
      <c r="D27" s="115">
        <v>86</v>
      </c>
      <c r="E27" s="114">
        <v>62</v>
      </c>
      <c r="F27" s="114">
        <v>114</v>
      </c>
      <c r="G27" s="114">
        <v>48</v>
      </c>
      <c r="H27" s="140">
        <v>75</v>
      </c>
      <c r="I27" s="115">
        <v>11</v>
      </c>
      <c r="J27" s="116">
        <v>14.666666666666666</v>
      </c>
    </row>
    <row r="28" spans="1:15" s="110" customFormat="1" ht="24.95" customHeight="1" x14ac:dyDescent="0.2">
      <c r="A28" s="193" t="s">
        <v>163</v>
      </c>
      <c r="B28" s="199" t="s">
        <v>164</v>
      </c>
      <c r="C28" s="113">
        <v>3.2289312237649339</v>
      </c>
      <c r="D28" s="115">
        <v>100</v>
      </c>
      <c r="E28" s="114">
        <v>45</v>
      </c>
      <c r="F28" s="114">
        <v>122</v>
      </c>
      <c r="G28" s="114">
        <v>49</v>
      </c>
      <c r="H28" s="140">
        <v>77</v>
      </c>
      <c r="I28" s="115">
        <v>23</v>
      </c>
      <c r="J28" s="116">
        <v>29.870129870129869</v>
      </c>
    </row>
    <row r="29" spans="1:15" s="110" customFormat="1" ht="24.95" customHeight="1" x14ac:dyDescent="0.2">
      <c r="A29" s="193">
        <v>86</v>
      </c>
      <c r="B29" s="199" t="s">
        <v>165</v>
      </c>
      <c r="C29" s="113">
        <v>5.1662899580238939</v>
      </c>
      <c r="D29" s="115">
        <v>160</v>
      </c>
      <c r="E29" s="114">
        <v>117</v>
      </c>
      <c r="F29" s="114">
        <v>143</v>
      </c>
      <c r="G29" s="114">
        <v>141</v>
      </c>
      <c r="H29" s="140">
        <v>144</v>
      </c>
      <c r="I29" s="115">
        <v>16</v>
      </c>
      <c r="J29" s="116">
        <v>11.111111111111111</v>
      </c>
    </row>
    <row r="30" spans="1:15" s="110" customFormat="1" ht="24.95" customHeight="1" x14ac:dyDescent="0.2">
      <c r="A30" s="193">
        <v>87.88</v>
      </c>
      <c r="B30" s="204" t="s">
        <v>166</v>
      </c>
      <c r="C30" s="113">
        <v>9.2024539877300615</v>
      </c>
      <c r="D30" s="115">
        <v>285</v>
      </c>
      <c r="E30" s="114">
        <v>210</v>
      </c>
      <c r="F30" s="114">
        <v>319</v>
      </c>
      <c r="G30" s="114">
        <v>308</v>
      </c>
      <c r="H30" s="140">
        <v>249</v>
      </c>
      <c r="I30" s="115">
        <v>36</v>
      </c>
      <c r="J30" s="116">
        <v>14.457831325301205</v>
      </c>
    </row>
    <row r="31" spans="1:15" s="110" customFormat="1" ht="24.95" customHeight="1" x14ac:dyDescent="0.2">
      <c r="A31" s="193" t="s">
        <v>167</v>
      </c>
      <c r="B31" s="199" t="s">
        <v>168</v>
      </c>
      <c r="C31" s="113">
        <v>2.3894091055860511</v>
      </c>
      <c r="D31" s="115">
        <v>74</v>
      </c>
      <c r="E31" s="114">
        <v>85</v>
      </c>
      <c r="F31" s="114">
        <v>92</v>
      </c>
      <c r="G31" s="114">
        <v>69</v>
      </c>
      <c r="H31" s="140">
        <v>88</v>
      </c>
      <c r="I31" s="115">
        <v>-14</v>
      </c>
      <c r="J31" s="116">
        <v>-15.909090909090908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1.3884404262189216</v>
      </c>
      <c r="D34" s="115">
        <v>43</v>
      </c>
      <c r="E34" s="114">
        <v>76</v>
      </c>
      <c r="F34" s="114">
        <v>106</v>
      </c>
      <c r="G34" s="114">
        <v>24</v>
      </c>
      <c r="H34" s="140">
        <v>49</v>
      </c>
      <c r="I34" s="115">
        <v>-6</v>
      </c>
      <c r="J34" s="116">
        <v>-12.244897959183673</v>
      </c>
    </row>
    <row r="35" spans="1:10" s="110" customFormat="1" ht="24.95" customHeight="1" x14ac:dyDescent="0.2">
      <c r="A35" s="292" t="s">
        <v>171</v>
      </c>
      <c r="B35" s="293" t="s">
        <v>172</v>
      </c>
      <c r="C35" s="113">
        <v>26.186632224733614</v>
      </c>
      <c r="D35" s="115">
        <v>811</v>
      </c>
      <c r="E35" s="114">
        <v>611</v>
      </c>
      <c r="F35" s="114">
        <v>733</v>
      </c>
      <c r="G35" s="114">
        <v>625</v>
      </c>
      <c r="H35" s="140">
        <v>690</v>
      </c>
      <c r="I35" s="115">
        <v>121</v>
      </c>
      <c r="J35" s="116">
        <v>17.536231884057973</v>
      </c>
    </row>
    <row r="36" spans="1:10" s="110" customFormat="1" ht="24.95" customHeight="1" x14ac:dyDescent="0.2">
      <c r="A36" s="294" t="s">
        <v>173</v>
      </c>
      <c r="B36" s="295" t="s">
        <v>174</v>
      </c>
      <c r="C36" s="125">
        <v>72.424927349047465</v>
      </c>
      <c r="D36" s="143">
        <v>2243</v>
      </c>
      <c r="E36" s="144">
        <v>1976</v>
      </c>
      <c r="F36" s="144">
        <v>2344</v>
      </c>
      <c r="G36" s="144">
        <v>2014</v>
      </c>
      <c r="H36" s="145">
        <v>2182</v>
      </c>
      <c r="I36" s="143">
        <v>61</v>
      </c>
      <c r="J36" s="146">
        <v>2.7956003666361138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3097</v>
      </c>
      <c r="F11" s="264">
        <v>2663</v>
      </c>
      <c r="G11" s="264">
        <v>3183</v>
      </c>
      <c r="H11" s="264">
        <v>2663</v>
      </c>
      <c r="I11" s="265">
        <v>2921</v>
      </c>
      <c r="J11" s="263">
        <v>176</v>
      </c>
      <c r="K11" s="266">
        <v>6.0253337897980144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29.092670326122054</v>
      </c>
      <c r="E13" s="115">
        <v>901</v>
      </c>
      <c r="F13" s="114">
        <v>914</v>
      </c>
      <c r="G13" s="114">
        <v>1034</v>
      </c>
      <c r="H13" s="114">
        <v>753</v>
      </c>
      <c r="I13" s="140">
        <v>885</v>
      </c>
      <c r="J13" s="115">
        <v>16</v>
      </c>
      <c r="K13" s="116">
        <v>1.807909604519774</v>
      </c>
    </row>
    <row r="14" spans="1:17" ht="15.95" customHeight="1" x14ac:dyDescent="0.2">
      <c r="A14" s="306" t="s">
        <v>230</v>
      </c>
      <c r="B14" s="307"/>
      <c r="C14" s="308"/>
      <c r="D14" s="113">
        <v>58.379076525670001</v>
      </c>
      <c r="E14" s="115">
        <v>1808</v>
      </c>
      <c r="F14" s="114">
        <v>1466</v>
      </c>
      <c r="G14" s="114">
        <v>1757</v>
      </c>
      <c r="H14" s="114">
        <v>1598</v>
      </c>
      <c r="I14" s="140">
        <v>1692</v>
      </c>
      <c r="J14" s="115">
        <v>116</v>
      </c>
      <c r="K14" s="116">
        <v>6.8557919621749406</v>
      </c>
    </row>
    <row r="15" spans="1:17" ht="15.95" customHeight="1" x14ac:dyDescent="0.2">
      <c r="A15" s="306" t="s">
        <v>231</v>
      </c>
      <c r="B15" s="307"/>
      <c r="C15" s="308"/>
      <c r="D15" s="113">
        <v>5.7152082660639332</v>
      </c>
      <c r="E15" s="115">
        <v>177</v>
      </c>
      <c r="F15" s="114">
        <v>138</v>
      </c>
      <c r="G15" s="114">
        <v>192</v>
      </c>
      <c r="H15" s="114">
        <v>154</v>
      </c>
      <c r="I15" s="140">
        <v>165</v>
      </c>
      <c r="J15" s="115">
        <v>12</v>
      </c>
      <c r="K15" s="116">
        <v>7.2727272727272725</v>
      </c>
    </row>
    <row r="16" spans="1:17" ht="15.95" customHeight="1" x14ac:dyDescent="0.2">
      <c r="A16" s="306" t="s">
        <v>232</v>
      </c>
      <c r="B16" s="307"/>
      <c r="C16" s="308"/>
      <c r="D16" s="113">
        <v>5.9089441394898286</v>
      </c>
      <c r="E16" s="115">
        <v>183</v>
      </c>
      <c r="F16" s="114">
        <v>133</v>
      </c>
      <c r="G16" s="114">
        <v>182</v>
      </c>
      <c r="H16" s="114">
        <v>143</v>
      </c>
      <c r="I16" s="140">
        <v>165</v>
      </c>
      <c r="J16" s="115">
        <v>18</v>
      </c>
      <c r="K16" s="116">
        <v>10.909090909090908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1.0978366160800774</v>
      </c>
      <c r="E18" s="115">
        <v>34</v>
      </c>
      <c r="F18" s="114">
        <v>72</v>
      </c>
      <c r="G18" s="114">
        <v>106</v>
      </c>
      <c r="H18" s="114">
        <v>25</v>
      </c>
      <c r="I18" s="140">
        <v>44</v>
      </c>
      <c r="J18" s="115">
        <v>-10</v>
      </c>
      <c r="K18" s="116">
        <v>-22.727272727272727</v>
      </c>
    </row>
    <row r="19" spans="1:11" ht="14.1" customHeight="1" x14ac:dyDescent="0.2">
      <c r="A19" s="306" t="s">
        <v>235</v>
      </c>
      <c r="B19" s="307" t="s">
        <v>236</v>
      </c>
      <c r="C19" s="308"/>
      <c r="D19" s="113">
        <v>0.9041007426541815</v>
      </c>
      <c r="E19" s="115">
        <v>28</v>
      </c>
      <c r="F19" s="114">
        <v>63</v>
      </c>
      <c r="G19" s="114">
        <v>101</v>
      </c>
      <c r="H19" s="114">
        <v>22</v>
      </c>
      <c r="I19" s="140">
        <v>32</v>
      </c>
      <c r="J19" s="115">
        <v>-4</v>
      </c>
      <c r="K19" s="116">
        <v>-12.5</v>
      </c>
    </row>
    <row r="20" spans="1:11" ht="14.1" customHeight="1" x14ac:dyDescent="0.2">
      <c r="A20" s="306">
        <v>12</v>
      </c>
      <c r="B20" s="307" t="s">
        <v>237</v>
      </c>
      <c r="C20" s="308"/>
      <c r="D20" s="113">
        <v>1.2915724895059735</v>
      </c>
      <c r="E20" s="115">
        <v>40</v>
      </c>
      <c r="F20" s="114">
        <v>50</v>
      </c>
      <c r="G20" s="114">
        <v>30</v>
      </c>
      <c r="H20" s="114">
        <v>24</v>
      </c>
      <c r="I20" s="140">
        <v>49</v>
      </c>
      <c r="J20" s="115">
        <v>-9</v>
      </c>
      <c r="K20" s="116">
        <v>-18.367346938775512</v>
      </c>
    </row>
    <row r="21" spans="1:11" ht="14.1" customHeight="1" x14ac:dyDescent="0.2">
      <c r="A21" s="306">
        <v>21</v>
      </c>
      <c r="B21" s="307" t="s">
        <v>238</v>
      </c>
      <c r="C21" s="308"/>
      <c r="D21" s="113">
        <v>0.41976105908944139</v>
      </c>
      <c r="E21" s="115">
        <v>13</v>
      </c>
      <c r="F21" s="114">
        <v>16</v>
      </c>
      <c r="G21" s="114">
        <v>11</v>
      </c>
      <c r="H21" s="114">
        <v>7</v>
      </c>
      <c r="I21" s="140">
        <v>11</v>
      </c>
      <c r="J21" s="115">
        <v>2</v>
      </c>
      <c r="K21" s="116">
        <v>18.181818181818183</v>
      </c>
    </row>
    <row r="22" spans="1:11" ht="14.1" customHeight="1" x14ac:dyDescent="0.2">
      <c r="A22" s="306">
        <v>22</v>
      </c>
      <c r="B22" s="307" t="s">
        <v>239</v>
      </c>
      <c r="C22" s="308"/>
      <c r="D22" s="113">
        <v>3.6486922828543751</v>
      </c>
      <c r="E22" s="115">
        <v>113</v>
      </c>
      <c r="F22" s="114">
        <v>87</v>
      </c>
      <c r="G22" s="114">
        <v>103</v>
      </c>
      <c r="H22" s="114">
        <v>203</v>
      </c>
      <c r="I22" s="140">
        <v>92</v>
      </c>
      <c r="J22" s="115">
        <v>21</v>
      </c>
      <c r="K22" s="116">
        <v>22.826086956521738</v>
      </c>
    </row>
    <row r="23" spans="1:11" ht="14.1" customHeight="1" x14ac:dyDescent="0.2">
      <c r="A23" s="306">
        <v>23</v>
      </c>
      <c r="B23" s="307" t="s">
        <v>240</v>
      </c>
      <c r="C23" s="308"/>
      <c r="D23" s="113">
        <v>2.001937358734259</v>
      </c>
      <c r="E23" s="115">
        <v>62</v>
      </c>
      <c r="F23" s="114">
        <v>19</v>
      </c>
      <c r="G23" s="114">
        <v>15</v>
      </c>
      <c r="H23" s="114">
        <v>15</v>
      </c>
      <c r="I23" s="140">
        <v>16</v>
      </c>
      <c r="J23" s="115">
        <v>46</v>
      </c>
      <c r="K23" s="116" t="s">
        <v>514</v>
      </c>
    </row>
    <row r="24" spans="1:11" ht="14.1" customHeight="1" x14ac:dyDescent="0.2">
      <c r="A24" s="306">
        <v>24</v>
      </c>
      <c r="B24" s="307" t="s">
        <v>241</v>
      </c>
      <c r="C24" s="308"/>
      <c r="D24" s="113">
        <v>3.5841136583790765</v>
      </c>
      <c r="E24" s="115">
        <v>111</v>
      </c>
      <c r="F24" s="114">
        <v>86</v>
      </c>
      <c r="G24" s="114">
        <v>188</v>
      </c>
      <c r="H24" s="114">
        <v>87</v>
      </c>
      <c r="I24" s="140">
        <v>123</v>
      </c>
      <c r="J24" s="115">
        <v>-12</v>
      </c>
      <c r="K24" s="116">
        <v>-9.7560975609756095</v>
      </c>
    </row>
    <row r="25" spans="1:11" ht="14.1" customHeight="1" x14ac:dyDescent="0.2">
      <c r="A25" s="306">
        <v>25</v>
      </c>
      <c r="B25" s="307" t="s">
        <v>242</v>
      </c>
      <c r="C25" s="308"/>
      <c r="D25" s="113">
        <v>4.5527930255085565</v>
      </c>
      <c r="E25" s="115">
        <v>141</v>
      </c>
      <c r="F25" s="114">
        <v>81</v>
      </c>
      <c r="G25" s="114">
        <v>101</v>
      </c>
      <c r="H25" s="114">
        <v>81</v>
      </c>
      <c r="I25" s="140">
        <v>98</v>
      </c>
      <c r="J25" s="115">
        <v>43</v>
      </c>
      <c r="K25" s="116">
        <v>43.877551020408163</v>
      </c>
    </row>
    <row r="26" spans="1:11" ht="14.1" customHeight="1" x14ac:dyDescent="0.2">
      <c r="A26" s="306">
        <v>26</v>
      </c>
      <c r="B26" s="307" t="s">
        <v>243</v>
      </c>
      <c r="C26" s="308"/>
      <c r="D26" s="113">
        <v>1.7113335485954149</v>
      </c>
      <c r="E26" s="115">
        <v>53</v>
      </c>
      <c r="F26" s="114">
        <v>34</v>
      </c>
      <c r="G26" s="114">
        <v>41</v>
      </c>
      <c r="H26" s="114">
        <v>37</v>
      </c>
      <c r="I26" s="140">
        <v>50</v>
      </c>
      <c r="J26" s="115">
        <v>3</v>
      </c>
      <c r="K26" s="116">
        <v>6</v>
      </c>
    </row>
    <row r="27" spans="1:11" ht="14.1" customHeight="1" x14ac:dyDescent="0.2">
      <c r="A27" s="306">
        <v>27</v>
      </c>
      <c r="B27" s="307" t="s">
        <v>244</v>
      </c>
      <c r="C27" s="308"/>
      <c r="D27" s="113">
        <v>1.1624152405553763</v>
      </c>
      <c r="E27" s="115">
        <v>36</v>
      </c>
      <c r="F27" s="114">
        <v>25</v>
      </c>
      <c r="G27" s="114">
        <v>63</v>
      </c>
      <c r="H27" s="114">
        <v>26</v>
      </c>
      <c r="I27" s="140">
        <v>26</v>
      </c>
      <c r="J27" s="115">
        <v>10</v>
      </c>
      <c r="K27" s="116">
        <v>38.46153846153846</v>
      </c>
    </row>
    <row r="28" spans="1:11" ht="14.1" customHeight="1" x14ac:dyDescent="0.2">
      <c r="A28" s="306">
        <v>28</v>
      </c>
      <c r="B28" s="307" t="s">
        <v>245</v>
      </c>
      <c r="C28" s="308"/>
      <c r="D28" s="113">
        <v>1.0655473038424281</v>
      </c>
      <c r="E28" s="115">
        <v>33</v>
      </c>
      <c r="F28" s="114">
        <v>22</v>
      </c>
      <c r="G28" s="114">
        <v>31</v>
      </c>
      <c r="H28" s="114">
        <v>17</v>
      </c>
      <c r="I28" s="140">
        <v>19</v>
      </c>
      <c r="J28" s="115">
        <v>14</v>
      </c>
      <c r="K28" s="116">
        <v>73.684210526315795</v>
      </c>
    </row>
    <row r="29" spans="1:11" ht="14.1" customHeight="1" x14ac:dyDescent="0.2">
      <c r="A29" s="306">
        <v>29</v>
      </c>
      <c r="B29" s="307" t="s">
        <v>246</v>
      </c>
      <c r="C29" s="308"/>
      <c r="D29" s="113">
        <v>2.1956732321601549</v>
      </c>
      <c r="E29" s="115">
        <v>68</v>
      </c>
      <c r="F29" s="114">
        <v>78</v>
      </c>
      <c r="G29" s="114">
        <v>74</v>
      </c>
      <c r="H29" s="114">
        <v>70</v>
      </c>
      <c r="I29" s="140">
        <v>60</v>
      </c>
      <c r="J29" s="115">
        <v>8</v>
      </c>
      <c r="K29" s="116">
        <v>13.333333333333334</v>
      </c>
    </row>
    <row r="30" spans="1:11" ht="14.1" customHeight="1" x14ac:dyDescent="0.2">
      <c r="A30" s="306" t="s">
        <v>247</v>
      </c>
      <c r="B30" s="307" t="s">
        <v>248</v>
      </c>
      <c r="C30" s="308"/>
      <c r="D30" s="113">
        <v>0.67807555699063615</v>
      </c>
      <c r="E30" s="115">
        <v>21</v>
      </c>
      <c r="F30" s="114">
        <v>33</v>
      </c>
      <c r="G30" s="114">
        <v>14</v>
      </c>
      <c r="H30" s="114">
        <v>17</v>
      </c>
      <c r="I30" s="140" t="s">
        <v>513</v>
      </c>
      <c r="J30" s="115" t="s">
        <v>513</v>
      </c>
      <c r="K30" s="116" t="s">
        <v>513</v>
      </c>
    </row>
    <row r="31" spans="1:11" ht="14.1" customHeight="1" x14ac:dyDescent="0.2">
      <c r="A31" s="306" t="s">
        <v>249</v>
      </c>
      <c r="B31" s="307" t="s">
        <v>250</v>
      </c>
      <c r="C31" s="308"/>
      <c r="D31" s="113">
        <v>1.5175976751695188</v>
      </c>
      <c r="E31" s="115">
        <v>47</v>
      </c>
      <c r="F31" s="114">
        <v>45</v>
      </c>
      <c r="G31" s="114">
        <v>60</v>
      </c>
      <c r="H31" s="114">
        <v>53</v>
      </c>
      <c r="I31" s="140">
        <v>47</v>
      </c>
      <c r="J31" s="115">
        <v>0</v>
      </c>
      <c r="K31" s="116">
        <v>0</v>
      </c>
    </row>
    <row r="32" spans="1:11" ht="14.1" customHeight="1" x14ac:dyDescent="0.2">
      <c r="A32" s="306">
        <v>31</v>
      </c>
      <c r="B32" s="307" t="s">
        <v>251</v>
      </c>
      <c r="C32" s="308"/>
      <c r="D32" s="113">
        <v>0.41976105908944139</v>
      </c>
      <c r="E32" s="115">
        <v>13</v>
      </c>
      <c r="F32" s="114">
        <v>12</v>
      </c>
      <c r="G32" s="114">
        <v>9</v>
      </c>
      <c r="H32" s="114">
        <v>10</v>
      </c>
      <c r="I32" s="140">
        <v>11</v>
      </c>
      <c r="J32" s="115">
        <v>2</v>
      </c>
      <c r="K32" s="116">
        <v>18.181818181818183</v>
      </c>
    </row>
    <row r="33" spans="1:11" ht="14.1" customHeight="1" x14ac:dyDescent="0.2">
      <c r="A33" s="306">
        <v>32</v>
      </c>
      <c r="B33" s="307" t="s">
        <v>252</v>
      </c>
      <c r="C33" s="308"/>
      <c r="D33" s="113">
        <v>3.8424281562802713</v>
      </c>
      <c r="E33" s="115">
        <v>119</v>
      </c>
      <c r="F33" s="114">
        <v>169</v>
      </c>
      <c r="G33" s="114">
        <v>108</v>
      </c>
      <c r="H33" s="114">
        <v>74</v>
      </c>
      <c r="I33" s="140">
        <v>151</v>
      </c>
      <c r="J33" s="115">
        <v>-32</v>
      </c>
      <c r="K33" s="116">
        <v>-21.192052980132452</v>
      </c>
    </row>
    <row r="34" spans="1:11" ht="14.1" customHeight="1" x14ac:dyDescent="0.2">
      <c r="A34" s="306">
        <v>33</v>
      </c>
      <c r="B34" s="307" t="s">
        <v>253</v>
      </c>
      <c r="C34" s="308"/>
      <c r="D34" s="113">
        <v>1.1947045527930256</v>
      </c>
      <c r="E34" s="115">
        <v>37</v>
      </c>
      <c r="F34" s="114">
        <v>33</v>
      </c>
      <c r="G34" s="114">
        <v>30</v>
      </c>
      <c r="H34" s="114">
        <v>17</v>
      </c>
      <c r="I34" s="140">
        <v>26</v>
      </c>
      <c r="J34" s="115">
        <v>11</v>
      </c>
      <c r="K34" s="116">
        <v>42.307692307692307</v>
      </c>
    </row>
    <row r="35" spans="1:11" ht="14.1" customHeight="1" x14ac:dyDescent="0.2">
      <c r="A35" s="306">
        <v>34</v>
      </c>
      <c r="B35" s="307" t="s">
        <v>254</v>
      </c>
      <c r="C35" s="308"/>
      <c r="D35" s="113">
        <v>2.5508556667742979</v>
      </c>
      <c r="E35" s="115">
        <v>79</v>
      </c>
      <c r="F35" s="114">
        <v>39</v>
      </c>
      <c r="G35" s="114">
        <v>64</v>
      </c>
      <c r="H35" s="114">
        <v>49</v>
      </c>
      <c r="I35" s="140">
        <v>66</v>
      </c>
      <c r="J35" s="115">
        <v>13</v>
      </c>
      <c r="K35" s="116">
        <v>19.696969696969695</v>
      </c>
    </row>
    <row r="36" spans="1:11" ht="14.1" customHeight="1" x14ac:dyDescent="0.2">
      <c r="A36" s="306">
        <v>41</v>
      </c>
      <c r="B36" s="307" t="s">
        <v>255</v>
      </c>
      <c r="C36" s="308"/>
      <c r="D36" s="113">
        <v>0.51662899580238941</v>
      </c>
      <c r="E36" s="115">
        <v>16</v>
      </c>
      <c r="F36" s="114">
        <v>5</v>
      </c>
      <c r="G36" s="114">
        <v>11</v>
      </c>
      <c r="H36" s="114">
        <v>3</v>
      </c>
      <c r="I36" s="140">
        <v>18</v>
      </c>
      <c r="J36" s="115">
        <v>-2</v>
      </c>
      <c r="K36" s="116">
        <v>-11.111111111111111</v>
      </c>
    </row>
    <row r="37" spans="1:11" ht="14.1" customHeight="1" x14ac:dyDescent="0.2">
      <c r="A37" s="306">
        <v>42</v>
      </c>
      <c r="B37" s="307" t="s">
        <v>256</v>
      </c>
      <c r="C37" s="308"/>
      <c r="D37" s="113">
        <v>0.25831449790119471</v>
      </c>
      <c r="E37" s="115">
        <v>8</v>
      </c>
      <c r="F37" s="114" t="s">
        <v>513</v>
      </c>
      <c r="G37" s="114">
        <v>4</v>
      </c>
      <c r="H37" s="114" t="s">
        <v>513</v>
      </c>
      <c r="I37" s="140">
        <v>8</v>
      </c>
      <c r="J37" s="115">
        <v>0</v>
      </c>
      <c r="K37" s="116">
        <v>0</v>
      </c>
    </row>
    <row r="38" spans="1:11" ht="14.1" customHeight="1" x14ac:dyDescent="0.2">
      <c r="A38" s="306">
        <v>43</v>
      </c>
      <c r="B38" s="307" t="s">
        <v>257</v>
      </c>
      <c r="C38" s="308"/>
      <c r="D38" s="113">
        <v>0.64578624475298674</v>
      </c>
      <c r="E38" s="115">
        <v>20</v>
      </c>
      <c r="F38" s="114">
        <v>16</v>
      </c>
      <c r="G38" s="114">
        <v>13</v>
      </c>
      <c r="H38" s="114">
        <v>16</v>
      </c>
      <c r="I38" s="140">
        <v>13</v>
      </c>
      <c r="J38" s="115">
        <v>7</v>
      </c>
      <c r="K38" s="116">
        <v>53.846153846153847</v>
      </c>
    </row>
    <row r="39" spans="1:11" ht="14.1" customHeight="1" x14ac:dyDescent="0.2">
      <c r="A39" s="306">
        <v>51</v>
      </c>
      <c r="B39" s="307" t="s">
        <v>258</v>
      </c>
      <c r="C39" s="308"/>
      <c r="D39" s="113">
        <v>11.624152405553762</v>
      </c>
      <c r="E39" s="115">
        <v>360</v>
      </c>
      <c r="F39" s="114">
        <v>424</v>
      </c>
      <c r="G39" s="114">
        <v>471</v>
      </c>
      <c r="H39" s="114">
        <v>427</v>
      </c>
      <c r="I39" s="140">
        <v>452</v>
      </c>
      <c r="J39" s="115">
        <v>-92</v>
      </c>
      <c r="K39" s="116">
        <v>-20.353982300884955</v>
      </c>
    </row>
    <row r="40" spans="1:11" ht="14.1" customHeight="1" x14ac:dyDescent="0.2">
      <c r="A40" s="306" t="s">
        <v>259</v>
      </c>
      <c r="B40" s="307" t="s">
        <v>260</v>
      </c>
      <c r="C40" s="308"/>
      <c r="D40" s="113">
        <v>10.72005166289958</v>
      </c>
      <c r="E40" s="115">
        <v>332</v>
      </c>
      <c r="F40" s="114">
        <v>391</v>
      </c>
      <c r="G40" s="114">
        <v>454</v>
      </c>
      <c r="H40" s="114">
        <v>391</v>
      </c>
      <c r="I40" s="140">
        <v>430</v>
      </c>
      <c r="J40" s="115">
        <v>-98</v>
      </c>
      <c r="K40" s="116">
        <v>-22.790697674418606</v>
      </c>
    </row>
    <row r="41" spans="1:11" ht="14.1" customHeight="1" x14ac:dyDescent="0.2">
      <c r="A41" s="306"/>
      <c r="B41" s="307" t="s">
        <v>261</v>
      </c>
      <c r="C41" s="308"/>
      <c r="D41" s="113">
        <v>9.3961898611559569</v>
      </c>
      <c r="E41" s="115">
        <v>291</v>
      </c>
      <c r="F41" s="114">
        <v>361</v>
      </c>
      <c r="G41" s="114">
        <v>428</v>
      </c>
      <c r="H41" s="114">
        <v>372</v>
      </c>
      <c r="I41" s="140">
        <v>409</v>
      </c>
      <c r="J41" s="115">
        <v>-118</v>
      </c>
      <c r="K41" s="116">
        <v>-28.850855745721272</v>
      </c>
    </row>
    <row r="42" spans="1:11" ht="14.1" customHeight="1" x14ac:dyDescent="0.2">
      <c r="A42" s="306">
        <v>52</v>
      </c>
      <c r="B42" s="307" t="s">
        <v>262</v>
      </c>
      <c r="C42" s="308"/>
      <c r="D42" s="113">
        <v>8.6212463674523736</v>
      </c>
      <c r="E42" s="115">
        <v>267</v>
      </c>
      <c r="F42" s="114">
        <v>226</v>
      </c>
      <c r="G42" s="114">
        <v>229</v>
      </c>
      <c r="H42" s="114">
        <v>187</v>
      </c>
      <c r="I42" s="140">
        <v>216</v>
      </c>
      <c r="J42" s="115">
        <v>51</v>
      </c>
      <c r="K42" s="116">
        <v>23.611111111111111</v>
      </c>
    </row>
    <row r="43" spans="1:11" ht="14.1" customHeight="1" x14ac:dyDescent="0.2">
      <c r="A43" s="306" t="s">
        <v>263</v>
      </c>
      <c r="B43" s="307" t="s">
        <v>264</v>
      </c>
      <c r="C43" s="308"/>
      <c r="D43" s="113">
        <v>7.8463028737487894</v>
      </c>
      <c r="E43" s="115">
        <v>243</v>
      </c>
      <c r="F43" s="114">
        <v>198</v>
      </c>
      <c r="G43" s="114">
        <v>205</v>
      </c>
      <c r="H43" s="114">
        <v>172</v>
      </c>
      <c r="I43" s="140">
        <v>186</v>
      </c>
      <c r="J43" s="115">
        <v>57</v>
      </c>
      <c r="K43" s="116">
        <v>30.64516129032258</v>
      </c>
    </row>
    <row r="44" spans="1:11" ht="14.1" customHeight="1" x14ac:dyDescent="0.2">
      <c r="A44" s="306">
        <v>53</v>
      </c>
      <c r="B44" s="307" t="s">
        <v>265</v>
      </c>
      <c r="C44" s="308"/>
      <c r="D44" s="113">
        <v>0.67807555699063615</v>
      </c>
      <c r="E44" s="115">
        <v>21</v>
      </c>
      <c r="F44" s="114">
        <v>26</v>
      </c>
      <c r="G44" s="114">
        <v>27</v>
      </c>
      <c r="H44" s="114">
        <v>12</v>
      </c>
      <c r="I44" s="140">
        <v>24</v>
      </c>
      <c r="J44" s="115">
        <v>-3</v>
      </c>
      <c r="K44" s="116">
        <v>-12.5</v>
      </c>
    </row>
    <row r="45" spans="1:11" ht="14.1" customHeight="1" x14ac:dyDescent="0.2">
      <c r="A45" s="306" t="s">
        <v>266</v>
      </c>
      <c r="B45" s="307" t="s">
        <v>267</v>
      </c>
      <c r="C45" s="308"/>
      <c r="D45" s="113">
        <v>0.61349693251533743</v>
      </c>
      <c r="E45" s="115">
        <v>19</v>
      </c>
      <c r="F45" s="114">
        <v>26</v>
      </c>
      <c r="G45" s="114">
        <v>27</v>
      </c>
      <c r="H45" s="114">
        <v>12</v>
      </c>
      <c r="I45" s="140">
        <v>24</v>
      </c>
      <c r="J45" s="115">
        <v>-5</v>
      </c>
      <c r="K45" s="116">
        <v>-20.833333333333332</v>
      </c>
    </row>
    <row r="46" spans="1:11" ht="14.1" customHeight="1" x14ac:dyDescent="0.2">
      <c r="A46" s="306">
        <v>54</v>
      </c>
      <c r="B46" s="307" t="s">
        <v>268</v>
      </c>
      <c r="C46" s="308"/>
      <c r="D46" s="113">
        <v>5.1662899580238939</v>
      </c>
      <c r="E46" s="115">
        <v>160</v>
      </c>
      <c r="F46" s="114">
        <v>108</v>
      </c>
      <c r="G46" s="114">
        <v>124</v>
      </c>
      <c r="H46" s="114">
        <v>106</v>
      </c>
      <c r="I46" s="140">
        <v>112</v>
      </c>
      <c r="J46" s="115">
        <v>48</v>
      </c>
      <c r="K46" s="116">
        <v>42.857142857142854</v>
      </c>
    </row>
    <row r="47" spans="1:11" ht="14.1" customHeight="1" x14ac:dyDescent="0.2">
      <c r="A47" s="306">
        <v>61</v>
      </c>
      <c r="B47" s="307" t="s">
        <v>269</v>
      </c>
      <c r="C47" s="308"/>
      <c r="D47" s="113">
        <v>1.3238618017436228</v>
      </c>
      <c r="E47" s="115">
        <v>41</v>
      </c>
      <c r="F47" s="114">
        <v>51</v>
      </c>
      <c r="G47" s="114">
        <v>54</v>
      </c>
      <c r="H47" s="114">
        <v>44</v>
      </c>
      <c r="I47" s="140">
        <v>40</v>
      </c>
      <c r="J47" s="115">
        <v>1</v>
      </c>
      <c r="K47" s="116">
        <v>2.5</v>
      </c>
    </row>
    <row r="48" spans="1:11" ht="14.1" customHeight="1" x14ac:dyDescent="0.2">
      <c r="A48" s="306">
        <v>62</v>
      </c>
      <c r="B48" s="307" t="s">
        <v>270</v>
      </c>
      <c r="C48" s="308"/>
      <c r="D48" s="113">
        <v>10.816919599612529</v>
      </c>
      <c r="E48" s="115">
        <v>335</v>
      </c>
      <c r="F48" s="114">
        <v>322</v>
      </c>
      <c r="G48" s="114">
        <v>352</v>
      </c>
      <c r="H48" s="114">
        <v>327</v>
      </c>
      <c r="I48" s="140">
        <v>343</v>
      </c>
      <c r="J48" s="115">
        <v>-8</v>
      </c>
      <c r="K48" s="116">
        <v>-2.3323615160349855</v>
      </c>
    </row>
    <row r="49" spans="1:11" ht="14.1" customHeight="1" x14ac:dyDescent="0.2">
      <c r="A49" s="306">
        <v>63</v>
      </c>
      <c r="B49" s="307" t="s">
        <v>271</v>
      </c>
      <c r="C49" s="308"/>
      <c r="D49" s="113">
        <v>2.583144979011947</v>
      </c>
      <c r="E49" s="115">
        <v>80</v>
      </c>
      <c r="F49" s="114">
        <v>51</v>
      </c>
      <c r="G49" s="114">
        <v>61</v>
      </c>
      <c r="H49" s="114">
        <v>72</v>
      </c>
      <c r="I49" s="140">
        <v>55</v>
      </c>
      <c r="J49" s="115">
        <v>25</v>
      </c>
      <c r="K49" s="116">
        <v>45.454545454545453</v>
      </c>
    </row>
    <row r="50" spans="1:11" ht="14.1" customHeight="1" x14ac:dyDescent="0.2">
      <c r="A50" s="306" t="s">
        <v>272</v>
      </c>
      <c r="B50" s="307" t="s">
        <v>273</v>
      </c>
      <c r="C50" s="308"/>
      <c r="D50" s="113">
        <v>0.16144656118824668</v>
      </c>
      <c r="E50" s="115">
        <v>5</v>
      </c>
      <c r="F50" s="114">
        <v>7</v>
      </c>
      <c r="G50" s="114">
        <v>4</v>
      </c>
      <c r="H50" s="114">
        <v>5</v>
      </c>
      <c r="I50" s="140">
        <v>6</v>
      </c>
      <c r="J50" s="115">
        <v>-1</v>
      </c>
      <c r="K50" s="116">
        <v>-16.666666666666668</v>
      </c>
    </row>
    <row r="51" spans="1:11" ht="14.1" customHeight="1" x14ac:dyDescent="0.2">
      <c r="A51" s="306" t="s">
        <v>274</v>
      </c>
      <c r="B51" s="307" t="s">
        <v>275</v>
      </c>
      <c r="C51" s="308"/>
      <c r="D51" s="113">
        <v>2.1956732321601549</v>
      </c>
      <c r="E51" s="115">
        <v>68</v>
      </c>
      <c r="F51" s="114">
        <v>43</v>
      </c>
      <c r="G51" s="114">
        <v>50</v>
      </c>
      <c r="H51" s="114">
        <v>61</v>
      </c>
      <c r="I51" s="140">
        <v>44</v>
      </c>
      <c r="J51" s="115">
        <v>24</v>
      </c>
      <c r="K51" s="116">
        <v>54.545454545454547</v>
      </c>
    </row>
    <row r="52" spans="1:11" ht="14.1" customHeight="1" x14ac:dyDescent="0.2">
      <c r="A52" s="306">
        <v>71</v>
      </c>
      <c r="B52" s="307" t="s">
        <v>276</v>
      </c>
      <c r="C52" s="308"/>
      <c r="D52" s="113">
        <v>5.4568937681627379</v>
      </c>
      <c r="E52" s="115">
        <v>169</v>
      </c>
      <c r="F52" s="114">
        <v>136</v>
      </c>
      <c r="G52" s="114">
        <v>157</v>
      </c>
      <c r="H52" s="114">
        <v>168</v>
      </c>
      <c r="I52" s="140">
        <v>206</v>
      </c>
      <c r="J52" s="115">
        <v>-37</v>
      </c>
      <c r="K52" s="116">
        <v>-17.961165048543688</v>
      </c>
    </row>
    <row r="53" spans="1:11" ht="14.1" customHeight="1" x14ac:dyDescent="0.2">
      <c r="A53" s="306" t="s">
        <v>277</v>
      </c>
      <c r="B53" s="307" t="s">
        <v>278</v>
      </c>
      <c r="C53" s="308"/>
      <c r="D53" s="113">
        <v>1.9050694220213109</v>
      </c>
      <c r="E53" s="115">
        <v>59</v>
      </c>
      <c r="F53" s="114">
        <v>40</v>
      </c>
      <c r="G53" s="114">
        <v>49</v>
      </c>
      <c r="H53" s="114">
        <v>64</v>
      </c>
      <c r="I53" s="140">
        <v>72</v>
      </c>
      <c r="J53" s="115">
        <v>-13</v>
      </c>
      <c r="K53" s="116">
        <v>-18.055555555555557</v>
      </c>
    </row>
    <row r="54" spans="1:11" ht="14.1" customHeight="1" x14ac:dyDescent="0.2">
      <c r="A54" s="306" t="s">
        <v>279</v>
      </c>
      <c r="B54" s="307" t="s">
        <v>280</v>
      </c>
      <c r="C54" s="308"/>
      <c r="D54" s="113">
        <v>2.9060381013884404</v>
      </c>
      <c r="E54" s="115">
        <v>90</v>
      </c>
      <c r="F54" s="114">
        <v>76</v>
      </c>
      <c r="G54" s="114">
        <v>95</v>
      </c>
      <c r="H54" s="114">
        <v>91</v>
      </c>
      <c r="I54" s="140">
        <v>118</v>
      </c>
      <c r="J54" s="115">
        <v>-28</v>
      </c>
      <c r="K54" s="116">
        <v>-23.728813559322035</v>
      </c>
    </row>
    <row r="55" spans="1:11" ht="14.1" customHeight="1" x14ac:dyDescent="0.2">
      <c r="A55" s="306">
        <v>72</v>
      </c>
      <c r="B55" s="307" t="s">
        <v>281</v>
      </c>
      <c r="C55" s="308"/>
      <c r="D55" s="113">
        <v>1.5821762996448177</v>
      </c>
      <c r="E55" s="115">
        <v>49</v>
      </c>
      <c r="F55" s="114">
        <v>38</v>
      </c>
      <c r="G55" s="114">
        <v>37</v>
      </c>
      <c r="H55" s="114">
        <v>36</v>
      </c>
      <c r="I55" s="140">
        <v>69</v>
      </c>
      <c r="J55" s="115">
        <v>-20</v>
      </c>
      <c r="K55" s="116">
        <v>-28.985507246376812</v>
      </c>
    </row>
    <row r="56" spans="1:11" ht="14.1" customHeight="1" x14ac:dyDescent="0.2">
      <c r="A56" s="306" t="s">
        <v>282</v>
      </c>
      <c r="B56" s="307" t="s">
        <v>283</v>
      </c>
      <c r="C56" s="308"/>
      <c r="D56" s="113">
        <v>0.51662899580238941</v>
      </c>
      <c r="E56" s="115">
        <v>16</v>
      </c>
      <c r="F56" s="114">
        <v>8</v>
      </c>
      <c r="G56" s="114">
        <v>15</v>
      </c>
      <c r="H56" s="114">
        <v>9</v>
      </c>
      <c r="I56" s="140">
        <v>32</v>
      </c>
      <c r="J56" s="115">
        <v>-16</v>
      </c>
      <c r="K56" s="116">
        <v>-50</v>
      </c>
    </row>
    <row r="57" spans="1:11" ht="14.1" customHeight="1" x14ac:dyDescent="0.2">
      <c r="A57" s="306" t="s">
        <v>284</v>
      </c>
      <c r="B57" s="307" t="s">
        <v>285</v>
      </c>
      <c r="C57" s="308"/>
      <c r="D57" s="113">
        <v>0.87181143041653208</v>
      </c>
      <c r="E57" s="115">
        <v>27</v>
      </c>
      <c r="F57" s="114">
        <v>22</v>
      </c>
      <c r="G57" s="114">
        <v>16</v>
      </c>
      <c r="H57" s="114">
        <v>17</v>
      </c>
      <c r="I57" s="140">
        <v>20</v>
      </c>
      <c r="J57" s="115">
        <v>7</v>
      </c>
      <c r="K57" s="116">
        <v>35</v>
      </c>
    </row>
    <row r="58" spans="1:11" ht="14.1" customHeight="1" x14ac:dyDescent="0.2">
      <c r="A58" s="306">
        <v>73</v>
      </c>
      <c r="B58" s="307" t="s">
        <v>286</v>
      </c>
      <c r="C58" s="308"/>
      <c r="D58" s="113">
        <v>1.1301259283177267</v>
      </c>
      <c r="E58" s="115">
        <v>35</v>
      </c>
      <c r="F58" s="114">
        <v>29</v>
      </c>
      <c r="G58" s="114">
        <v>47</v>
      </c>
      <c r="H58" s="114">
        <v>26</v>
      </c>
      <c r="I58" s="140">
        <v>33</v>
      </c>
      <c r="J58" s="115">
        <v>2</v>
      </c>
      <c r="K58" s="116">
        <v>6.0606060606060606</v>
      </c>
    </row>
    <row r="59" spans="1:11" ht="14.1" customHeight="1" x14ac:dyDescent="0.2">
      <c r="A59" s="306" t="s">
        <v>287</v>
      </c>
      <c r="B59" s="307" t="s">
        <v>288</v>
      </c>
      <c r="C59" s="308"/>
      <c r="D59" s="113">
        <v>0.77494349370358406</v>
      </c>
      <c r="E59" s="115">
        <v>24</v>
      </c>
      <c r="F59" s="114">
        <v>20</v>
      </c>
      <c r="G59" s="114">
        <v>37</v>
      </c>
      <c r="H59" s="114">
        <v>21</v>
      </c>
      <c r="I59" s="140">
        <v>23</v>
      </c>
      <c r="J59" s="115">
        <v>1</v>
      </c>
      <c r="K59" s="116">
        <v>4.3478260869565215</v>
      </c>
    </row>
    <row r="60" spans="1:11" ht="14.1" customHeight="1" x14ac:dyDescent="0.2">
      <c r="A60" s="306">
        <v>81</v>
      </c>
      <c r="B60" s="307" t="s">
        <v>289</v>
      </c>
      <c r="C60" s="308"/>
      <c r="D60" s="113">
        <v>6.7484662576687118</v>
      </c>
      <c r="E60" s="115">
        <v>209</v>
      </c>
      <c r="F60" s="114">
        <v>160</v>
      </c>
      <c r="G60" s="114">
        <v>195</v>
      </c>
      <c r="H60" s="114">
        <v>192</v>
      </c>
      <c r="I60" s="140">
        <v>196</v>
      </c>
      <c r="J60" s="115">
        <v>13</v>
      </c>
      <c r="K60" s="116">
        <v>6.6326530612244898</v>
      </c>
    </row>
    <row r="61" spans="1:11" ht="14.1" customHeight="1" x14ac:dyDescent="0.2">
      <c r="A61" s="306" t="s">
        <v>290</v>
      </c>
      <c r="B61" s="307" t="s">
        <v>291</v>
      </c>
      <c r="C61" s="308"/>
      <c r="D61" s="113">
        <v>3.0351953503390376</v>
      </c>
      <c r="E61" s="115">
        <v>94</v>
      </c>
      <c r="F61" s="114">
        <v>50</v>
      </c>
      <c r="G61" s="114">
        <v>58</v>
      </c>
      <c r="H61" s="114">
        <v>77</v>
      </c>
      <c r="I61" s="140">
        <v>79</v>
      </c>
      <c r="J61" s="115">
        <v>15</v>
      </c>
      <c r="K61" s="116">
        <v>18.9873417721519</v>
      </c>
    </row>
    <row r="62" spans="1:11" ht="14.1" customHeight="1" x14ac:dyDescent="0.2">
      <c r="A62" s="306" t="s">
        <v>292</v>
      </c>
      <c r="B62" s="307" t="s">
        <v>293</v>
      </c>
      <c r="C62" s="308"/>
      <c r="D62" s="113">
        <v>2.0665159832095576</v>
      </c>
      <c r="E62" s="115">
        <v>64</v>
      </c>
      <c r="F62" s="114">
        <v>62</v>
      </c>
      <c r="G62" s="114">
        <v>80</v>
      </c>
      <c r="H62" s="114">
        <v>66</v>
      </c>
      <c r="I62" s="140">
        <v>53</v>
      </c>
      <c r="J62" s="115">
        <v>11</v>
      </c>
      <c r="K62" s="116">
        <v>20.754716981132077</v>
      </c>
    </row>
    <row r="63" spans="1:11" ht="14.1" customHeight="1" x14ac:dyDescent="0.2">
      <c r="A63" s="306"/>
      <c r="B63" s="307" t="s">
        <v>294</v>
      </c>
      <c r="C63" s="308"/>
      <c r="D63" s="113">
        <v>1.614465611882467</v>
      </c>
      <c r="E63" s="115">
        <v>50</v>
      </c>
      <c r="F63" s="114">
        <v>45</v>
      </c>
      <c r="G63" s="114">
        <v>65</v>
      </c>
      <c r="H63" s="114">
        <v>45</v>
      </c>
      <c r="I63" s="140">
        <v>42</v>
      </c>
      <c r="J63" s="115">
        <v>8</v>
      </c>
      <c r="K63" s="116">
        <v>19.047619047619047</v>
      </c>
    </row>
    <row r="64" spans="1:11" ht="14.1" customHeight="1" x14ac:dyDescent="0.2">
      <c r="A64" s="306" t="s">
        <v>295</v>
      </c>
      <c r="B64" s="307" t="s">
        <v>296</v>
      </c>
      <c r="C64" s="308"/>
      <c r="D64" s="113">
        <v>0.61349693251533743</v>
      </c>
      <c r="E64" s="115">
        <v>19</v>
      </c>
      <c r="F64" s="114">
        <v>15</v>
      </c>
      <c r="G64" s="114">
        <v>15</v>
      </c>
      <c r="H64" s="114">
        <v>21</v>
      </c>
      <c r="I64" s="140">
        <v>12</v>
      </c>
      <c r="J64" s="115">
        <v>7</v>
      </c>
      <c r="K64" s="116">
        <v>58.333333333333336</v>
      </c>
    </row>
    <row r="65" spans="1:11" ht="14.1" customHeight="1" x14ac:dyDescent="0.2">
      <c r="A65" s="306" t="s">
        <v>297</v>
      </c>
      <c r="B65" s="307" t="s">
        <v>298</v>
      </c>
      <c r="C65" s="308"/>
      <c r="D65" s="113">
        <v>0.41976105908944139</v>
      </c>
      <c r="E65" s="115">
        <v>13</v>
      </c>
      <c r="F65" s="114">
        <v>13</v>
      </c>
      <c r="G65" s="114">
        <v>26</v>
      </c>
      <c r="H65" s="114">
        <v>13</v>
      </c>
      <c r="I65" s="140">
        <v>23</v>
      </c>
      <c r="J65" s="115">
        <v>-10</v>
      </c>
      <c r="K65" s="116">
        <v>-43.478260869565219</v>
      </c>
    </row>
    <row r="66" spans="1:11" ht="14.1" customHeight="1" x14ac:dyDescent="0.2">
      <c r="A66" s="306">
        <v>82</v>
      </c>
      <c r="B66" s="307" t="s">
        <v>299</v>
      </c>
      <c r="C66" s="308"/>
      <c r="D66" s="113">
        <v>4.4559250887956088</v>
      </c>
      <c r="E66" s="115">
        <v>138</v>
      </c>
      <c r="F66" s="114">
        <v>110</v>
      </c>
      <c r="G66" s="114">
        <v>149</v>
      </c>
      <c r="H66" s="114">
        <v>163</v>
      </c>
      <c r="I66" s="140">
        <v>111</v>
      </c>
      <c r="J66" s="115">
        <v>27</v>
      </c>
      <c r="K66" s="116">
        <v>24.324324324324323</v>
      </c>
    </row>
    <row r="67" spans="1:11" ht="14.1" customHeight="1" x14ac:dyDescent="0.2">
      <c r="A67" s="306" t="s">
        <v>300</v>
      </c>
      <c r="B67" s="307" t="s">
        <v>301</v>
      </c>
      <c r="C67" s="308"/>
      <c r="D67" s="113">
        <v>3.3903777849531807</v>
      </c>
      <c r="E67" s="115">
        <v>105</v>
      </c>
      <c r="F67" s="114">
        <v>82</v>
      </c>
      <c r="G67" s="114">
        <v>118</v>
      </c>
      <c r="H67" s="114">
        <v>135</v>
      </c>
      <c r="I67" s="140">
        <v>82</v>
      </c>
      <c r="J67" s="115">
        <v>23</v>
      </c>
      <c r="K67" s="116">
        <v>28.048780487804876</v>
      </c>
    </row>
    <row r="68" spans="1:11" ht="14.1" customHeight="1" x14ac:dyDescent="0.2">
      <c r="A68" s="306" t="s">
        <v>302</v>
      </c>
      <c r="B68" s="307" t="s">
        <v>303</v>
      </c>
      <c r="C68" s="308"/>
      <c r="D68" s="113">
        <v>0.58120762027768813</v>
      </c>
      <c r="E68" s="115">
        <v>18</v>
      </c>
      <c r="F68" s="114">
        <v>21</v>
      </c>
      <c r="G68" s="114">
        <v>20</v>
      </c>
      <c r="H68" s="114">
        <v>20</v>
      </c>
      <c r="I68" s="140">
        <v>17</v>
      </c>
      <c r="J68" s="115">
        <v>1</v>
      </c>
      <c r="K68" s="116">
        <v>5.882352941176471</v>
      </c>
    </row>
    <row r="69" spans="1:11" ht="14.1" customHeight="1" x14ac:dyDescent="0.2">
      <c r="A69" s="306">
        <v>83</v>
      </c>
      <c r="B69" s="307" t="s">
        <v>304</v>
      </c>
      <c r="C69" s="308"/>
      <c r="D69" s="113">
        <v>4.4882144010332583</v>
      </c>
      <c r="E69" s="115">
        <v>139</v>
      </c>
      <c r="F69" s="114">
        <v>88</v>
      </c>
      <c r="G69" s="114">
        <v>176</v>
      </c>
      <c r="H69" s="114">
        <v>101</v>
      </c>
      <c r="I69" s="140">
        <v>102</v>
      </c>
      <c r="J69" s="115">
        <v>37</v>
      </c>
      <c r="K69" s="116">
        <v>36.274509803921568</v>
      </c>
    </row>
    <row r="70" spans="1:11" ht="14.1" customHeight="1" x14ac:dyDescent="0.2">
      <c r="A70" s="306" t="s">
        <v>305</v>
      </c>
      <c r="B70" s="307" t="s">
        <v>306</v>
      </c>
      <c r="C70" s="308"/>
      <c r="D70" s="113">
        <v>3.4872457216661283</v>
      </c>
      <c r="E70" s="115">
        <v>108</v>
      </c>
      <c r="F70" s="114">
        <v>72</v>
      </c>
      <c r="G70" s="114">
        <v>147</v>
      </c>
      <c r="H70" s="114">
        <v>77</v>
      </c>
      <c r="I70" s="140">
        <v>72</v>
      </c>
      <c r="J70" s="115">
        <v>36</v>
      </c>
      <c r="K70" s="116">
        <v>50</v>
      </c>
    </row>
    <row r="71" spans="1:11" ht="14.1" customHeight="1" x14ac:dyDescent="0.2">
      <c r="A71" s="306"/>
      <c r="B71" s="307" t="s">
        <v>307</v>
      </c>
      <c r="C71" s="308"/>
      <c r="D71" s="113">
        <v>2.001937358734259</v>
      </c>
      <c r="E71" s="115">
        <v>62</v>
      </c>
      <c r="F71" s="114">
        <v>36</v>
      </c>
      <c r="G71" s="114">
        <v>69</v>
      </c>
      <c r="H71" s="114">
        <v>30</v>
      </c>
      <c r="I71" s="140">
        <v>44</v>
      </c>
      <c r="J71" s="115">
        <v>18</v>
      </c>
      <c r="K71" s="116">
        <v>40.909090909090907</v>
      </c>
    </row>
    <row r="72" spans="1:11" ht="14.1" customHeight="1" x14ac:dyDescent="0.2">
      <c r="A72" s="306">
        <v>84</v>
      </c>
      <c r="B72" s="307" t="s">
        <v>308</v>
      </c>
      <c r="C72" s="308"/>
      <c r="D72" s="113">
        <v>1.614465611882467</v>
      </c>
      <c r="E72" s="115">
        <v>50</v>
      </c>
      <c r="F72" s="114">
        <v>9</v>
      </c>
      <c r="G72" s="114">
        <v>58</v>
      </c>
      <c r="H72" s="114">
        <v>8</v>
      </c>
      <c r="I72" s="140">
        <v>39</v>
      </c>
      <c r="J72" s="115">
        <v>11</v>
      </c>
      <c r="K72" s="116">
        <v>28.205128205128204</v>
      </c>
    </row>
    <row r="73" spans="1:11" ht="14.1" customHeight="1" x14ac:dyDescent="0.2">
      <c r="A73" s="306" t="s">
        <v>309</v>
      </c>
      <c r="B73" s="307" t="s">
        <v>310</v>
      </c>
      <c r="C73" s="308"/>
      <c r="D73" s="113">
        <v>1.4207297384565709</v>
      </c>
      <c r="E73" s="115">
        <v>44</v>
      </c>
      <c r="F73" s="114">
        <v>6</v>
      </c>
      <c r="G73" s="114">
        <v>44</v>
      </c>
      <c r="H73" s="114">
        <v>4</v>
      </c>
      <c r="I73" s="140">
        <v>21</v>
      </c>
      <c r="J73" s="115">
        <v>23</v>
      </c>
      <c r="K73" s="116">
        <v>109.52380952380952</v>
      </c>
    </row>
    <row r="74" spans="1:11" ht="14.1" customHeight="1" x14ac:dyDescent="0.2">
      <c r="A74" s="306" t="s">
        <v>311</v>
      </c>
      <c r="B74" s="307" t="s">
        <v>312</v>
      </c>
      <c r="C74" s="308"/>
      <c r="D74" s="113">
        <v>0</v>
      </c>
      <c r="E74" s="115">
        <v>0</v>
      </c>
      <c r="F74" s="114" t="s">
        <v>513</v>
      </c>
      <c r="G74" s="114">
        <v>5</v>
      </c>
      <c r="H74" s="114">
        <v>0</v>
      </c>
      <c r="I74" s="140">
        <v>4</v>
      </c>
      <c r="J74" s="115">
        <v>-4</v>
      </c>
      <c r="K74" s="116">
        <v>-100</v>
      </c>
    </row>
    <row r="75" spans="1:11" ht="14.1" customHeight="1" x14ac:dyDescent="0.2">
      <c r="A75" s="306" t="s">
        <v>313</v>
      </c>
      <c r="B75" s="307" t="s">
        <v>314</v>
      </c>
      <c r="C75" s="308"/>
      <c r="D75" s="113">
        <v>0</v>
      </c>
      <c r="E75" s="115">
        <v>0</v>
      </c>
      <c r="F75" s="114">
        <v>0</v>
      </c>
      <c r="G75" s="114" t="s">
        <v>513</v>
      </c>
      <c r="H75" s="114">
        <v>0</v>
      </c>
      <c r="I75" s="140">
        <v>3</v>
      </c>
      <c r="J75" s="115">
        <v>-3</v>
      </c>
      <c r="K75" s="116">
        <v>-100</v>
      </c>
    </row>
    <row r="76" spans="1:11" ht="14.1" customHeight="1" x14ac:dyDescent="0.2">
      <c r="A76" s="306">
        <v>91</v>
      </c>
      <c r="B76" s="307" t="s">
        <v>315</v>
      </c>
      <c r="C76" s="308"/>
      <c r="D76" s="113">
        <v>0.22602518566354537</v>
      </c>
      <c r="E76" s="115">
        <v>7</v>
      </c>
      <c r="F76" s="114">
        <v>3</v>
      </c>
      <c r="G76" s="114">
        <v>6</v>
      </c>
      <c r="H76" s="114">
        <v>4</v>
      </c>
      <c r="I76" s="140">
        <v>7</v>
      </c>
      <c r="J76" s="115">
        <v>0</v>
      </c>
      <c r="K76" s="116">
        <v>0</v>
      </c>
    </row>
    <row r="77" spans="1:11" ht="14.1" customHeight="1" x14ac:dyDescent="0.2">
      <c r="A77" s="306">
        <v>92</v>
      </c>
      <c r="B77" s="307" t="s">
        <v>316</v>
      </c>
      <c r="C77" s="308"/>
      <c r="D77" s="113">
        <v>0.29060381013884407</v>
      </c>
      <c r="E77" s="115">
        <v>9</v>
      </c>
      <c r="F77" s="114">
        <v>0</v>
      </c>
      <c r="G77" s="114">
        <v>7</v>
      </c>
      <c r="H77" s="114">
        <v>4</v>
      </c>
      <c r="I77" s="140">
        <v>11</v>
      </c>
      <c r="J77" s="115">
        <v>-2</v>
      </c>
      <c r="K77" s="116">
        <v>-18.181818181818183</v>
      </c>
    </row>
    <row r="78" spans="1:11" ht="14.1" customHeight="1" x14ac:dyDescent="0.2">
      <c r="A78" s="306">
        <v>93</v>
      </c>
      <c r="B78" s="307" t="s">
        <v>317</v>
      </c>
      <c r="C78" s="308"/>
      <c r="D78" s="113" t="s">
        <v>513</v>
      </c>
      <c r="E78" s="115" t="s">
        <v>513</v>
      </c>
      <c r="F78" s="114" t="s">
        <v>513</v>
      </c>
      <c r="G78" s="114">
        <v>3</v>
      </c>
      <c r="H78" s="114" t="s">
        <v>513</v>
      </c>
      <c r="I78" s="140">
        <v>5</v>
      </c>
      <c r="J78" s="115" t="s">
        <v>513</v>
      </c>
      <c r="K78" s="116" t="s">
        <v>513</v>
      </c>
    </row>
    <row r="79" spans="1:11" ht="14.1" customHeight="1" x14ac:dyDescent="0.2">
      <c r="A79" s="306">
        <v>94</v>
      </c>
      <c r="B79" s="307" t="s">
        <v>318</v>
      </c>
      <c r="C79" s="308"/>
      <c r="D79" s="113" t="s">
        <v>513</v>
      </c>
      <c r="E79" s="115" t="s">
        <v>513</v>
      </c>
      <c r="F79" s="114">
        <v>23</v>
      </c>
      <c r="G79" s="114">
        <v>10</v>
      </c>
      <c r="H79" s="114">
        <v>7</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0.9041007426541815</v>
      </c>
      <c r="E81" s="143">
        <v>28</v>
      </c>
      <c r="F81" s="144">
        <v>12</v>
      </c>
      <c r="G81" s="144">
        <v>18</v>
      </c>
      <c r="H81" s="144">
        <v>15</v>
      </c>
      <c r="I81" s="145">
        <v>14</v>
      </c>
      <c r="J81" s="143">
        <v>14</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27972</v>
      </c>
      <c r="C10" s="114">
        <v>14992</v>
      </c>
      <c r="D10" s="114">
        <v>12980</v>
      </c>
      <c r="E10" s="114">
        <v>21159</v>
      </c>
      <c r="F10" s="114">
        <v>6215</v>
      </c>
      <c r="G10" s="114">
        <v>3213</v>
      </c>
      <c r="H10" s="114">
        <v>7629</v>
      </c>
      <c r="I10" s="115">
        <v>9290</v>
      </c>
      <c r="J10" s="114">
        <v>6949</v>
      </c>
      <c r="K10" s="114">
        <v>2341</v>
      </c>
      <c r="L10" s="423">
        <v>2674</v>
      </c>
      <c r="M10" s="424">
        <v>2901</v>
      </c>
    </row>
    <row r="11" spans="1:13" ht="11.1" customHeight="1" x14ac:dyDescent="0.2">
      <c r="A11" s="422" t="s">
        <v>387</v>
      </c>
      <c r="B11" s="115">
        <v>28199</v>
      </c>
      <c r="C11" s="114">
        <v>15288</v>
      </c>
      <c r="D11" s="114">
        <v>12911</v>
      </c>
      <c r="E11" s="114">
        <v>21367</v>
      </c>
      <c r="F11" s="114">
        <v>6237</v>
      </c>
      <c r="G11" s="114">
        <v>3106</v>
      </c>
      <c r="H11" s="114">
        <v>7790</v>
      </c>
      <c r="I11" s="115">
        <v>9486</v>
      </c>
      <c r="J11" s="114">
        <v>7044</v>
      </c>
      <c r="K11" s="114">
        <v>2442</v>
      </c>
      <c r="L11" s="423">
        <v>2281</v>
      </c>
      <c r="M11" s="424">
        <v>2048</v>
      </c>
    </row>
    <row r="12" spans="1:13" ht="11.1" customHeight="1" x14ac:dyDescent="0.2">
      <c r="A12" s="422" t="s">
        <v>388</v>
      </c>
      <c r="B12" s="115">
        <v>29093</v>
      </c>
      <c r="C12" s="114">
        <v>15781</v>
      </c>
      <c r="D12" s="114">
        <v>13312</v>
      </c>
      <c r="E12" s="114">
        <v>22176</v>
      </c>
      <c r="F12" s="114">
        <v>6315</v>
      </c>
      <c r="G12" s="114">
        <v>3574</v>
      </c>
      <c r="H12" s="114">
        <v>7981</v>
      </c>
      <c r="I12" s="115">
        <v>9548</v>
      </c>
      <c r="J12" s="114">
        <v>6970</v>
      </c>
      <c r="K12" s="114">
        <v>2578</v>
      </c>
      <c r="L12" s="423">
        <v>3267</v>
      </c>
      <c r="M12" s="424">
        <v>2464</v>
      </c>
    </row>
    <row r="13" spans="1:13" s="110" customFormat="1" ht="11.1" customHeight="1" x14ac:dyDescent="0.2">
      <c r="A13" s="422" t="s">
        <v>389</v>
      </c>
      <c r="B13" s="115">
        <v>28776</v>
      </c>
      <c r="C13" s="114">
        <v>15470</v>
      </c>
      <c r="D13" s="114">
        <v>13306</v>
      </c>
      <c r="E13" s="114">
        <v>21765</v>
      </c>
      <c r="F13" s="114">
        <v>6412</v>
      </c>
      <c r="G13" s="114">
        <v>3416</v>
      </c>
      <c r="H13" s="114">
        <v>7947</v>
      </c>
      <c r="I13" s="115">
        <v>9616</v>
      </c>
      <c r="J13" s="114">
        <v>6968</v>
      </c>
      <c r="K13" s="114">
        <v>2648</v>
      </c>
      <c r="L13" s="423">
        <v>1735</v>
      </c>
      <c r="M13" s="424">
        <v>2109</v>
      </c>
    </row>
    <row r="14" spans="1:13" ht="15" customHeight="1" x14ac:dyDescent="0.2">
      <c r="A14" s="422" t="s">
        <v>390</v>
      </c>
      <c r="B14" s="115">
        <v>28481</v>
      </c>
      <c r="C14" s="114">
        <v>15345</v>
      </c>
      <c r="D14" s="114">
        <v>13136</v>
      </c>
      <c r="E14" s="114">
        <v>20582</v>
      </c>
      <c r="F14" s="114">
        <v>7357</v>
      </c>
      <c r="G14" s="114">
        <v>3324</v>
      </c>
      <c r="H14" s="114">
        <v>7963</v>
      </c>
      <c r="I14" s="115">
        <v>9512</v>
      </c>
      <c r="J14" s="114">
        <v>6920</v>
      </c>
      <c r="K14" s="114">
        <v>2592</v>
      </c>
      <c r="L14" s="423">
        <v>2363</v>
      </c>
      <c r="M14" s="424">
        <v>2474</v>
      </c>
    </row>
    <row r="15" spans="1:13" ht="11.1" customHeight="1" x14ac:dyDescent="0.2">
      <c r="A15" s="422" t="s">
        <v>387</v>
      </c>
      <c r="B15" s="115">
        <v>28782</v>
      </c>
      <c r="C15" s="114">
        <v>15575</v>
      </c>
      <c r="D15" s="114">
        <v>13207</v>
      </c>
      <c r="E15" s="114">
        <v>20603</v>
      </c>
      <c r="F15" s="114">
        <v>7643</v>
      </c>
      <c r="G15" s="114">
        <v>3190</v>
      </c>
      <c r="H15" s="114">
        <v>8177</v>
      </c>
      <c r="I15" s="115">
        <v>9615</v>
      </c>
      <c r="J15" s="114">
        <v>6978</v>
      </c>
      <c r="K15" s="114">
        <v>2637</v>
      </c>
      <c r="L15" s="423">
        <v>2358</v>
      </c>
      <c r="M15" s="424">
        <v>2070</v>
      </c>
    </row>
    <row r="16" spans="1:13" ht="11.1" customHeight="1" x14ac:dyDescent="0.2">
      <c r="A16" s="422" t="s">
        <v>388</v>
      </c>
      <c r="B16" s="115">
        <v>29487</v>
      </c>
      <c r="C16" s="114">
        <v>15934</v>
      </c>
      <c r="D16" s="114">
        <v>13553</v>
      </c>
      <c r="E16" s="114">
        <v>21676</v>
      </c>
      <c r="F16" s="114">
        <v>7790</v>
      </c>
      <c r="G16" s="114">
        <v>3666</v>
      </c>
      <c r="H16" s="114">
        <v>8352</v>
      </c>
      <c r="I16" s="115">
        <v>9505</v>
      </c>
      <c r="J16" s="114">
        <v>6787</v>
      </c>
      <c r="K16" s="114">
        <v>2718</v>
      </c>
      <c r="L16" s="423">
        <v>3439</v>
      </c>
      <c r="M16" s="424">
        <v>2785</v>
      </c>
    </row>
    <row r="17" spans="1:13" s="110" customFormat="1" ht="11.1" customHeight="1" x14ac:dyDescent="0.2">
      <c r="A17" s="422" t="s">
        <v>389</v>
      </c>
      <c r="B17" s="115">
        <v>29133</v>
      </c>
      <c r="C17" s="114">
        <v>15609</v>
      </c>
      <c r="D17" s="114">
        <v>13524</v>
      </c>
      <c r="E17" s="114">
        <v>21315</v>
      </c>
      <c r="F17" s="114">
        <v>7807</v>
      </c>
      <c r="G17" s="114">
        <v>3482</v>
      </c>
      <c r="H17" s="114">
        <v>8388</v>
      </c>
      <c r="I17" s="115">
        <v>9486</v>
      </c>
      <c r="J17" s="114">
        <v>6778</v>
      </c>
      <c r="K17" s="114">
        <v>2708</v>
      </c>
      <c r="L17" s="423">
        <v>2088</v>
      </c>
      <c r="M17" s="424">
        <v>2564</v>
      </c>
    </row>
    <row r="18" spans="1:13" ht="15" customHeight="1" x14ac:dyDescent="0.2">
      <c r="A18" s="422" t="s">
        <v>391</v>
      </c>
      <c r="B18" s="115">
        <v>29072</v>
      </c>
      <c r="C18" s="114">
        <v>15583</v>
      </c>
      <c r="D18" s="114">
        <v>13489</v>
      </c>
      <c r="E18" s="114">
        <v>21084</v>
      </c>
      <c r="F18" s="114">
        <v>7951</v>
      </c>
      <c r="G18" s="114">
        <v>3330</v>
      </c>
      <c r="H18" s="114">
        <v>8496</v>
      </c>
      <c r="I18" s="115">
        <v>9239</v>
      </c>
      <c r="J18" s="114">
        <v>6623</v>
      </c>
      <c r="K18" s="114">
        <v>2616</v>
      </c>
      <c r="L18" s="423">
        <v>2222</v>
      </c>
      <c r="M18" s="424">
        <v>2343</v>
      </c>
    </row>
    <row r="19" spans="1:13" ht="11.1" customHeight="1" x14ac:dyDescent="0.2">
      <c r="A19" s="422" t="s">
        <v>387</v>
      </c>
      <c r="B19" s="115">
        <v>29316</v>
      </c>
      <c r="C19" s="114">
        <v>15780</v>
      </c>
      <c r="D19" s="114">
        <v>13536</v>
      </c>
      <c r="E19" s="114">
        <v>21209</v>
      </c>
      <c r="F19" s="114">
        <v>8054</v>
      </c>
      <c r="G19" s="114">
        <v>3239</v>
      </c>
      <c r="H19" s="114">
        <v>8716</v>
      </c>
      <c r="I19" s="115">
        <v>9558</v>
      </c>
      <c r="J19" s="114">
        <v>6854</v>
      </c>
      <c r="K19" s="114">
        <v>2704</v>
      </c>
      <c r="L19" s="423">
        <v>2031</v>
      </c>
      <c r="M19" s="424">
        <v>1832</v>
      </c>
    </row>
    <row r="20" spans="1:13" ht="11.1" customHeight="1" x14ac:dyDescent="0.2">
      <c r="A20" s="422" t="s">
        <v>388</v>
      </c>
      <c r="B20" s="115">
        <v>30159</v>
      </c>
      <c r="C20" s="114">
        <v>16253</v>
      </c>
      <c r="D20" s="114">
        <v>13906</v>
      </c>
      <c r="E20" s="114">
        <v>21893</v>
      </c>
      <c r="F20" s="114">
        <v>8253</v>
      </c>
      <c r="G20" s="114">
        <v>3727</v>
      </c>
      <c r="H20" s="114">
        <v>8940</v>
      </c>
      <c r="I20" s="115">
        <v>9609</v>
      </c>
      <c r="J20" s="114">
        <v>6774</v>
      </c>
      <c r="K20" s="114">
        <v>2835</v>
      </c>
      <c r="L20" s="423">
        <v>3379</v>
      </c>
      <c r="M20" s="424">
        <v>2603</v>
      </c>
    </row>
    <row r="21" spans="1:13" s="110" customFormat="1" ht="11.1" customHeight="1" x14ac:dyDescent="0.2">
      <c r="A21" s="422" t="s">
        <v>389</v>
      </c>
      <c r="B21" s="115">
        <v>29691</v>
      </c>
      <c r="C21" s="114">
        <v>15898</v>
      </c>
      <c r="D21" s="114">
        <v>13793</v>
      </c>
      <c r="E21" s="114">
        <v>21463</v>
      </c>
      <c r="F21" s="114">
        <v>8219</v>
      </c>
      <c r="G21" s="114">
        <v>3511</v>
      </c>
      <c r="H21" s="114">
        <v>8951</v>
      </c>
      <c r="I21" s="115">
        <v>9590</v>
      </c>
      <c r="J21" s="114">
        <v>6755</v>
      </c>
      <c r="K21" s="114">
        <v>2835</v>
      </c>
      <c r="L21" s="423">
        <v>1617</v>
      </c>
      <c r="M21" s="424">
        <v>2217</v>
      </c>
    </row>
    <row r="22" spans="1:13" ht="15" customHeight="1" x14ac:dyDescent="0.2">
      <c r="A22" s="422" t="s">
        <v>392</v>
      </c>
      <c r="B22" s="115">
        <v>29325</v>
      </c>
      <c r="C22" s="114">
        <v>15628</v>
      </c>
      <c r="D22" s="114">
        <v>13697</v>
      </c>
      <c r="E22" s="114">
        <v>21052</v>
      </c>
      <c r="F22" s="114">
        <v>8204</v>
      </c>
      <c r="G22" s="114">
        <v>3342</v>
      </c>
      <c r="H22" s="114">
        <v>8933</v>
      </c>
      <c r="I22" s="115">
        <v>9389</v>
      </c>
      <c r="J22" s="114">
        <v>6679</v>
      </c>
      <c r="K22" s="114">
        <v>2710</v>
      </c>
      <c r="L22" s="423">
        <v>2290</v>
      </c>
      <c r="M22" s="424">
        <v>2673</v>
      </c>
    </row>
    <row r="23" spans="1:13" ht="11.1" customHeight="1" x14ac:dyDescent="0.2">
      <c r="A23" s="422" t="s">
        <v>387</v>
      </c>
      <c r="B23" s="115">
        <v>29438</v>
      </c>
      <c r="C23" s="114">
        <v>15747</v>
      </c>
      <c r="D23" s="114">
        <v>13691</v>
      </c>
      <c r="E23" s="114">
        <v>21122</v>
      </c>
      <c r="F23" s="114">
        <v>8227</v>
      </c>
      <c r="G23" s="114">
        <v>3225</v>
      </c>
      <c r="H23" s="114">
        <v>9159</v>
      </c>
      <c r="I23" s="115">
        <v>9652</v>
      </c>
      <c r="J23" s="114">
        <v>6857</v>
      </c>
      <c r="K23" s="114">
        <v>2795</v>
      </c>
      <c r="L23" s="423">
        <v>1974</v>
      </c>
      <c r="M23" s="424">
        <v>1893</v>
      </c>
    </row>
    <row r="24" spans="1:13" ht="11.1" customHeight="1" x14ac:dyDescent="0.2">
      <c r="A24" s="422" t="s">
        <v>388</v>
      </c>
      <c r="B24" s="115">
        <v>30307</v>
      </c>
      <c r="C24" s="114">
        <v>16263</v>
      </c>
      <c r="D24" s="114">
        <v>14044</v>
      </c>
      <c r="E24" s="114">
        <v>21357</v>
      </c>
      <c r="F24" s="114">
        <v>8358</v>
      </c>
      <c r="G24" s="114">
        <v>3616</v>
      </c>
      <c r="H24" s="114">
        <v>9411</v>
      </c>
      <c r="I24" s="115">
        <v>9634</v>
      </c>
      <c r="J24" s="114">
        <v>6769</v>
      </c>
      <c r="K24" s="114">
        <v>2865</v>
      </c>
      <c r="L24" s="423">
        <v>2975</v>
      </c>
      <c r="M24" s="424">
        <v>2272</v>
      </c>
    </row>
    <row r="25" spans="1:13" s="110" customFormat="1" ht="11.1" customHeight="1" x14ac:dyDescent="0.2">
      <c r="A25" s="422" t="s">
        <v>389</v>
      </c>
      <c r="B25" s="115">
        <v>29864</v>
      </c>
      <c r="C25" s="114">
        <v>15879</v>
      </c>
      <c r="D25" s="114">
        <v>13985</v>
      </c>
      <c r="E25" s="114">
        <v>20900</v>
      </c>
      <c r="F25" s="114">
        <v>8364</v>
      </c>
      <c r="G25" s="114">
        <v>3405</v>
      </c>
      <c r="H25" s="114">
        <v>9496</v>
      </c>
      <c r="I25" s="115">
        <v>9596</v>
      </c>
      <c r="J25" s="114">
        <v>6724</v>
      </c>
      <c r="K25" s="114">
        <v>2872</v>
      </c>
      <c r="L25" s="423">
        <v>1518</v>
      </c>
      <c r="M25" s="424">
        <v>2016</v>
      </c>
    </row>
    <row r="26" spans="1:13" ht="15" customHeight="1" x14ac:dyDescent="0.2">
      <c r="A26" s="422" t="s">
        <v>393</v>
      </c>
      <c r="B26" s="115">
        <v>29562</v>
      </c>
      <c r="C26" s="114">
        <v>15666</v>
      </c>
      <c r="D26" s="114">
        <v>13896</v>
      </c>
      <c r="E26" s="114">
        <v>20526</v>
      </c>
      <c r="F26" s="114">
        <v>8432</v>
      </c>
      <c r="G26" s="114">
        <v>3233</v>
      </c>
      <c r="H26" s="114">
        <v>9444</v>
      </c>
      <c r="I26" s="115">
        <v>9374</v>
      </c>
      <c r="J26" s="114">
        <v>6605</v>
      </c>
      <c r="K26" s="114">
        <v>2769</v>
      </c>
      <c r="L26" s="423">
        <v>2373</v>
      </c>
      <c r="M26" s="424">
        <v>2685</v>
      </c>
    </row>
    <row r="27" spans="1:13" ht="11.1" customHeight="1" x14ac:dyDescent="0.2">
      <c r="A27" s="422" t="s">
        <v>387</v>
      </c>
      <c r="B27" s="115">
        <v>29744</v>
      </c>
      <c r="C27" s="114">
        <v>15793</v>
      </c>
      <c r="D27" s="114">
        <v>13951</v>
      </c>
      <c r="E27" s="114">
        <v>20572</v>
      </c>
      <c r="F27" s="114">
        <v>8567</v>
      </c>
      <c r="G27" s="114">
        <v>3122</v>
      </c>
      <c r="H27" s="114">
        <v>9615</v>
      </c>
      <c r="I27" s="115">
        <v>9584</v>
      </c>
      <c r="J27" s="114">
        <v>6738</v>
      </c>
      <c r="K27" s="114">
        <v>2846</v>
      </c>
      <c r="L27" s="423">
        <v>2214</v>
      </c>
      <c r="M27" s="424">
        <v>2058</v>
      </c>
    </row>
    <row r="28" spans="1:13" ht="11.1" customHeight="1" x14ac:dyDescent="0.2">
      <c r="A28" s="422" t="s">
        <v>388</v>
      </c>
      <c r="B28" s="115">
        <v>30346</v>
      </c>
      <c r="C28" s="114">
        <v>16109</v>
      </c>
      <c r="D28" s="114">
        <v>14237</v>
      </c>
      <c r="E28" s="114">
        <v>21640</v>
      </c>
      <c r="F28" s="114">
        <v>8660</v>
      </c>
      <c r="G28" s="114">
        <v>3482</v>
      </c>
      <c r="H28" s="114">
        <v>9780</v>
      </c>
      <c r="I28" s="115">
        <v>9535</v>
      </c>
      <c r="J28" s="114">
        <v>6555</v>
      </c>
      <c r="K28" s="114">
        <v>2980</v>
      </c>
      <c r="L28" s="423">
        <v>3327</v>
      </c>
      <c r="M28" s="424">
        <v>2691</v>
      </c>
    </row>
    <row r="29" spans="1:13" s="110" customFormat="1" ht="11.1" customHeight="1" x14ac:dyDescent="0.2">
      <c r="A29" s="422" t="s">
        <v>389</v>
      </c>
      <c r="B29" s="115">
        <v>30071</v>
      </c>
      <c r="C29" s="114">
        <v>15856</v>
      </c>
      <c r="D29" s="114">
        <v>14215</v>
      </c>
      <c r="E29" s="114">
        <v>21354</v>
      </c>
      <c r="F29" s="114">
        <v>8710</v>
      </c>
      <c r="G29" s="114">
        <v>3371</v>
      </c>
      <c r="H29" s="114">
        <v>9801</v>
      </c>
      <c r="I29" s="115">
        <v>9353</v>
      </c>
      <c r="J29" s="114">
        <v>6494</v>
      </c>
      <c r="K29" s="114">
        <v>2859</v>
      </c>
      <c r="L29" s="423">
        <v>1803</v>
      </c>
      <c r="M29" s="424">
        <v>2104</v>
      </c>
    </row>
    <row r="30" spans="1:13" ht="15" customHeight="1" x14ac:dyDescent="0.2">
      <c r="A30" s="422" t="s">
        <v>394</v>
      </c>
      <c r="B30" s="115">
        <v>30098</v>
      </c>
      <c r="C30" s="114">
        <v>15783</v>
      </c>
      <c r="D30" s="114">
        <v>14315</v>
      </c>
      <c r="E30" s="114">
        <v>21133</v>
      </c>
      <c r="F30" s="114">
        <v>8960</v>
      </c>
      <c r="G30" s="114">
        <v>3273</v>
      </c>
      <c r="H30" s="114">
        <v>9872</v>
      </c>
      <c r="I30" s="115">
        <v>8999</v>
      </c>
      <c r="J30" s="114">
        <v>6259</v>
      </c>
      <c r="K30" s="114">
        <v>2740</v>
      </c>
      <c r="L30" s="423">
        <v>2559</v>
      </c>
      <c r="M30" s="424">
        <v>2572</v>
      </c>
    </row>
    <row r="31" spans="1:13" ht="11.1" customHeight="1" x14ac:dyDescent="0.2">
      <c r="A31" s="422" t="s">
        <v>387</v>
      </c>
      <c r="B31" s="115">
        <v>30231</v>
      </c>
      <c r="C31" s="114">
        <v>15952</v>
      </c>
      <c r="D31" s="114">
        <v>14279</v>
      </c>
      <c r="E31" s="114">
        <v>21145</v>
      </c>
      <c r="F31" s="114">
        <v>9081</v>
      </c>
      <c r="G31" s="114">
        <v>3191</v>
      </c>
      <c r="H31" s="114">
        <v>10073</v>
      </c>
      <c r="I31" s="115">
        <v>9515</v>
      </c>
      <c r="J31" s="114">
        <v>6553</v>
      </c>
      <c r="K31" s="114">
        <v>2962</v>
      </c>
      <c r="L31" s="423">
        <v>1973</v>
      </c>
      <c r="M31" s="424">
        <v>1897</v>
      </c>
    </row>
    <row r="32" spans="1:13" ht="11.1" customHeight="1" x14ac:dyDescent="0.2">
      <c r="A32" s="422" t="s">
        <v>388</v>
      </c>
      <c r="B32" s="115">
        <v>31055</v>
      </c>
      <c r="C32" s="114">
        <v>16377</v>
      </c>
      <c r="D32" s="114">
        <v>14678</v>
      </c>
      <c r="E32" s="114">
        <v>21766</v>
      </c>
      <c r="F32" s="114">
        <v>9288</v>
      </c>
      <c r="G32" s="114">
        <v>3600</v>
      </c>
      <c r="H32" s="114">
        <v>10338</v>
      </c>
      <c r="I32" s="115">
        <v>9523</v>
      </c>
      <c r="J32" s="114">
        <v>6469</v>
      </c>
      <c r="K32" s="114">
        <v>3054</v>
      </c>
      <c r="L32" s="423">
        <v>3430</v>
      </c>
      <c r="M32" s="424">
        <v>2646</v>
      </c>
    </row>
    <row r="33" spans="1:13" s="110" customFormat="1" ht="11.1" customHeight="1" x14ac:dyDescent="0.2">
      <c r="A33" s="422" t="s">
        <v>389</v>
      </c>
      <c r="B33" s="115">
        <v>30792</v>
      </c>
      <c r="C33" s="114">
        <v>16114</v>
      </c>
      <c r="D33" s="114">
        <v>14678</v>
      </c>
      <c r="E33" s="114">
        <v>21468</v>
      </c>
      <c r="F33" s="114">
        <v>9323</v>
      </c>
      <c r="G33" s="114">
        <v>3425</v>
      </c>
      <c r="H33" s="114">
        <v>10376</v>
      </c>
      <c r="I33" s="115">
        <v>9450</v>
      </c>
      <c r="J33" s="114">
        <v>6409</v>
      </c>
      <c r="K33" s="114">
        <v>3041</v>
      </c>
      <c r="L33" s="423">
        <v>1948</v>
      </c>
      <c r="M33" s="424">
        <v>2250</v>
      </c>
    </row>
    <row r="34" spans="1:13" ht="15" customHeight="1" x14ac:dyDescent="0.2">
      <c r="A34" s="422" t="s">
        <v>395</v>
      </c>
      <c r="B34" s="115">
        <v>30617</v>
      </c>
      <c r="C34" s="114">
        <v>16066</v>
      </c>
      <c r="D34" s="114">
        <v>14551</v>
      </c>
      <c r="E34" s="114">
        <v>21155</v>
      </c>
      <c r="F34" s="114">
        <v>9461</v>
      </c>
      <c r="G34" s="114">
        <v>3269</v>
      </c>
      <c r="H34" s="114">
        <v>10419</v>
      </c>
      <c r="I34" s="115">
        <v>9450</v>
      </c>
      <c r="J34" s="114">
        <v>6448</v>
      </c>
      <c r="K34" s="114">
        <v>3002</v>
      </c>
      <c r="L34" s="423">
        <v>2276</v>
      </c>
      <c r="M34" s="424">
        <v>2472</v>
      </c>
    </row>
    <row r="35" spans="1:13" ht="11.1" customHeight="1" x14ac:dyDescent="0.2">
      <c r="A35" s="422" t="s">
        <v>387</v>
      </c>
      <c r="B35" s="115">
        <v>30792</v>
      </c>
      <c r="C35" s="114">
        <v>16242</v>
      </c>
      <c r="D35" s="114">
        <v>14550</v>
      </c>
      <c r="E35" s="114">
        <v>21165</v>
      </c>
      <c r="F35" s="114">
        <v>9627</v>
      </c>
      <c r="G35" s="114">
        <v>3134</v>
      </c>
      <c r="H35" s="114">
        <v>10571</v>
      </c>
      <c r="I35" s="115">
        <v>9762</v>
      </c>
      <c r="J35" s="114">
        <v>6628</v>
      </c>
      <c r="K35" s="114">
        <v>3134</v>
      </c>
      <c r="L35" s="423">
        <v>2266</v>
      </c>
      <c r="M35" s="424">
        <v>2228</v>
      </c>
    </row>
    <row r="36" spans="1:13" ht="11.1" customHeight="1" x14ac:dyDescent="0.2">
      <c r="A36" s="422" t="s">
        <v>388</v>
      </c>
      <c r="B36" s="115">
        <v>31577</v>
      </c>
      <c r="C36" s="114">
        <v>16657</v>
      </c>
      <c r="D36" s="114">
        <v>14920</v>
      </c>
      <c r="E36" s="114">
        <v>21775</v>
      </c>
      <c r="F36" s="114">
        <v>9802</v>
      </c>
      <c r="G36" s="114">
        <v>3597</v>
      </c>
      <c r="H36" s="114">
        <v>10743</v>
      </c>
      <c r="I36" s="115">
        <v>9664</v>
      </c>
      <c r="J36" s="114">
        <v>6424</v>
      </c>
      <c r="K36" s="114">
        <v>3240</v>
      </c>
      <c r="L36" s="423">
        <v>3348</v>
      </c>
      <c r="M36" s="424">
        <v>2668</v>
      </c>
    </row>
    <row r="37" spans="1:13" s="110" customFormat="1" ht="11.1" customHeight="1" x14ac:dyDescent="0.2">
      <c r="A37" s="422" t="s">
        <v>389</v>
      </c>
      <c r="B37" s="115">
        <v>31177</v>
      </c>
      <c r="C37" s="114">
        <v>16286</v>
      </c>
      <c r="D37" s="114">
        <v>14891</v>
      </c>
      <c r="E37" s="114">
        <v>21365</v>
      </c>
      <c r="F37" s="114">
        <v>9812</v>
      </c>
      <c r="G37" s="114">
        <v>3432</v>
      </c>
      <c r="H37" s="114">
        <v>10749</v>
      </c>
      <c r="I37" s="115">
        <v>9595</v>
      </c>
      <c r="J37" s="114">
        <v>6412</v>
      </c>
      <c r="K37" s="114">
        <v>3183</v>
      </c>
      <c r="L37" s="423">
        <v>1784</v>
      </c>
      <c r="M37" s="424">
        <v>2202</v>
      </c>
    </row>
    <row r="38" spans="1:13" ht="15" customHeight="1" x14ac:dyDescent="0.2">
      <c r="A38" s="425" t="s">
        <v>396</v>
      </c>
      <c r="B38" s="115">
        <v>31159</v>
      </c>
      <c r="C38" s="114">
        <v>16327</v>
      </c>
      <c r="D38" s="114">
        <v>14832</v>
      </c>
      <c r="E38" s="114">
        <v>21220</v>
      </c>
      <c r="F38" s="114">
        <v>9939</v>
      </c>
      <c r="G38" s="114">
        <v>3302</v>
      </c>
      <c r="H38" s="114">
        <v>10808</v>
      </c>
      <c r="I38" s="115">
        <v>9508</v>
      </c>
      <c r="J38" s="114">
        <v>6426</v>
      </c>
      <c r="K38" s="114">
        <v>3082</v>
      </c>
      <c r="L38" s="423">
        <v>2374</v>
      </c>
      <c r="M38" s="424">
        <v>2353</v>
      </c>
    </row>
    <row r="39" spans="1:13" ht="11.1" customHeight="1" x14ac:dyDescent="0.2">
      <c r="A39" s="422" t="s">
        <v>387</v>
      </c>
      <c r="B39" s="115">
        <v>31295</v>
      </c>
      <c r="C39" s="114">
        <v>16507</v>
      </c>
      <c r="D39" s="114">
        <v>14788</v>
      </c>
      <c r="E39" s="114">
        <v>21275</v>
      </c>
      <c r="F39" s="114">
        <v>10020</v>
      </c>
      <c r="G39" s="114">
        <v>3195</v>
      </c>
      <c r="H39" s="114">
        <v>10965</v>
      </c>
      <c r="I39" s="115">
        <v>9605</v>
      </c>
      <c r="J39" s="114">
        <v>6469</v>
      </c>
      <c r="K39" s="114">
        <v>3136</v>
      </c>
      <c r="L39" s="423">
        <v>2369</v>
      </c>
      <c r="M39" s="424">
        <v>2272</v>
      </c>
    </row>
    <row r="40" spans="1:13" ht="11.1" customHeight="1" x14ac:dyDescent="0.2">
      <c r="A40" s="425" t="s">
        <v>388</v>
      </c>
      <c r="B40" s="115">
        <v>31921</v>
      </c>
      <c r="C40" s="114">
        <v>16879</v>
      </c>
      <c r="D40" s="114">
        <v>15042</v>
      </c>
      <c r="E40" s="114">
        <v>21808</v>
      </c>
      <c r="F40" s="114">
        <v>10113</v>
      </c>
      <c r="G40" s="114">
        <v>3643</v>
      </c>
      <c r="H40" s="114">
        <v>11097</v>
      </c>
      <c r="I40" s="115">
        <v>9669</v>
      </c>
      <c r="J40" s="114">
        <v>6367</v>
      </c>
      <c r="K40" s="114">
        <v>3302</v>
      </c>
      <c r="L40" s="423">
        <v>3275</v>
      </c>
      <c r="M40" s="424">
        <v>2684</v>
      </c>
    </row>
    <row r="41" spans="1:13" s="110" customFormat="1" ht="11.1" customHeight="1" x14ac:dyDescent="0.2">
      <c r="A41" s="422" t="s">
        <v>389</v>
      </c>
      <c r="B41" s="115">
        <v>31756</v>
      </c>
      <c r="C41" s="114">
        <v>16686</v>
      </c>
      <c r="D41" s="114">
        <v>15070</v>
      </c>
      <c r="E41" s="114">
        <v>21588</v>
      </c>
      <c r="F41" s="114">
        <v>10168</v>
      </c>
      <c r="G41" s="114">
        <v>3506</v>
      </c>
      <c r="H41" s="114">
        <v>11186</v>
      </c>
      <c r="I41" s="115">
        <v>9493</v>
      </c>
      <c r="J41" s="114">
        <v>6236</v>
      </c>
      <c r="K41" s="114">
        <v>3257</v>
      </c>
      <c r="L41" s="423">
        <v>1943</v>
      </c>
      <c r="M41" s="424">
        <v>2156</v>
      </c>
    </row>
    <row r="42" spans="1:13" ht="15" customHeight="1" x14ac:dyDescent="0.2">
      <c r="A42" s="422" t="s">
        <v>397</v>
      </c>
      <c r="B42" s="115">
        <v>31937</v>
      </c>
      <c r="C42" s="114">
        <v>16822</v>
      </c>
      <c r="D42" s="114">
        <v>15115</v>
      </c>
      <c r="E42" s="114">
        <v>21685</v>
      </c>
      <c r="F42" s="114">
        <v>10252</v>
      </c>
      <c r="G42" s="114">
        <v>3481</v>
      </c>
      <c r="H42" s="114">
        <v>11321</v>
      </c>
      <c r="I42" s="115">
        <v>9286</v>
      </c>
      <c r="J42" s="114">
        <v>6089</v>
      </c>
      <c r="K42" s="114">
        <v>3197</v>
      </c>
      <c r="L42" s="423">
        <v>2708</v>
      </c>
      <c r="M42" s="424">
        <v>2778</v>
      </c>
    </row>
    <row r="43" spans="1:13" ht="11.1" customHeight="1" x14ac:dyDescent="0.2">
      <c r="A43" s="422" t="s">
        <v>387</v>
      </c>
      <c r="B43" s="115">
        <v>32164</v>
      </c>
      <c r="C43" s="114">
        <v>17073</v>
      </c>
      <c r="D43" s="114">
        <v>15091</v>
      </c>
      <c r="E43" s="114">
        <v>21794</v>
      </c>
      <c r="F43" s="114">
        <v>10370</v>
      </c>
      <c r="G43" s="114">
        <v>3407</v>
      </c>
      <c r="H43" s="114">
        <v>11473</v>
      </c>
      <c r="I43" s="115">
        <v>9552</v>
      </c>
      <c r="J43" s="114">
        <v>6243</v>
      </c>
      <c r="K43" s="114">
        <v>3309</v>
      </c>
      <c r="L43" s="423">
        <v>2781</v>
      </c>
      <c r="M43" s="424">
        <v>2609</v>
      </c>
    </row>
    <row r="44" spans="1:13" ht="11.1" customHeight="1" x14ac:dyDescent="0.2">
      <c r="A44" s="422" t="s">
        <v>388</v>
      </c>
      <c r="B44" s="115">
        <v>32780</v>
      </c>
      <c r="C44" s="114">
        <v>17339</v>
      </c>
      <c r="D44" s="114">
        <v>15441</v>
      </c>
      <c r="E44" s="114">
        <v>22204</v>
      </c>
      <c r="F44" s="114">
        <v>10576</v>
      </c>
      <c r="G44" s="114">
        <v>3729</v>
      </c>
      <c r="H44" s="114">
        <v>11524</v>
      </c>
      <c r="I44" s="115">
        <v>9569</v>
      </c>
      <c r="J44" s="114">
        <v>6205</v>
      </c>
      <c r="K44" s="114">
        <v>3364</v>
      </c>
      <c r="L44" s="423">
        <v>3591</v>
      </c>
      <c r="M44" s="424">
        <v>2937</v>
      </c>
    </row>
    <row r="45" spans="1:13" s="110" customFormat="1" ht="11.1" customHeight="1" x14ac:dyDescent="0.2">
      <c r="A45" s="422" t="s">
        <v>389</v>
      </c>
      <c r="B45" s="115">
        <v>33087</v>
      </c>
      <c r="C45" s="114">
        <v>17535</v>
      </c>
      <c r="D45" s="114">
        <v>15552</v>
      </c>
      <c r="E45" s="114">
        <v>22302</v>
      </c>
      <c r="F45" s="114">
        <v>10785</v>
      </c>
      <c r="G45" s="114">
        <v>3693</v>
      </c>
      <c r="H45" s="114">
        <v>11701</v>
      </c>
      <c r="I45" s="115">
        <v>9387</v>
      </c>
      <c r="J45" s="114">
        <v>6093</v>
      </c>
      <c r="K45" s="114">
        <v>3294</v>
      </c>
      <c r="L45" s="423">
        <v>2364</v>
      </c>
      <c r="M45" s="424">
        <v>2418</v>
      </c>
    </row>
    <row r="46" spans="1:13" ht="15" customHeight="1" x14ac:dyDescent="0.2">
      <c r="A46" s="422" t="s">
        <v>398</v>
      </c>
      <c r="B46" s="115">
        <v>32962</v>
      </c>
      <c r="C46" s="114">
        <v>17420</v>
      </c>
      <c r="D46" s="114">
        <v>15542</v>
      </c>
      <c r="E46" s="114">
        <v>22247</v>
      </c>
      <c r="F46" s="114">
        <v>10715</v>
      </c>
      <c r="G46" s="114">
        <v>3547</v>
      </c>
      <c r="H46" s="114">
        <v>11805</v>
      </c>
      <c r="I46" s="115">
        <v>9370</v>
      </c>
      <c r="J46" s="114">
        <v>6077</v>
      </c>
      <c r="K46" s="114">
        <v>3293</v>
      </c>
      <c r="L46" s="423">
        <v>2753</v>
      </c>
      <c r="M46" s="424">
        <v>2921</v>
      </c>
    </row>
    <row r="47" spans="1:13" ht="11.1" customHeight="1" x14ac:dyDescent="0.2">
      <c r="A47" s="422" t="s">
        <v>387</v>
      </c>
      <c r="B47" s="115">
        <v>33030</v>
      </c>
      <c r="C47" s="114">
        <v>17478</v>
      </c>
      <c r="D47" s="114">
        <v>15552</v>
      </c>
      <c r="E47" s="114">
        <v>22182</v>
      </c>
      <c r="F47" s="114">
        <v>10848</v>
      </c>
      <c r="G47" s="114">
        <v>3418</v>
      </c>
      <c r="H47" s="114">
        <v>11939</v>
      </c>
      <c r="I47" s="115">
        <v>9518</v>
      </c>
      <c r="J47" s="114">
        <v>6168</v>
      </c>
      <c r="K47" s="114">
        <v>3350</v>
      </c>
      <c r="L47" s="423">
        <v>2739</v>
      </c>
      <c r="M47" s="424">
        <v>2663</v>
      </c>
    </row>
    <row r="48" spans="1:13" ht="11.1" customHeight="1" x14ac:dyDescent="0.2">
      <c r="A48" s="422" t="s">
        <v>388</v>
      </c>
      <c r="B48" s="115">
        <v>33666</v>
      </c>
      <c r="C48" s="114">
        <v>17826</v>
      </c>
      <c r="D48" s="114">
        <v>15840</v>
      </c>
      <c r="E48" s="114">
        <v>22738</v>
      </c>
      <c r="F48" s="114">
        <v>10928</v>
      </c>
      <c r="G48" s="114">
        <v>3731</v>
      </c>
      <c r="H48" s="114">
        <v>12094</v>
      </c>
      <c r="I48" s="115">
        <v>9503</v>
      </c>
      <c r="J48" s="114">
        <v>6039</v>
      </c>
      <c r="K48" s="114">
        <v>3464</v>
      </c>
      <c r="L48" s="423">
        <v>3713</v>
      </c>
      <c r="M48" s="424">
        <v>3183</v>
      </c>
    </row>
    <row r="49" spans="1:17" s="110" customFormat="1" ht="11.1" customHeight="1" x14ac:dyDescent="0.2">
      <c r="A49" s="422" t="s">
        <v>389</v>
      </c>
      <c r="B49" s="115">
        <v>33396</v>
      </c>
      <c r="C49" s="114">
        <v>17606</v>
      </c>
      <c r="D49" s="114">
        <v>15790</v>
      </c>
      <c r="E49" s="114">
        <v>22394</v>
      </c>
      <c r="F49" s="114">
        <v>11002</v>
      </c>
      <c r="G49" s="114">
        <v>3559</v>
      </c>
      <c r="H49" s="114">
        <v>12131</v>
      </c>
      <c r="I49" s="115">
        <v>9330</v>
      </c>
      <c r="J49" s="114">
        <v>5966</v>
      </c>
      <c r="K49" s="114">
        <v>3364</v>
      </c>
      <c r="L49" s="423">
        <v>2319</v>
      </c>
      <c r="M49" s="424">
        <v>2663</v>
      </c>
    </row>
    <row r="50" spans="1:17" ht="15" customHeight="1" x14ac:dyDescent="0.2">
      <c r="A50" s="422" t="s">
        <v>399</v>
      </c>
      <c r="B50" s="143">
        <v>33018</v>
      </c>
      <c r="C50" s="144">
        <v>17390</v>
      </c>
      <c r="D50" s="144">
        <v>15628</v>
      </c>
      <c r="E50" s="144">
        <v>22046</v>
      </c>
      <c r="F50" s="144">
        <v>10972</v>
      </c>
      <c r="G50" s="144">
        <v>3389</v>
      </c>
      <c r="H50" s="144">
        <v>12078</v>
      </c>
      <c r="I50" s="143">
        <v>9076</v>
      </c>
      <c r="J50" s="144">
        <v>5827</v>
      </c>
      <c r="K50" s="144">
        <v>3249</v>
      </c>
      <c r="L50" s="426">
        <v>2747</v>
      </c>
      <c r="M50" s="427">
        <v>3097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0.16989260360415023</v>
      </c>
      <c r="C6" s="480">
        <f>'Tabelle 3.3'!J11</f>
        <v>-3.1376734258271077</v>
      </c>
      <c r="D6" s="481">
        <f t="shared" ref="D6:E9" si="0">IF(OR(AND(B6&gt;=-50,B6&lt;=50),ISNUMBER(B6)=FALSE),B6,"")</f>
        <v>0.16989260360415023</v>
      </c>
      <c r="E6" s="481">
        <f t="shared" si="0"/>
        <v>-3.1376734258271077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0.16989260360415023</v>
      </c>
      <c r="C14" s="480">
        <f>'Tabelle 3.3'!J11</f>
        <v>-3.1376734258271077</v>
      </c>
      <c r="D14" s="481">
        <f>IF(OR(AND(B14&gt;=-50,B14&lt;=50),ISNUMBER(B14)=FALSE),B14,"")</f>
        <v>0.16989260360415023</v>
      </c>
      <c r="E14" s="481">
        <f>IF(OR(AND(C14&gt;=-50,C14&lt;=50),ISNUMBER(C14)=FALSE),C14,"")</f>
        <v>-3.1376734258271077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1.1904761904761905</v>
      </c>
      <c r="C15" s="480">
        <f>'Tabelle 3.3'!J12</f>
        <v>8.0568720379146921</v>
      </c>
      <c r="D15" s="481">
        <f t="shared" ref="D15:E45" si="3">IF(OR(AND(B15&gt;=-50,B15&lt;=50),ISNUMBER(B15)=FALSE),B15,"")</f>
        <v>1.1904761904761905</v>
      </c>
      <c r="E15" s="481">
        <f t="shared" si="3"/>
        <v>8.0568720379146921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11.047619047619047</v>
      </c>
      <c r="C16" s="480">
        <f>'Tabelle 3.3'!J13</f>
        <v>-37.681159420289852</v>
      </c>
      <c r="D16" s="481">
        <f t="shared" si="3"/>
        <v>11.047619047619047</v>
      </c>
      <c r="E16" s="481">
        <f t="shared" si="3"/>
        <v>-37.681159420289852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-5.8137625225817047</v>
      </c>
      <c r="C17" s="480">
        <f>'Tabelle 3.3'!J14</f>
        <v>-2.8871391076115485</v>
      </c>
      <c r="D17" s="481">
        <f t="shared" si="3"/>
        <v>-5.8137625225817047</v>
      </c>
      <c r="E17" s="481">
        <f t="shared" si="3"/>
        <v>-2.8871391076115485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-2.264808362369338</v>
      </c>
      <c r="C18" s="480">
        <f>'Tabelle 3.3'!J15</f>
        <v>7.9207920792079207</v>
      </c>
      <c r="D18" s="481">
        <f t="shared" si="3"/>
        <v>-2.264808362369338</v>
      </c>
      <c r="E18" s="481">
        <f t="shared" si="3"/>
        <v>7.9207920792079207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1.6309272123225611</v>
      </c>
      <c r="C19" s="480">
        <f>'Tabelle 3.3'!J16</f>
        <v>-11.24031007751938</v>
      </c>
      <c r="D19" s="481">
        <f t="shared" si="3"/>
        <v>1.6309272123225611</v>
      </c>
      <c r="E19" s="481">
        <f t="shared" si="3"/>
        <v>-11.24031007751938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-23.435582822085891</v>
      </c>
      <c r="C20" s="480">
        <f>'Tabelle 3.3'!J17</f>
        <v>-25</v>
      </c>
      <c r="D20" s="481">
        <f t="shared" si="3"/>
        <v>-23.435582822085891</v>
      </c>
      <c r="E20" s="481">
        <f t="shared" si="3"/>
        <v>-25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3.7727474478473146</v>
      </c>
      <c r="C21" s="480">
        <f>'Tabelle 3.3'!J18</f>
        <v>-7.5514874141876431</v>
      </c>
      <c r="D21" s="481">
        <f t="shared" si="3"/>
        <v>3.7727474478473146</v>
      </c>
      <c r="E21" s="481">
        <f t="shared" si="3"/>
        <v>-7.5514874141876431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1.1537696439228169</v>
      </c>
      <c r="C22" s="480">
        <f>'Tabelle 3.3'!J19</f>
        <v>-3.7308461025982678</v>
      </c>
      <c r="D22" s="481">
        <f t="shared" si="3"/>
        <v>1.1537696439228169</v>
      </c>
      <c r="E22" s="481">
        <f t="shared" si="3"/>
        <v>-3.7308461025982678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1.7454545454545454</v>
      </c>
      <c r="C23" s="480">
        <f>'Tabelle 3.3'!J20</f>
        <v>-7.8328981723237598</v>
      </c>
      <c r="D23" s="481">
        <f t="shared" si="3"/>
        <v>1.7454545454545454</v>
      </c>
      <c r="E23" s="481">
        <f t="shared" si="3"/>
        <v>-7.8328981723237598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-0.83449235048678716</v>
      </c>
      <c r="C24" s="480">
        <f>'Tabelle 3.3'!J21</f>
        <v>-9.810479375696767</v>
      </c>
      <c r="D24" s="481">
        <f t="shared" si="3"/>
        <v>-0.83449235048678716</v>
      </c>
      <c r="E24" s="481">
        <f t="shared" si="3"/>
        <v>-9.810479375696767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-6.3380281690140849</v>
      </c>
      <c r="C25" s="480">
        <f>'Tabelle 3.3'!J22</f>
        <v>-12.328767123287671</v>
      </c>
      <c r="D25" s="481">
        <f t="shared" si="3"/>
        <v>-6.3380281690140849</v>
      </c>
      <c r="E25" s="481">
        <f t="shared" si="3"/>
        <v>-12.328767123287671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v>
      </c>
      <c r="C26" s="480">
        <f>'Tabelle 3.3'!J23</f>
        <v>15.584415584415584</v>
      </c>
      <c r="D26" s="481">
        <f t="shared" si="3"/>
        <v>0</v>
      </c>
      <c r="E26" s="481">
        <f t="shared" si="3"/>
        <v>15.584415584415584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-6.4012490241998439</v>
      </c>
      <c r="C27" s="480">
        <f>'Tabelle 3.3'!J24</f>
        <v>-1.5122873345935728</v>
      </c>
      <c r="D27" s="481">
        <f t="shared" si="3"/>
        <v>-6.4012490241998439</v>
      </c>
      <c r="E27" s="481">
        <f t="shared" si="3"/>
        <v>-1.5122873345935728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1.6622922134733158</v>
      </c>
      <c r="C28" s="480">
        <f>'Tabelle 3.3'!J25</f>
        <v>3.9106145251396649</v>
      </c>
      <c r="D28" s="481">
        <f t="shared" si="3"/>
        <v>1.6622922134733158</v>
      </c>
      <c r="E28" s="481">
        <f t="shared" si="3"/>
        <v>3.9106145251396649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9.6330275229357802</v>
      </c>
      <c r="C29" s="480">
        <f>'Tabelle 3.3'!J26</f>
        <v>29.6875</v>
      </c>
      <c r="D29" s="481">
        <f t="shared" si="3"/>
        <v>9.6330275229357802</v>
      </c>
      <c r="E29" s="481">
        <f t="shared" si="3"/>
        <v>29.6875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2.8746465598491988</v>
      </c>
      <c r="C30" s="480">
        <f>'Tabelle 3.3'!J27</f>
        <v>-12.987012987012987</v>
      </c>
      <c r="D30" s="481">
        <f t="shared" si="3"/>
        <v>2.8746465598491988</v>
      </c>
      <c r="E30" s="481">
        <f t="shared" si="3"/>
        <v>-12.987012987012987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v>
      </c>
      <c r="C31" s="480">
        <f>'Tabelle 3.3'!J28</f>
        <v>0</v>
      </c>
      <c r="D31" s="481">
        <f t="shared" si="3"/>
        <v>0</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-3.4058656575212867</v>
      </c>
      <c r="C32" s="480">
        <f>'Tabelle 3.3'!J29</f>
        <v>-3.5580524344569286</v>
      </c>
      <c r="D32" s="481">
        <f t="shared" si="3"/>
        <v>-3.4058656575212867</v>
      </c>
      <c r="E32" s="481">
        <f t="shared" si="3"/>
        <v>-3.5580524344569286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1.1503267973856208</v>
      </c>
      <c r="C33" s="480">
        <f>'Tabelle 3.3'!J30</f>
        <v>4.6852122986822842</v>
      </c>
      <c r="D33" s="481">
        <f t="shared" si="3"/>
        <v>1.1503267973856208</v>
      </c>
      <c r="E33" s="481">
        <f t="shared" si="3"/>
        <v>4.6852122986822842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-0.5298013245033113</v>
      </c>
      <c r="C34" s="480">
        <f>'Tabelle 3.3'!J31</f>
        <v>-5.080645161290323</v>
      </c>
      <c r="D34" s="481">
        <f t="shared" si="3"/>
        <v>-0.5298013245033113</v>
      </c>
      <c r="E34" s="481">
        <f t="shared" si="3"/>
        <v>-5.080645161290323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1.1904761904761905</v>
      </c>
      <c r="C37" s="480">
        <f>'Tabelle 3.3'!J34</f>
        <v>8.0568720379146921</v>
      </c>
      <c r="D37" s="481">
        <f t="shared" si="3"/>
        <v>1.1904761904761905</v>
      </c>
      <c r="E37" s="481">
        <f t="shared" si="3"/>
        <v>8.0568720379146921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-0.3543382493775139</v>
      </c>
      <c r="C38" s="480">
        <f>'Tabelle 3.3'!J35</f>
        <v>-6.3880126182965302</v>
      </c>
      <c r="D38" s="481">
        <f t="shared" si="3"/>
        <v>-0.3543382493775139</v>
      </c>
      <c r="E38" s="481">
        <f t="shared" si="3"/>
        <v>-6.3880126182965302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0.40416741512484283</v>
      </c>
      <c r="C39" s="480">
        <f>'Tabelle 3.3'!J36</f>
        <v>-2.915082382762991</v>
      </c>
      <c r="D39" s="481">
        <f t="shared" si="3"/>
        <v>0.40416741512484283</v>
      </c>
      <c r="E39" s="481">
        <f t="shared" si="3"/>
        <v>-2.915082382762991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0.40416741512484283</v>
      </c>
      <c r="C45" s="480">
        <f>'Tabelle 3.3'!J36</f>
        <v>-2.915082382762991</v>
      </c>
      <c r="D45" s="481">
        <f t="shared" si="3"/>
        <v>0.40416741512484283</v>
      </c>
      <c r="E45" s="481">
        <f t="shared" si="3"/>
        <v>-2.915082382762991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29562</v>
      </c>
      <c r="C51" s="487">
        <v>6605</v>
      </c>
      <c r="D51" s="487">
        <v>2769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29744</v>
      </c>
      <c r="C52" s="487">
        <v>6738</v>
      </c>
      <c r="D52" s="487">
        <v>2846</v>
      </c>
      <c r="E52" s="488">
        <f t="shared" ref="E52:G70" si="11">IF($A$51=37802,IF(COUNTBLANK(B$51:B$70)&gt;0,#N/A,B52/B$51*100),IF(COUNTBLANK(B$51:B$75)&gt;0,#N/A,B52/B$51*100))</f>
        <v>100.61565523306948</v>
      </c>
      <c r="F52" s="488">
        <f t="shared" si="11"/>
        <v>102.01362604087811</v>
      </c>
      <c r="G52" s="488">
        <f t="shared" si="11"/>
        <v>102.78078728782954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30346</v>
      </c>
      <c r="C53" s="487">
        <v>6555</v>
      </c>
      <c r="D53" s="487">
        <v>2980</v>
      </c>
      <c r="E53" s="488">
        <f t="shared" si="11"/>
        <v>102.65205331168391</v>
      </c>
      <c r="F53" s="488">
        <f t="shared" si="11"/>
        <v>99.242997728993188</v>
      </c>
      <c r="G53" s="488">
        <f t="shared" si="11"/>
        <v>107.62007945106538</v>
      </c>
      <c r="H53" s="489">
        <f>IF(ISERROR(L53)=TRUE,IF(MONTH(A53)=MONTH(MAX(A$51:A$75)),A53,""),"")</f>
        <v>41883</v>
      </c>
      <c r="I53" s="488">
        <f t="shared" si="12"/>
        <v>102.65205331168391</v>
      </c>
      <c r="J53" s="488">
        <f t="shared" si="10"/>
        <v>99.242997728993188</v>
      </c>
      <c r="K53" s="488">
        <f t="shared" si="10"/>
        <v>107.62007945106538</v>
      </c>
      <c r="L53" s="488" t="e">
        <f t="shared" si="13"/>
        <v>#N/A</v>
      </c>
    </row>
    <row r="54" spans="1:14" ht="15" customHeight="1" x14ac:dyDescent="0.2">
      <c r="A54" s="490" t="s">
        <v>462</v>
      </c>
      <c r="B54" s="487">
        <v>30071</v>
      </c>
      <c r="C54" s="487">
        <v>6494</v>
      </c>
      <c r="D54" s="487">
        <v>2859</v>
      </c>
      <c r="E54" s="488">
        <f t="shared" si="11"/>
        <v>101.72180501995804</v>
      </c>
      <c r="F54" s="488">
        <f t="shared" si="11"/>
        <v>98.319454958364872</v>
      </c>
      <c r="G54" s="488">
        <f t="shared" si="11"/>
        <v>103.25027085590466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30098</v>
      </c>
      <c r="C55" s="487">
        <v>6259</v>
      </c>
      <c r="D55" s="487">
        <v>2740</v>
      </c>
      <c r="E55" s="488">
        <f t="shared" si="11"/>
        <v>101.81313848860023</v>
      </c>
      <c r="F55" s="488">
        <f t="shared" si="11"/>
        <v>94.761544284632862</v>
      </c>
      <c r="G55" s="488">
        <f t="shared" si="11"/>
        <v>98.952690501986268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30231</v>
      </c>
      <c r="C56" s="487">
        <v>6553</v>
      </c>
      <c r="D56" s="487">
        <v>2962</v>
      </c>
      <c r="E56" s="488">
        <f t="shared" si="11"/>
        <v>102.26304038968948</v>
      </c>
      <c r="F56" s="488">
        <f t="shared" si="11"/>
        <v>99.21271763815291</v>
      </c>
      <c r="G56" s="488">
        <f t="shared" si="11"/>
        <v>106.97002527988444</v>
      </c>
      <c r="H56" s="489" t="str">
        <f t="shared" si="14"/>
        <v/>
      </c>
      <c r="I56" s="488" t="str">
        <f t="shared" si="12"/>
        <v/>
      </c>
      <c r="J56" s="488" t="str">
        <f t="shared" si="10"/>
        <v/>
      </c>
      <c r="K56" s="488" t="str">
        <f t="shared" si="10"/>
        <v/>
      </c>
      <c r="L56" s="488" t="e">
        <f t="shared" si="13"/>
        <v>#N/A</v>
      </c>
    </row>
    <row r="57" spans="1:14" ht="15" customHeight="1" x14ac:dyDescent="0.2">
      <c r="A57" s="490">
        <v>42248</v>
      </c>
      <c r="B57" s="487">
        <v>31055</v>
      </c>
      <c r="C57" s="487">
        <v>6469</v>
      </c>
      <c r="D57" s="487">
        <v>3054</v>
      </c>
      <c r="E57" s="488">
        <f t="shared" si="11"/>
        <v>105.05040254380624</v>
      </c>
      <c r="F57" s="488">
        <f t="shared" si="11"/>
        <v>97.940953822861459</v>
      </c>
      <c r="G57" s="488">
        <f t="shared" si="11"/>
        <v>110.29252437703141</v>
      </c>
      <c r="H57" s="489">
        <f t="shared" si="14"/>
        <v>42248</v>
      </c>
      <c r="I57" s="488">
        <f t="shared" si="12"/>
        <v>105.05040254380624</v>
      </c>
      <c r="J57" s="488">
        <f t="shared" si="10"/>
        <v>97.940953822861459</v>
      </c>
      <c r="K57" s="488">
        <f t="shared" si="10"/>
        <v>110.29252437703141</v>
      </c>
      <c r="L57" s="488" t="e">
        <f t="shared" si="13"/>
        <v>#N/A</v>
      </c>
    </row>
    <row r="58" spans="1:14" ht="15" customHeight="1" x14ac:dyDescent="0.2">
      <c r="A58" s="490" t="s">
        <v>465</v>
      </c>
      <c r="B58" s="487">
        <v>30792</v>
      </c>
      <c r="C58" s="487">
        <v>6409</v>
      </c>
      <c r="D58" s="487">
        <v>3041</v>
      </c>
      <c r="E58" s="488">
        <f t="shared" si="11"/>
        <v>104.16074690481022</v>
      </c>
      <c r="F58" s="488">
        <f t="shared" si="11"/>
        <v>97.032551097653297</v>
      </c>
      <c r="G58" s="488">
        <f t="shared" si="11"/>
        <v>109.82304080895631</v>
      </c>
      <c r="H58" s="489" t="str">
        <f t="shared" si="14"/>
        <v/>
      </c>
      <c r="I58" s="488" t="str">
        <f t="shared" si="12"/>
        <v/>
      </c>
      <c r="J58" s="488" t="str">
        <f t="shared" si="10"/>
        <v/>
      </c>
      <c r="K58" s="488" t="str">
        <f t="shared" si="10"/>
        <v/>
      </c>
      <c r="L58" s="488" t="e">
        <f t="shared" si="13"/>
        <v>#N/A</v>
      </c>
    </row>
    <row r="59" spans="1:14" ht="15" customHeight="1" x14ac:dyDescent="0.2">
      <c r="A59" s="490" t="s">
        <v>466</v>
      </c>
      <c r="B59" s="487">
        <v>30617</v>
      </c>
      <c r="C59" s="487">
        <v>6448</v>
      </c>
      <c r="D59" s="487">
        <v>3002</v>
      </c>
      <c r="E59" s="488">
        <f t="shared" si="11"/>
        <v>103.56877071916651</v>
      </c>
      <c r="F59" s="488">
        <f t="shared" si="11"/>
        <v>97.623012869038604</v>
      </c>
      <c r="G59" s="488">
        <f t="shared" si="11"/>
        <v>108.41459010473096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30792</v>
      </c>
      <c r="C60" s="487">
        <v>6628</v>
      </c>
      <c r="D60" s="487">
        <v>3134</v>
      </c>
      <c r="E60" s="488">
        <f t="shared" si="11"/>
        <v>104.16074690481022</v>
      </c>
      <c r="F60" s="488">
        <f t="shared" si="11"/>
        <v>100.34822104466315</v>
      </c>
      <c r="G60" s="488">
        <f t="shared" si="11"/>
        <v>113.18165402672444</v>
      </c>
      <c r="H60" s="489" t="str">
        <f t="shared" si="14"/>
        <v/>
      </c>
      <c r="I60" s="488" t="str">
        <f t="shared" si="12"/>
        <v/>
      </c>
      <c r="J60" s="488" t="str">
        <f t="shared" si="10"/>
        <v/>
      </c>
      <c r="K60" s="488" t="str">
        <f t="shared" si="10"/>
        <v/>
      </c>
      <c r="L60" s="488" t="e">
        <f t="shared" si="13"/>
        <v>#N/A</v>
      </c>
    </row>
    <row r="61" spans="1:14" ht="15" customHeight="1" x14ac:dyDescent="0.2">
      <c r="A61" s="490">
        <v>42614</v>
      </c>
      <c r="B61" s="487">
        <v>31577</v>
      </c>
      <c r="C61" s="487">
        <v>6424</v>
      </c>
      <c r="D61" s="487">
        <v>3240</v>
      </c>
      <c r="E61" s="488">
        <f t="shared" si="11"/>
        <v>106.81618293755497</v>
      </c>
      <c r="F61" s="488">
        <f t="shared" si="11"/>
        <v>97.25965177895533</v>
      </c>
      <c r="G61" s="488">
        <f t="shared" si="11"/>
        <v>117.0097508125677</v>
      </c>
      <c r="H61" s="489">
        <f t="shared" si="14"/>
        <v>42614</v>
      </c>
      <c r="I61" s="488">
        <f t="shared" si="12"/>
        <v>106.81618293755497</v>
      </c>
      <c r="J61" s="488">
        <f t="shared" si="10"/>
        <v>97.25965177895533</v>
      </c>
      <c r="K61" s="488">
        <f t="shared" si="10"/>
        <v>117.0097508125677</v>
      </c>
      <c r="L61" s="488" t="e">
        <f t="shared" si="13"/>
        <v>#N/A</v>
      </c>
    </row>
    <row r="62" spans="1:14" ht="15" customHeight="1" x14ac:dyDescent="0.2">
      <c r="A62" s="490" t="s">
        <v>468</v>
      </c>
      <c r="B62" s="487">
        <v>31177</v>
      </c>
      <c r="C62" s="487">
        <v>6412</v>
      </c>
      <c r="D62" s="487">
        <v>3183</v>
      </c>
      <c r="E62" s="488">
        <f t="shared" si="11"/>
        <v>105.46309451322644</v>
      </c>
      <c r="F62" s="488">
        <f t="shared" si="11"/>
        <v>97.077971233913701</v>
      </c>
      <c r="G62" s="488">
        <f t="shared" si="11"/>
        <v>114.95124593716145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31159</v>
      </c>
      <c r="C63" s="487">
        <v>6426</v>
      </c>
      <c r="D63" s="487">
        <v>3082</v>
      </c>
      <c r="E63" s="488">
        <f t="shared" si="11"/>
        <v>105.40220553413167</v>
      </c>
      <c r="F63" s="488">
        <f t="shared" si="11"/>
        <v>97.289931869795609</v>
      </c>
      <c r="G63" s="488">
        <f t="shared" si="11"/>
        <v>111.30371975442397</v>
      </c>
      <c r="H63" s="489" t="str">
        <f t="shared" si="14"/>
        <v/>
      </c>
      <c r="I63" s="488" t="str">
        <f t="shared" si="12"/>
        <v/>
      </c>
      <c r="J63" s="488" t="str">
        <f t="shared" si="10"/>
        <v/>
      </c>
      <c r="K63" s="488" t="str">
        <f t="shared" si="10"/>
        <v/>
      </c>
      <c r="L63" s="488" t="e">
        <f t="shared" si="13"/>
        <v>#N/A</v>
      </c>
    </row>
    <row r="64" spans="1:14" ht="15" customHeight="1" x14ac:dyDescent="0.2">
      <c r="A64" s="490" t="s">
        <v>470</v>
      </c>
      <c r="B64" s="487">
        <v>31295</v>
      </c>
      <c r="C64" s="487">
        <v>6469</v>
      </c>
      <c r="D64" s="487">
        <v>3136</v>
      </c>
      <c r="E64" s="488">
        <f t="shared" si="11"/>
        <v>105.86225559840337</v>
      </c>
      <c r="F64" s="488">
        <f t="shared" si="11"/>
        <v>97.940953822861459</v>
      </c>
      <c r="G64" s="488">
        <f t="shared" si="11"/>
        <v>113.25388226796677</v>
      </c>
      <c r="H64" s="489" t="str">
        <f t="shared" si="14"/>
        <v/>
      </c>
      <c r="I64" s="488" t="str">
        <f t="shared" si="12"/>
        <v/>
      </c>
      <c r="J64" s="488" t="str">
        <f t="shared" si="10"/>
        <v/>
      </c>
      <c r="K64" s="488" t="str">
        <f t="shared" si="10"/>
        <v/>
      </c>
      <c r="L64" s="488" t="e">
        <f t="shared" si="13"/>
        <v>#N/A</v>
      </c>
    </row>
    <row r="65" spans="1:12" ht="15" customHeight="1" x14ac:dyDescent="0.2">
      <c r="A65" s="490">
        <v>42979</v>
      </c>
      <c r="B65" s="487">
        <v>31921</v>
      </c>
      <c r="C65" s="487">
        <v>6367</v>
      </c>
      <c r="D65" s="487">
        <v>3302</v>
      </c>
      <c r="E65" s="488">
        <f t="shared" si="11"/>
        <v>107.97983898247749</v>
      </c>
      <c r="F65" s="488">
        <f t="shared" si="11"/>
        <v>96.396669190007572</v>
      </c>
      <c r="G65" s="488">
        <f t="shared" si="11"/>
        <v>119.24882629107981</v>
      </c>
      <c r="H65" s="489">
        <f t="shared" si="14"/>
        <v>42979</v>
      </c>
      <c r="I65" s="488">
        <f t="shared" si="12"/>
        <v>107.97983898247749</v>
      </c>
      <c r="J65" s="488">
        <f t="shared" si="10"/>
        <v>96.396669190007572</v>
      </c>
      <c r="K65" s="488">
        <f t="shared" si="10"/>
        <v>119.24882629107981</v>
      </c>
      <c r="L65" s="488" t="e">
        <f t="shared" si="13"/>
        <v>#N/A</v>
      </c>
    </row>
    <row r="66" spans="1:12" ht="15" customHeight="1" x14ac:dyDescent="0.2">
      <c r="A66" s="490" t="s">
        <v>471</v>
      </c>
      <c r="B66" s="487">
        <v>31756</v>
      </c>
      <c r="C66" s="487">
        <v>6236</v>
      </c>
      <c r="D66" s="487">
        <v>3257</v>
      </c>
      <c r="E66" s="488">
        <f t="shared" si="11"/>
        <v>107.421690007442</v>
      </c>
      <c r="F66" s="488">
        <f t="shared" si="11"/>
        <v>94.413323239969714</v>
      </c>
      <c r="G66" s="488">
        <f t="shared" si="11"/>
        <v>117.62369086312748</v>
      </c>
      <c r="H66" s="489" t="str">
        <f t="shared" si="14"/>
        <v/>
      </c>
      <c r="I66" s="488" t="str">
        <f t="shared" si="12"/>
        <v/>
      </c>
      <c r="J66" s="488" t="str">
        <f t="shared" si="10"/>
        <v/>
      </c>
      <c r="K66" s="488" t="str">
        <f t="shared" si="10"/>
        <v/>
      </c>
      <c r="L66" s="488" t="e">
        <f t="shared" si="13"/>
        <v>#N/A</v>
      </c>
    </row>
    <row r="67" spans="1:12" ht="15" customHeight="1" x14ac:dyDescent="0.2">
      <c r="A67" s="490" t="s">
        <v>472</v>
      </c>
      <c r="B67" s="487">
        <v>31937</v>
      </c>
      <c r="C67" s="487">
        <v>6089</v>
      </c>
      <c r="D67" s="487">
        <v>3197</v>
      </c>
      <c r="E67" s="488">
        <f t="shared" si="11"/>
        <v>108.03396251945065</v>
      </c>
      <c r="F67" s="488">
        <f t="shared" si="11"/>
        <v>92.187736563209683</v>
      </c>
      <c r="G67" s="488">
        <f t="shared" si="11"/>
        <v>115.45684362585772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32164</v>
      </c>
      <c r="C68" s="487">
        <v>6243</v>
      </c>
      <c r="D68" s="487">
        <v>3309</v>
      </c>
      <c r="E68" s="488">
        <f t="shared" si="11"/>
        <v>108.80184020025709</v>
      </c>
      <c r="F68" s="488">
        <f t="shared" si="11"/>
        <v>94.519303557910675</v>
      </c>
      <c r="G68" s="488">
        <f t="shared" si="11"/>
        <v>119.50162513542794</v>
      </c>
      <c r="H68" s="489" t="str">
        <f t="shared" si="14"/>
        <v/>
      </c>
      <c r="I68" s="488" t="str">
        <f t="shared" si="12"/>
        <v/>
      </c>
      <c r="J68" s="488" t="str">
        <f t="shared" si="12"/>
        <v/>
      </c>
      <c r="K68" s="488" t="str">
        <f t="shared" si="12"/>
        <v/>
      </c>
      <c r="L68" s="488" t="e">
        <f t="shared" si="13"/>
        <v>#N/A</v>
      </c>
    </row>
    <row r="69" spans="1:12" ht="15" customHeight="1" x14ac:dyDescent="0.2">
      <c r="A69" s="490">
        <v>43344</v>
      </c>
      <c r="B69" s="487">
        <v>32780</v>
      </c>
      <c r="C69" s="487">
        <v>6205</v>
      </c>
      <c r="D69" s="487">
        <v>3364</v>
      </c>
      <c r="E69" s="488">
        <f t="shared" si="11"/>
        <v>110.88559637372302</v>
      </c>
      <c r="F69" s="488">
        <f t="shared" si="11"/>
        <v>93.943981831945507</v>
      </c>
      <c r="G69" s="488">
        <f t="shared" si="11"/>
        <v>121.4879017695919</v>
      </c>
      <c r="H69" s="489">
        <f t="shared" si="14"/>
        <v>43344</v>
      </c>
      <c r="I69" s="488">
        <f t="shared" si="12"/>
        <v>110.88559637372302</v>
      </c>
      <c r="J69" s="488">
        <f t="shared" si="12"/>
        <v>93.943981831945507</v>
      </c>
      <c r="K69" s="488">
        <f t="shared" si="12"/>
        <v>121.4879017695919</v>
      </c>
      <c r="L69" s="488" t="e">
        <f t="shared" si="13"/>
        <v>#N/A</v>
      </c>
    </row>
    <row r="70" spans="1:12" ht="15" customHeight="1" x14ac:dyDescent="0.2">
      <c r="A70" s="490" t="s">
        <v>474</v>
      </c>
      <c r="B70" s="487">
        <v>33087</v>
      </c>
      <c r="C70" s="487">
        <v>6093</v>
      </c>
      <c r="D70" s="487">
        <v>3294</v>
      </c>
      <c r="E70" s="488">
        <f t="shared" si="11"/>
        <v>111.92409173939517</v>
      </c>
      <c r="F70" s="488">
        <f t="shared" si="11"/>
        <v>92.24829674489024</v>
      </c>
      <c r="G70" s="488">
        <f t="shared" si="11"/>
        <v>118.95991332611051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32962</v>
      </c>
      <c r="C71" s="487">
        <v>6077</v>
      </c>
      <c r="D71" s="487">
        <v>3293</v>
      </c>
      <c r="E71" s="491">
        <f t="shared" ref="E71:G75" si="15">IF($A$51=37802,IF(COUNTBLANK(B$51:B$70)&gt;0,#N/A,IF(ISBLANK(B71)=FALSE,B71/B$51*100,#N/A)),IF(COUNTBLANK(B$51:B$75)&gt;0,#N/A,B71/B$51*100))</f>
        <v>111.50125160679249</v>
      </c>
      <c r="F71" s="491">
        <f t="shared" si="15"/>
        <v>92.006056018168053</v>
      </c>
      <c r="G71" s="491">
        <f t="shared" si="15"/>
        <v>118.92379920548935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33030</v>
      </c>
      <c r="C72" s="487">
        <v>6168</v>
      </c>
      <c r="D72" s="487">
        <v>3350</v>
      </c>
      <c r="E72" s="491">
        <f t="shared" si="15"/>
        <v>111.73127663892835</v>
      </c>
      <c r="F72" s="491">
        <f t="shared" si="15"/>
        <v>93.38380015140045</v>
      </c>
      <c r="G72" s="491">
        <f t="shared" si="15"/>
        <v>120.98230408089563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33666</v>
      </c>
      <c r="C73" s="487">
        <v>6039</v>
      </c>
      <c r="D73" s="487">
        <v>3464</v>
      </c>
      <c r="E73" s="491">
        <f t="shared" si="15"/>
        <v>113.88268723361072</v>
      </c>
      <c r="F73" s="491">
        <f t="shared" si="15"/>
        <v>91.430734292202871</v>
      </c>
      <c r="G73" s="491">
        <f t="shared" si="15"/>
        <v>125.0993138317082</v>
      </c>
      <c r="H73" s="492">
        <f>IF(A$51=37802,IF(ISERROR(L73)=TRUE,IF(ISBLANK(A73)=FALSE,IF(MONTH(A73)=MONTH(MAX(A$51:A$75)),A73,""),""),""),IF(ISERROR(L73)=TRUE,IF(MONTH(A73)=MONTH(MAX(A$51:A$75)),A73,""),""))</f>
        <v>43709</v>
      </c>
      <c r="I73" s="488">
        <f t="shared" si="12"/>
        <v>113.88268723361072</v>
      </c>
      <c r="J73" s="488">
        <f t="shared" si="12"/>
        <v>91.430734292202871</v>
      </c>
      <c r="K73" s="488">
        <f t="shared" si="12"/>
        <v>125.0993138317082</v>
      </c>
      <c r="L73" s="488" t="e">
        <f t="shared" si="13"/>
        <v>#N/A</v>
      </c>
    </row>
    <row r="74" spans="1:12" ht="15" customHeight="1" x14ac:dyDescent="0.2">
      <c r="A74" s="490" t="s">
        <v>477</v>
      </c>
      <c r="B74" s="487">
        <v>33396</v>
      </c>
      <c r="C74" s="487">
        <v>5966</v>
      </c>
      <c r="D74" s="487">
        <v>3364</v>
      </c>
      <c r="E74" s="491">
        <f t="shared" si="15"/>
        <v>112.96935254718896</v>
      </c>
      <c r="F74" s="491">
        <f t="shared" si="15"/>
        <v>90.325510976532925</v>
      </c>
      <c r="G74" s="491">
        <f t="shared" si="15"/>
        <v>121.4879017695919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33018</v>
      </c>
      <c r="C75" s="493">
        <v>5827</v>
      </c>
      <c r="D75" s="493">
        <v>3249</v>
      </c>
      <c r="E75" s="491">
        <f t="shared" si="15"/>
        <v>111.69068398619851</v>
      </c>
      <c r="F75" s="491">
        <f t="shared" si="15"/>
        <v>88.221044663133981</v>
      </c>
      <c r="G75" s="491">
        <f t="shared" si="15"/>
        <v>117.33477789815818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113.88268723361072</v>
      </c>
      <c r="J77" s="488">
        <f>IF(J75&lt;&gt;"",J75,IF(J74&lt;&gt;"",J74,IF(J73&lt;&gt;"",J73,IF(J72&lt;&gt;"",J72,IF(J71&lt;&gt;"",J71,IF(J70&lt;&gt;"",J70,""))))))</f>
        <v>91.430734292202871</v>
      </c>
      <c r="K77" s="488">
        <f>IF(K75&lt;&gt;"",K75,IF(K74&lt;&gt;"",K74,IF(K73&lt;&gt;"",K73,IF(K72&lt;&gt;"",K72,IF(K71&lt;&gt;"",K71,IF(K70&lt;&gt;"",K70,""))))))</f>
        <v>125.0993138317082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+13,9%</v>
      </c>
      <c r="J79" s="488" t="str">
        <f>"GeB - ausschließlich: "&amp;IF(J77&gt;100,"+","")&amp;TEXT(J77-100,"0,0")&amp;"%"</f>
        <v>GeB - ausschließlich: -8,6%</v>
      </c>
      <c r="K79" s="488" t="str">
        <f>"GeB - im Nebenjob: "&amp;IF(K77&gt;100,"+","")&amp;TEXT(K77-100,"0,0")&amp;"%"</f>
        <v>GeB - im Nebenjob: +25,1%</v>
      </c>
    </row>
    <row r="81" spans="9:9" ht="15" customHeight="1" x14ac:dyDescent="0.2">
      <c r="I81" s="488" t="str">
        <f>IF(ISERROR(HLOOKUP(1,I$78:K$79,2,FALSE)),"",HLOOKUP(1,I$78:K$79,2,FALSE))</f>
        <v>GeB - im Nebenjob: +25,1%</v>
      </c>
    </row>
    <row r="82" spans="9:9" ht="15" customHeight="1" x14ac:dyDescent="0.2">
      <c r="I82" s="488" t="str">
        <f>IF(ISERROR(HLOOKUP(2,I$78:K$79,2,FALSE)),"",HLOOKUP(2,I$78:K$79,2,FALSE))</f>
        <v>SvB: +13,9%</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33018</v>
      </c>
      <c r="E12" s="114">
        <v>33396</v>
      </c>
      <c r="F12" s="114">
        <v>33666</v>
      </c>
      <c r="G12" s="114">
        <v>33030</v>
      </c>
      <c r="H12" s="114">
        <v>32962</v>
      </c>
      <c r="I12" s="115">
        <v>56</v>
      </c>
      <c r="J12" s="116">
        <v>0.16989260360415023</v>
      </c>
      <c r="N12" s="117"/>
    </row>
    <row r="13" spans="1:15" s="110" customFormat="1" ht="13.5" customHeight="1" x14ac:dyDescent="0.2">
      <c r="A13" s="118" t="s">
        <v>105</v>
      </c>
      <c r="B13" s="119" t="s">
        <v>106</v>
      </c>
      <c r="C13" s="113">
        <v>52.668241565206856</v>
      </c>
      <c r="D13" s="114">
        <v>17390</v>
      </c>
      <c r="E13" s="114">
        <v>17606</v>
      </c>
      <c r="F13" s="114">
        <v>17826</v>
      </c>
      <c r="G13" s="114">
        <v>17478</v>
      </c>
      <c r="H13" s="114">
        <v>17420</v>
      </c>
      <c r="I13" s="115">
        <v>-30</v>
      </c>
      <c r="J13" s="116">
        <v>-0.17221584385763491</v>
      </c>
    </row>
    <row r="14" spans="1:15" s="110" customFormat="1" ht="13.5" customHeight="1" x14ac:dyDescent="0.2">
      <c r="A14" s="120"/>
      <c r="B14" s="119" t="s">
        <v>107</v>
      </c>
      <c r="C14" s="113">
        <v>47.331758434793144</v>
      </c>
      <c r="D14" s="114">
        <v>15628</v>
      </c>
      <c r="E14" s="114">
        <v>15790</v>
      </c>
      <c r="F14" s="114">
        <v>15840</v>
      </c>
      <c r="G14" s="114">
        <v>15552</v>
      </c>
      <c r="H14" s="114">
        <v>15542</v>
      </c>
      <c r="I14" s="115">
        <v>86</v>
      </c>
      <c r="J14" s="116">
        <v>0.55333933856646511</v>
      </c>
    </row>
    <row r="15" spans="1:15" s="110" customFormat="1" ht="13.5" customHeight="1" x14ac:dyDescent="0.2">
      <c r="A15" s="118" t="s">
        <v>105</v>
      </c>
      <c r="B15" s="121" t="s">
        <v>108</v>
      </c>
      <c r="C15" s="113">
        <v>10.26409837058574</v>
      </c>
      <c r="D15" s="114">
        <v>3389</v>
      </c>
      <c r="E15" s="114">
        <v>3559</v>
      </c>
      <c r="F15" s="114">
        <v>3731</v>
      </c>
      <c r="G15" s="114">
        <v>3418</v>
      </c>
      <c r="H15" s="114">
        <v>3547</v>
      </c>
      <c r="I15" s="115">
        <v>-158</v>
      </c>
      <c r="J15" s="116">
        <v>-4.4544685649844942</v>
      </c>
    </row>
    <row r="16" spans="1:15" s="110" customFormat="1" ht="13.5" customHeight="1" x14ac:dyDescent="0.2">
      <c r="A16" s="118"/>
      <c r="B16" s="121" t="s">
        <v>109</v>
      </c>
      <c r="C16" s="113">
        <v>67.011932885092975</v>
      </c>
      <c r="D16" s="114">
        <v>22126</v>
      </c>
      <c r="E16" s="114">
        <v>22341</v>
      </c>
      <c r="F16" s="114">
        <v>22488</v>
      </c>
      <c r="G16" s="114">
        <v>22320</v>
      </c>
      <c r="H16" s="114">
        <v>22250</v>
      </c>
      <c r="I16" s="115">
        <v>-124</v>
      </c>
      <c r="J16" s="116">
        <v>-0.55730337078651682</v>
      </c>
    </row>
    <row r="17" spans="1:10" s="110" customFormat="1" ht="13.5" customHeight="1" x14ac:dyDescent="0.2">
      <c r="A17" s="118"/>
      <c r="B17" s="121" t="s">
        <v>110</v>
      </c>
      <c r="C17" s="113">
        <v>21.615482464110485</v>
      </c>
      <c r="D17" s="114">
        <v>7137</v>
      </c>
      <c r="E17" s="114">
        <v>7119</v>
      </c>
      <c r="F17" s="114">
        <v>7076</v>
      </c>
      <c r="G17" s="114">
        <v>6943</v>
      </c>
      <c r="H17" s="114">
        <v>6829</v>
      </c>
      <c r="I17" s="115">
        <v>308</v>
      </c>
      <c r="J17" s="116">
        <v>4.5101771855322887</v>
      </c>
    </row>
    <row r="18" spans="1:10" s="110" customFormat="1" ht="13.5" customHeight="1" x14ac:dyDescent="0.2">
      <c r="A18" s="120"/>
      <c r="B18" s="121" t="s">
        <v>111</v>
      </c>
      <c r="C18" s="113">
        <v>1.1084862802107942</v>
      </c>
      <c r="D18" s="114">
        <v>366</v>
      </c>
      <c r="E18" s="114">
        <v>377</v>
      </c>
      <c r="F18" s="114">
        <v>371</v>
      </c>
      <c r="G18" s="114">
        <v>349</v>
      </c>
      <c r="H18" s="114">
        <v>336</v>
      </c>
      <c r="I18" s="115">
        <v>30</v>
      </c>
      <c r="J18" s="116">
        <v>8.9285714285714288</v>
      </c>
    </row>
    <row r="19" spans="1:10" s="110" customFormat="1" ht="13.5" customHeight="1" x14ac:dyDescent="0.2">
      <c r="A19" s="120"/>
      <c r="B19" s="121" t="s">
        <v>112</v>
      </c>
      <c r="C19" s="113">
        <v>0.29983645284390331</v>
      </c>
      <c r="D19" s="114">
        <v>99</v>
      </c>
      <c r="E19" s="114">
        <v>106</v>
      </c>
      <c r="F19" s="114">
        <v>113</v>
      </c>
      <c r="G19" s="114">
        <v>86</v>
      </c>
      <c r="H19" s="114">
        <v>85</v>
      </c>
      <c r="I19" s="115">
        <v>14</v>
      </c>
      <c r="J19" s="116">
        <v>16.470588235294116</v>
      </c>
    </row>
    <row r="20" spans="1:10" s="110" customFormat="1" ht="13.5" customHeight="1" x14ac:dyDescent="0.2">
      <c r="A20" s="118" t="s">
        <v>113</v>
      </c>
      <c r="B20" s="122" t="s">
        <v>114</v>
      </c>
      <c r="C20" s="113">
        <v>66.769640801986796</v>
      </c>
      <c r="D20" s="114">
        <v>22046</v>
      </c>
      <c r="E20" s="114">
        <v>22394</v>
      </c>
      <c r="F20" s="114">
        <v>22738</v>
      </c>
      <c r="G20" s="114">
        <v>22182</v>
      </c>
      <c r="H20" s="114">
        <v>22247</v>
      </c>
      <c r="I20" s="115">
        <v>-201</v>
      </c>
      <c r="J20" s="116">
        <v>-0.90349260574459478</v>
      </c>
    </row>
    <row r="21" spans="1:10" s="110" customFormat="1" ht="13.5" customHeight="1" x14ac:dyDescent="0.2">
      <c r="A21" s="120"/>
      <c r="B21" s="122" t="s">
        <v>115</v>
      </c>
      <c r="C21" s="113">
        <v>33.230359198013204</v>
      </c>
      <c r="D21" s="114">
        <v>10972</v>
      </c>
      <c r="E21" s="114">
        <v>11002</v>
      </c>
      <c r="F21" s="114">
        <v>10928</v>
      </c>
      <c r="G21" s="114">
        <v>10848</v>
      </c>
      <c r="H21" s="114">
        <v>10715</v>
      </c>
      <c r="I21" s="115">
        <v>257</v>
      </c>
      <c r="J21" s="116">
        <v>2.3985067662155855</v>
      </c>
    </row>
    <row r="22" spans="1:10" s="110" customFormat="1" ht="13.5" customHeight="1" x14ac:dyDescent="0.2">
      <c r="A22" s="118" t="s">
        <v>113</v>
      </c>
      <c r="B22" s="122" t="s">
        <v>116</v>
      </c>
      <c r="C22" s="113">
        <v>89.593555030589371</v>
      </c>
      <c r="D22" s="114">
        <v>29582</v>
      </c>
      <c r="E22" s="114">
        <v>29944</v>
      </c>
      <c r="F22" s="114">
        <v>30131</v>
      </c>
      <c r="G22" s="114">
        <v>29660</v>
      </c>
      <c r="H22" s="114">
        <v>29778</v>
      </c>
      <c r="I22" s="115">
        <v>-196</v>
      </c>
      <c r="J22" s="116">
        <v>-0.65820404325340853</v>
      </c>
    </row>
    <row r="23" spans="1:10" s="110" customFormat="1" ht="13.5" customHeight="1" x14ac:dyDescent="0.2">
      <c r="A23" s="123"/>
      <c r="B23" s="124" t="s">
        <v>117</v>
      </c>
      <c r="C23" s="125">
        <v>10.36707250590587</v>
      </c>
      <c r="D23" s="114">
        <v>3423</v>
      </c>
      <c r="E23" s="114">
        <v>3440</v>
      </c>
      <c r="F23" s="114">
        <v>3516</v>
      </c>
      <c r="G23" s="114">
        <v>3351</v>
      </c>
      <c r="H23" s="114">
        <v>3165</v>
      </c>
      <c r="I23" s="115">
        <v>258</v>
      </c>
      <c r="J23" s="116">
        <v>8.1516587677725116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9076</v>
      </c>
      <c r="E26" s="114">
        <v>9330</v>
      </c>
      <c r="F26" s="114">
        <v>9503</v>
      </c>
      <c r="G26" s="114">
        <v>9518</v>
      </c>
      <c r="H26" s="140">
        <v>9370</v>
      </c>
      <c r="I26" s="115">
        <v>-294</v>
      </c>
      <c r="J26" s="116">
        <v>-3.1376734258271077</v>
      </c>
    </row>
    <row r="27" spans="1:10" s="110" customFormat="1" ht="13.5" customHeight="1" x14ac:dyDescent="0.2">
      <c r="A27" s="118" t="s">
        <v>105</v>
      </c>
      <c r="B27" s="119" t="s">
        <v>106</v>
      </c>
      <c r="C27" s="113">
        <v>41.438959894226528</v>
      </c>
      <c r="D27" s="115">
        <v>3761</v>
      </c>
      <c r="E27" s="114">
        <v>3851</v>
      </c>
      <c r="F27" s="114">
        <v>3929</v>
      </c>
      <c r="G27" s="114">
        <v>3923</v>
      </c>
      <c r="H27" s="140">
        <v>3853</v>
      </c>
      <c r="I27" s="115">
        <v>-92</v>
      </c>
      <c r="J27" s="116">
        <v>-2.3877498053464832</v>
      </c>
    </row>
    <row r="28" spans="1:10" s="110" customFormat="1" ht="13.5" customHeight="1" x14ac:dyDescent="0.2">
      <c r="A28" s="120"/>
      <c r="B28" s="119" t="s">
        <v>107</v>
      </c>
      <c r="C28" s="113">
        <v>58.561040105773472</v>
      </c>
      <c r="D28" s="115">
        <v>5315</v>
      </c>
      <c r="E28" s="114">
        <v>5479</v>
      </c>
      <c r="F28" s="114">
        <v>5574</v>
      </c>
      <c r="G28" s="114">
        <v>5595</v>
      </c>
      <c r="H28" s="140">
        <v>5517</v>
      </c>
      <c r="I28" s="115">
        <v>-202</v>
      </c>
      <c r="J28" s="116">
        <v>-3.6614101866956679</v>
      </c>
    </row>
    <row r="29" spans="1:10" s="110" customFormat="1" ht="13.5" customHeight="1" x14ac:dyDescent="0.2">
      <c r="A29" s="118" t="s">
        <v>105</v>
      </c>
      <c r="B29" s="121" t="s">
        <v>108</v>
      </c>
      <c r="C29" s="113">
        <v>16.604230938739533</v>
      </c>
      <c r="D29" s="115">
        <v>1507</v>
      </c>
      <c r="E29" s="114">
        <v>1496</v>
      </c>
      <c r="F29" s="114">
        <v>1531</v>
      </c>
      <c r="G29" s="114">
        <v>1588</v>
      </c>
      <c r="H29" s="140">
        <v>1508</v>
      </c>
      <c r="I29" s="115">
        <v>-1</v>
      </c>
      <c r="J29" s="116">
        <v>-6.6312997347480113E-2</v>
      </c>
    </row>
    <row r="30" spans="1:10" s="110" customFormat="1" ht="13.5" customHeight="1" x14ac:dyDescent="0.2">
      <c r="A30" s="118"/>
      <c r="B30" s="121" t="s">
        <v>109</v>
      </c>
      <c r="C30" s="113">
        <v>45.647862494490965</v>
      </c>
      <c r="D30" s="115">
        <v>4143</v>
      </c>
      <c r="E30" s="114">
        <v>4330</v>
      </c>
      <c r="F30" s="114">
        <v>4456</v>
      </c>
      <c r="G30" s="114">
        <v>4428</v>
      </c>
      <c r="H30" s="140">
        <v>4430</v>
      </c>
      <c r="I30" s="115">
        <v>-287</v>
      </c>
      <c r="J30" s="116">
        <v>-6.4785553047404063</v>
      </c>
    </row>
    <row r="31" spans="1:10" s="110" customFormat="1" ht="13.5" customHeight="1" x14ac:dyDescent="0.2">
      <c r="A31" s="118"/>
      <c r="B31" s="121" t="s">
        <v>110</v>
      </c>
      <c r="C31" s="113">
        <v>20.945350374614367</v>
      </c>
      <c r="D31" s="115">
        <v>1901</v>
      </c>
      <c r="E31" s="114">
        <v>1916</v>
      </c>
      <c r="F31" s="114">
        <v>1929</v>
      </c>
      <c r="G31" s="114">
        <v>1944</v>
      </c>
      <c r="H31" s="140">
        <v>1907</v>
      </c>
      <c r="I31" s="115">
        <v>-6</v>
      </c>
      <c r="J31" s="116">
        <v>-0.31463030938647091</v>
      </c>
    </row>
    <row r="32" spans="1:10" s="110" customFormat="1" ht="13.5" customHeight="1" x14ac:dyDescent="0.2">
      <c r="A32" s="120"/>
      <c r="B32" s="121" t="s">
        <v>111</v>
      </c>
      <c r="C32" s="113">
        <v>16.802556192155134</v>
      </c>
      <c r="D32" s="115">
        <v>1525</v>
      </c>
      <c r="E32" s="114">
        <v>1588</v>
      </c>
      <c r="F32" s="114">
        <v>1587</v>
      </c>
      <c r="G32" s="114">
        <v>1558</v>
      </c>
      <c r="H32" s="140">
        <v>1525</v>
      </c>
      <c r="I32" s="115">
        <v>0</v>
      </c>
      <c r="J32" s="116">
        <v>0</v>
      </c>
    </row>
    <row r="33" spans="1:10" s="110" customFormat="1" ht="13.5" customHeight="1" x14ac:dyDescent="0.2">
      <c r="A33" s="120"/>
      <c r="B33" s="121" t="s">
        <v>112</v>
      </c>
      <c r="C33" s="113">
        <v>1.6637285147642134</v>
      </c>
      <c r="D33" s="115">
        <v>151</v>
      </c>
      <c r="E33" s="114">
        <v>157</v>
      </c>
      <c r="F33" s="114">
        <v>169</v>
      </c>
      <c r="G33" s="114">
        <v>144</v>
      </c>
      <c r="H33" s="140">
        <v>149</v>
      </c>
      <c r="I33" s="115">
        <v>2</v>
      </c>
      <c r="J33" s="116">
        <v>1.3422818791946309</v>
      </c>
    </row>
    <row r="34" spans="1:10" s="110" customFormat="1" ht="13.5" customHeight="1" x14ac:dyDescent="0.2">
      <c r="A34" s="118" t="s">
        <v>113</v>
      </c>
      <c r="B34" s="122" t="s">
        <v>116</v>
      </c>
      <c r="C34" s="113">
        <v>91.064345526663729</v>
      </c>
      <c r="D34" s="115">
        <v>8265</v>
      </c>
      <c r="E34" s="114">
        <v>8502</v>
      </c>
      <c r="F34" s="114">
        <v>8641</v>
      </c>
      <c r="G34" s="114">
        <v>8653</v>
      </c>
      <c r="H34" s="140">
        <v>8546</v>
      </c>
      <c r="I34" s="115">
        <v>-281</v>
      </c>
      <c r="J34" s="116">
        <v>-3.2880879943833374</v>
      </c>
    </row>
    <row r="35" spans="1:10" s="110" customFormat="1" ht="13.5" customHeight="1" x14ac:dyDescent="0.2">
      <c r="A35" s="118"/>
      <c r="B35" s="119" t="s">
        <v>117</v>
      </c>
      <c r="C35" s="113">
        <v>8.6932569413838703</v>
      </c>
      <c r="D35" s="115">
        <v>789</v>
      </c>
      <c r="E35" s="114">
        <v>807</v>
      </c>
      <c r="F35" s="114">
        <v>843</v>
      </c>
      <c r="G35" s="114">
        <v>844</v>
      </c>
      <c r="H35" s="140">
        <v>804</v>
      </c>
      <c r="I35" s="115">
        <v>-15</v>
      </c>
      <c r="J35" s="116">
        <v>-1.8656716417910448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5827</v>
      </c>
      <c r="E37" s="114">
        <v>5966</v>
      </c>
      <c r="F37" s="114">
        <v>6039</v>
      </c>
      <c r="G37" s="114">
        <v>6168</v>
      </c>
      <c r="H37" s="140">
        <v>6077</v>
      </c>
      <c r="I37" s="115">
        <v>-250</v>
      </c>
      <c r="J37" s="116">
        <v>-4.1138719763040976</v>
      </c>
    </row>
    <row r="38" spans="1:10" s="110" customFormat="1" ht="13.5" customHeight="1" x14ac:dyDescent="0.2">
      <c r="A38" s="118" t="s">
        <v>105</v>
      </c>
      <c r="B38" s="119" t="s">
        <v>106</v>
      </c>
      <c r="C38" s="113">
        <v>39.780332932898574</v>
      </c>
      <c r="D38" s="115">
        <v>2318</v>
      </c>
      <c r="E38" s="114">
        <v>2346</v>
      </c>
      <c r="F38" s="114">
        <v>2355</v>
      </c>
      <c r="G38" s="114">
        <v>2407</v>
      </c>
      <c r="H38" s="140">
        <v>2349</v>
      </c>
      <c r="I38" s="115">
        <v>-31</v>
      </c>
      <c r="J38" s="116">
        <v>-1.3197105151128139</v>
      </c>
    </row>
    <row r="39" spans="1:10" s="110" customFormat="1" ht="13.5" customHeight="1" x14ac:dyDescent="0.2">
      <c r="A39" s="120"/>
      <c r="B39" s="119" t="s">
        <v>107</v>
      </c>
      <c r="C39" s="113">
        <v>60.219667067101426</v>
      </c>
      <c r="D39" s="115">
        <v>3509</v>
      </c>
      <c r="E39" s="114">
        <v>3620</v>
      </c>
      <c r="F39" s="114">
        <v>3684</v>
      </c>
      <c r="G39" s="114">
        <v>3761</v>
      </c>
      <c r="H39" s="140">
        <v>3728</v>
      </c>
      <c r="I39" s="115">
        <v>-219</v>
      </c>
      <c r="J39" s="116">
        <v>-5.8744635193133048</v>
      </c>
    </row>
    <row r="40" spans="1:10" s="110" customFormat="1" ht="13.5" customHeight="1" x14ac:dyDescent="0.2">
      <c r="A40" s="118" t="s">
        <v>105</v>
      </c>
      <c r="B40" s="121" t="s">
        <v>108</v>
      </c>
      <c r="C40" s="113">
        <v>20.010296893770381</v>
      </c>
      <c r="D40" s="115">
        <v>1166</v>
      </c>
      <c r="E40" s="114">
        <v>1135</v>
      </c>
      <c r="F40" s="114">
        <v>1131</v>
      </c>
      <c r="G40" s="114">
        <v>1246</v>
      </c>
      <c r="H40" s="140">
        <v>1147</v>
      </c>
      <c r="I40" s="115">
        <v>19</v>
      </c>
      <c r="J40" s="116">
        <v>1.6564952048823016</v>
      </c>
    </row>
    <row r="41" spans="1:10" s="110" customFormat="1" ht="13.5" customHeight="1" x14ac:dyDescent="0.2">
      <c r="A41" s="118"/>
      <c r="B41" s="121" t="s">
        <v>109</v>
      </c>
      <c r="C41" s="113">
        <v>32.967221554830957</v>
      </c>
      <c r="D41" s="115">
        <v>1921</v>
      </c>
      <c r="E41" s="114">
        <v>2022</v>
      </c>
      <c r="F41" s="114">
        <v>2087</v>
      </c>
      <c r="G41" s="114">
        <v>2078</v>
      </c>
      <c r="H41" s="140">
        <v>2125</v>
      </c>
      <c r="I41" s="115">
        <v>-204</v>
      </c>
      <c r="J41" s="116">
        <v>-9.6</v>
      </c>
    </row>
    <row r="42" spans="1:10" s="110" customFormat="1" ht="13.5" customHeight="1" x14ac:dyDescent="0.2">
      <c r="A42" s="118"/>
      <c r="B42" s="121" t="s">
        <v>110</v>
      </c>
      <c r="C42" s="113">
        <v>21.451862021623477</v>
      </c>
      <c r="D42" s="115">
        <v>1250</v>
      </c>
      <c r="E42" s="114">
        <v>1256</v>
      </c>
      <c r="F42" s="114">
        <v>1272</v>
      </c>
      <c r="G42" s="114">
        <v>1318</v>
      </c>
      <c r="H42" s="140">
        <v>1310</v>
      </c>
      <c r="I42" s="115">
        <v>-60</v>
      </c>
      <c r="J42" s="116">
        <v>-4.5801526717557248</v>
      </c>
    </row>
    <row r="43" spans="1:10" s="110" customFormat="1" ht="13.5" customHeight="1" x14ac:dyDescent="0.2">
      <c r="A43" s="120"/>
      <c r="B43" s="121" t="s">
        <v>111</v>
      </c>
      <c r="C43" s="113">
        <v>25.570619529775186</v>
      </c>
      <c r="D43" s="115">
        <v>1490</v>
      </c>
      <c r="E43" s="114">
        <v>1553</v>
      </c>
      <c r="F43" s="114">
        <v>1549</v>
      </c>
      <c r="G43" s="114">
        <v>1526</v>
      </c>
      <c r="H43" s="140">
        <v>1495</v>
      </c>
      <c r="I43" s="115">
        <v>-5</v>
      </c>
      <c r="J43" s="116">
        <v>-0.33444816053511706</v>
      </c>
    </row>
    <row r="44" spans="1:10" s="110" customFormat="1" ht="13.5" customHeight="1" x14ac:dyDescent="0.2">
      <c r="A44" s="120"/>
      <c r="B44" s="121" t="s">
        <v>112</v>
      </c>
      <c r="C44" s="113">
        <v>2.4712545048910246</v>
      </c>
      <c r="D44" s="115">
        <v>144</v>
      </c>
      <c r="E44" s="114">
        <v>147</v>
      </c>
      <c r="F44" s="114">
        <v>155</v>
      </c>
      <c r="G44" s="114">
        <v>132</v>
      </c>
      <c r="H44" s="140">
        <v>138</v>
      </c>
      <c r="I44" s="115">
        <v>6</v>
      </c>
      <c r="J44" s="116">
        <v>4.3478260869565215</v>
      </c>
    </row>
    <row r="45" spans="1:10" s="110" customFormat="1" ht="13.5" customHeight="1" x14ac:dyDescent="0.2">
      <c r="A45" s="118" t="s">
        <v>113</v>
      </c>
      <c r="B45" s="122" t="s">
        <v>116</v>
      </c>
      <c r="C45" s="113">
        <v>90.423888793547277</v>
      </c>
      <c r="D45" s="115">
        <v>5269</v>
      </c>
      <c r="E45" s="114">
        <v>5395</v>
      </c>
      <c r="F45" s="114">
        <v>5454</v>
      </c>
      <c r="G45" s="114">
        <v>5576</v>
      </c>
      <c r="H45" s="140">
        <v>5499</v>
      </c>
      <c r="I45" s="115">
        <v>-230</v>
      </c>
      <c r="J45" s="116">
        <v>-4.182578650663757</v>
      </c>
    </row>
    <row r="46" spans="1:10" s="110" customFormat="1" ht="13.5" customHeight="1" x14ac:dyDescent="0.2">
      <c r="A46" s="118"/>
      <c r="B46" s="119" t="s">
        <v>117</v>
      </c>
      <c r="C46" s="113">
        <v>9.1985584348721474</v>
      </c>
      <c r="D46" s="115">
        <v>536</v>
      </c>
      <c r="E46" s="114">
        <v>550</v>
      </c>
      <c r="F46" s="114">
        <v>566</v>
      </c>
      <c r="G46" s="114">
        <v>571</v>
      </c>
      <c r="H46" s="140">
        <v>558</v>
      </c>
      <c r="I46" s="115">
        <v>-22</v>
      </c>
      <c r="J46" s="116">
        <v>-3.9426523297491038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3249</v>
      </c>
      <c r="E48" s="114">
        <v>3364</v>
      </c>
      <c r="F48" s="114">
        <v>3464</v>
      </c>
      <c r="G48" s="114">
        <v>3350</v>
      </c>
      <c r="H48" s="140">
        <v>3293</v>
      </c>
      <c r="I48" s="115">
        <v>-44</v>
      </c>
      <c r="J48" s="116">
        <v>-1.3361676283024597</v>
      </c>
    </row>
    <row r="49" spans="1:12" s="110" customFormat="1" ht="13.5" customHeight="1" x14ac:dyDescent="0.2">
      <c r="A49" s="118" t="s">
        <v>105</v>
      </c>
      <c r="B49" s="119" t="s">
        <v>106</v>
      </c>
      <c r="C49" s="113">
        <v>44.413665743305636</v>
      </c>
      <c r="D49" s="115">
        <v>1443</v>
      </c>
      <c r="E49" s="114">
        <v>1505</v>
      </c>
      <c r="F49" s="114">
        <v>1574</v>
      </c>
      <c r="G49" s="114">
        <v>1516</v>
      </c>
      <c r="H49" s="140">
        <v>1504</v>
      </c>
      <c r="I49" s="115">
        <v>-61</v>
      </c>
      <c r="J49" s="116">
        <v>-4.0558510638297873</v>
      </c>
    </row>
    <row r="50" spans="1:12" s="110" customFormat="1" ht="13.5" customHeight="1" x14ac:dyDescent="0.2">
      <c r="A50" s="120"/>
      <c r="B50" s="119" t="s">
        <v>107</v>
      </c>
      <c r="C50" s="113">
        <v>55.586334256694364</v>
      </c>
      <c r="D50" s="115">
        <v>1806</v>
      </c>
      <c r="E50" s="114">
        <v>1859</v>
      </c>
      <c r="F50" s="114">
        <v>1890</v>
      </c>
      <c r="G50" s="114">
        <v>1834</v>
      </c>
      <c r="H50" s="140">
        <v>1789</v>
      </c>
      <c r="I50" s="115">
        <v>17</v>
      </c>
      <c r="J50" s="116">
        <v>0.95025153717160427</v>
      </c>
    </row>
    <row r="51" spans="1:12" s="110" customFormat="1" ht="13.5" customHeight="1" x14ac:dyDescent="0.2">
      <c r="A51" s="118" t="s">
        <v>105</v>
      </c>
      <c r="B51" s="121" t="s">
        <v>108</v>
      </c>
      <c r="C51" s="113">
        <v>10.495537088334872</v>
      </c>
      <c r="D51" s="115">
        <v>341</v>
      </c>
      <c r="E51" s="114">
        <v>361</v>
      </c>
      <c r="F51" s="114">
        <v>400</v>
      </c>
      <c r="G51" s="114">
        <v>342</v>
      </c>
      <c r="H51" s="140">
        <v>361</v>
      </c>
      <c r="I51" s="115">
        <v>-20</v>
      </c>
      <c r="J51" s="116">
        <v>-5.54016620498615</v>
      </c>
    </row>
    <row r="52" spans="1:12" s="110" customFormat="1" ht="13.5" customHeight="1" x14ac:dyDescent="0.2">
      <c r="A52" s="118"/>
      <c r="B52" s="121" t="s">
        <v>109</v>
      </c>
      <c r="C52" s="113">
        <v>68.390273930440131</v>
      </c>
      <c r="D52" s="115">
        <v>2222</v>
      </c>
      <c r="E52" s="114">
        <v>2308</v>
      </c>
      <c r="F52" s="114">
        <v>2369</v>
      </c>
      <c r="G52" s="114">
        <v>2350</v>
      </c>
      <c r="H52" s="140">
        <v>2305</v>
      </c>
      <c r="I52" s="115">
        <v>-83</v>
      </c>
      <c r="J52" s="116">
        <v>-3.6008676789587852</v>
      </c>
    </row>
    <row r="53" spans="1:12" s="110" customFormat="1" ht="13.5" customHeight="1" x14ac:dyDescent="0.2">
      <c r="A53" s="118"/>
      <c r="B53" s="121" t="s">
        <v>110</v>
      </c>
      <c r="C53" s="113">
        <v>20.036934441366576</v>
      </c>
      <c r="D53" s="115">
        <v>651</v>
      </c>
      <c r="E53" s="114">
        <v>660</v>
      </c>
      <c r="F53" s="114">
        <v>657</v>
      </c>
      <c r="G53" s="114">
        <v>626</v>
      </c>
      <c r="H53" s="140">
        <v>597</v>
      </c>
      <c r="I53" s="115">
        <v>54</v>
      </c>
      <c r="J53" s="116">
        <v>9.0452261306532655</v>
      </c>
    </row>
    <row r="54" spans="1:12" s="110" customFormat="1" ht="13.5" customHeight="1" x14ac:dyDescent="0.2">
      <c r="A54" s="120"/>
      <c r="B54" s="121" t="s">
        <v>111</v>
      </c>
      <c r="C54" s="113">
        <v>1.0772545398584179</v>
      </c>
      <c r="D54" s="115">
        <v>35</v>
      </c>
      <c r="E54" s="114">
        <v>35</v>
      </c>
      <c r="F54" s="114">
        <v>38</v>
      </c>
      <c r="G54" s="114">
        <v>32</v>
      </c>
      <c r="H54" s="140">
        <v>30</v>
      </c>
      <c r="I54" s="115">
        <v>5</v>
      </c>
      <c r="J54" s="116">
        <v>16.666666666666668</v>
      </c>
    </row>
    <row r="55" spans="1:12" s="110" customFormat="1" ht="13.5" customHeight="1" x14ac:dyDescent="0.2">
      <c r="A55" s="120"/>
      <c r="B55" s="121" t="s">
        <v>112</v>
      </c>
      <c r="C55" s="113">
        <v>0.21545090797168359</v>
      </c>
      <c r="D55" s="115">
        <v>7</v>
      </c>
      <c r="E55" s="114">
        <v>10</v>
      </c>
      <c r="F55" s="114">
        <v>14</v>
      </c>
      <c r="G55" s="114">
        <v>12</v>
      </c>
      <c r="H55" s="140">
        <v>11</v>
      </c>
      <c r="I55" s="115">
        <v>-4</v>
      </c>
      <c r="J55" s="116">
        <v>-36.363636363636367</v>
      </c>
    </row>
    <row r="56" spans="1:12" s="110" customFormat="1" ht="13.5" customHeight="1" x14ac:dyDescent="0.2">
      <c r="A56" s="118" t="s">
        <v>113</v>
      </c>
      <c r="B56" s="122" t="s">
        <v>116</v>
      </c>
      <c r="C56" s="113">
        <v>92.212988611880576</v>
      </c>
      <c r="D56" s="115">
        <v>2996</v>
      </c>
      <c r="E56" s="114">
        <v>3107</v>
      </c>
      <c r="F56" s="114">
        <v>3187</v>
      </c>
      <c r="G56" s="114">
        <v>3077</v>
      </c>
      <c r="H56" s="140">
        <v>3047</v>
      </c>
      <c r="I56" s="115">
        <v>-51</v>
      </c>
      <c r="J56" s="116">
        <v>-1.6737774860518544</v>
      </c>
    </row>
    <row r="57" spans="1:12" s="110" customFormat="1" ht="13.5" customHeight="1" x14ac:dyDescent="0.2">
      <c r="A57" s="142"/>
      <c r="B57" s="124" t="s">
        <v>117</v>
      </c>
      <c r="C57" s="125">
        <v>7.7870113881194216</v>
      </c>
      <c r="D57" s="143">
        <v>253</v>
      </c>
      <c r="E57" s="144">
        <v>257</v>
      </c>
      <c r="F57" s="144">
        <v>277</v>
      </c>
      <c r="G57" s="144">
        <v>273</v>
      </c>
      <c r="H57" s="145">
        <v>246</v>
      </c>
      <c r="I57" s="143">
        <v>7</v>
      </c>
      <c r="J57" s="146">
        <v>2.845528455284553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33018</v>
      </c>
      <c r="E12" s="236">
        <v>33396</v>
      </c>
      <c r="F12" s="114">
        <v>33666</v>
      </c>
      <c r="G12" s="114">
        <v>33030</v>
      </c>
      <c r="H12" s="140">
        <v>32962</v>
      </c>
      <c r="I12" s="115">
        <v>56</v>
      </c>
      <c r="J12" s="116">
        <v>0.16989260360415023</v>
      </c>
    </row>
    <row r="13" spans="1:15" s="110" customFormat="1" ht="12" customHeight="1" x14ac:dyDescent="0.2">
      <c r="A13" s="118" t="s">
        <v>105</v>
      </c>
      <c r="B13" s="119" t="s">
        <v>106</v>
      </c>
      <c r="C13" s="113">
        <v>52.668241565206856</v>
      </c>
      <c r="D13" s="115">
        <v>17390</v>
      </c>
      <c r="E13" s="114">
        <v>17606</v>
      </c>
      <c r="F13" s="114">
        <v>17826</v>
      </c>
      <c r="G13" s="114">
        <v>17478</v>
      </c>
      <c r="H13" s="140">
        <v>17420</v>
      </c>
      <c r="I13" s="115">
        <v>-30</v>
      </c>
      <c r="J13" s="116">
        <v>-0.17221584385763491</v>
      </c>
    </row>
    <row r="14" spans="1:15" s="110" customFormat="1" ht="12" customHeight="1" x14ac:dyDescent="0.2">
      <c r="A14" s="118"/>
      <c r="B14" s="119" t="s">
        <v>107</v>
      </c>
      <c r="C14" s="113">
        <v>47.331758434793144</v>
      </c>
      <c r="D14" s="115">
        <v>15628</v>
      </c>
      <c r="E14" s="114">
        <v>15790</v>
      </c>
      <c r="F14" s="114">
        <v>15840</v>
      </c>
      <c r="G14" s="114">
        <v>15552</v>
      </c>
      <c r="H14" s="140">
        <v>15542</v>
      </c>
      <c r="I14" s="115">
        <v>86</v>
      </c>
      <c r="J14" s="116">
        <v>0.55333933856646511</v>
      </c>
    </row>
    <row r="15" spans="1:15" s="110" customFormat="1" ht="12" customHeight="1" x14ac:dyDescent="0.2">
      <c r="A15" s="118" t="s">
        <v>105</v>
      </c>
      <c r="B15" s="121" t="s">
        <v>108</v>
      </c>
      <c r="C15" s="113">
        <v>10.26409837058574</v>
      </c>
      <c r="D15" s="115">
        <v>3389</v>
      </c>
      <c r="E15" s="114">
        <v>3559</v>
      </c>
      <c r="F15" s="114">
        <v>3731</v>
      </c>
      <c r="G15" s="114">
        <v>3418</v>
      </c>
      <c r="H15" s="140">
        <v>3547</v>
      </c>
      <c r="I15" s="115">
        <v>-158</v>
      </c>
      <c r="J15" s="116">
        <v>-4.4544685649844942</v>
      </c>
    </row>
    <row r="16" spans="1:15" s="110" customFormat="1" ht="12" customHeight="1" x14ac:dyDescent="0.2">
      <c r="A16" s="118"/>
      <c r="B16" s="121" t="s">
        <v>109</v>
      </c>
      <c r="C16" s="113">
        <v>67.011932885092975</v>
      </c>
      <c r="D16" s="115">
        <v>22126</v>
      </c>
      <c r="E16" s="114">
        <v>22341</v>
      </c>
      <c r="F16" s="114">
        <v>22488</v>
      </c>
      <c r="G16" s="114">
        <v>22320</v>
      </c>
      <c r="H16" s="140">
        <v>22250</v>
      </c>
      <c r="I16" s="115">
        <v>-124</v>
      </c>
      <c r="J16" s="116">
        <v>-0.55730337078651682</v>
      </c>
    </row>
    <row r="17" spans="1:10" s="110" customFormat="1" ht="12" customHeight="1" x14ac:dyDescent="0.2">
      <c r="A17" s="118"/>
      <c r="B17" s="121" t="s">
        <v>110</v>
      </c>
      <c r="C17" s="113">
        <v>21.615482464110485</v>
      </c>
      <c r="D17" s="115">
        <v>7137</v>
      </c>
      <c r="E17" s="114">
        <v>7119</v>
      </c>
      <c r="F17" s="114">
        <v>7076</v>
      </c>
      <c r="G17" s="114">
        <v>6943</v>
      </c>
      <c r="H17" s="140">
        <v>6829</v>
      </c>
      <c r="I17" s="115">
        <v>308</v>
      </c>
      <c r="J17" s="116">
        <v>4.5101771855322887</v>
      </c>
    </row>
    <row r="18" spans="1:10" s="110" customFormat="1" ht="12" customHeight="1" x14ac:dyDescent="0.2">
      <c r="A18" s="120"/>
      <c r="B18" s="121" t="s">
        <v>111</v>
      </c>
      <c r="C18" s="113">
        <v>1.1084862802107942</v>
      </c>
      <c r="D18" s="115">
        <v>366</v>
      </c>
      <c r="E18" s="114">
        <v>377</v>
      </c>
      <c r="F18" s="114">
        <v>371</v>
      </c>
      <c r="G18" s="114">
        <v>349</v>
      </c>
      <c r="H18" s="140">
        <v>336</v>
      </c>
      <c r="I18" s="115">
        <v>30</v>
      </c>
      <c r="J18" s="116">
        <v>8.9285714285714288</v>
      </c>
    </row>
    <row r="19" spans="1:10" s="110" customFormat="1" ht="12" customHeight="1" x14ac:dyDescent="0.2">
      <c r="A19" s="120"/>
      <c r="B19" s="121" t="s">
        <v>112</v>
      </c>
      <c r="C19" s="113">
        <v>0.29983645284390331</v>
      </c>
      <c r="D19" s="115">
        <v>99</v>
      </c>
      <c r="E19" s="114">
        <v>106</v>
      </c>
      <c r="F19" s="114">
        <v>113</v>
      </c>
      <c r="G19" s="114">
        <v>86</v>
      </c>
      <c r="H19" s="140">
        <v>85</v>
      </c>
      <c r="I19" s="115">
        <v>14</v>
      </c>
      <c r="J19" s="116">
        <v>16.470588235294116</v>
      </c>
    </row>
    <row r="20" spans="1:10" s="110" customFormat="1" ht="12" customHeight="1" x14ac:dyDescent="0.2">
      <c r="A20" s="118" t="s">
        <v>113</v>
      </c>
      <c r="B20" s="119" t="s">
        <v>181</v>
      </c>
      <c r="C20" s="113">
        <v>66.769640801986796</v>
      </c>
      <c r="D20" s="115">
        <v>22046</v>
      </c>
      <c r="E20" s="114">
        <v>22394</v>
      </c>
      <c r="F20" s="114">
        <v>22738</v>
      </c>
      <c r="G20" s="114">
        <v>22182</v>
      </c>
      <c r="H20" s="140">
        <v>22247</v>
      </c>
      <c r="I20" s="115">
        <v>-201</v>
      </c>
      <c r="J20" s="116">
        <v>-0.90349260574459478</v>
      </c>
    </row>
    <row r="21" spans="1:10" s="110" customFormat="1" ht="12" customHeight="1" x14ac:dyDescent="0.2">
      <c r="A21" s="118"/>
      <c r="B21" s="119" t="s">
        <v>182</v>
      </c>
      <c r="C21" s="113">
        <v>33.230359198013204</v>
      </c>
      <c r="D21" s="115">
        <v>10972</v>
      </c>
      <c r="E21" s="114">
        <v>11002</v>
      </c>
      <c r="F21" s="114">
        <v>10928</v>
      </c>
      <c r="G21" s="114">
        <v>10848</v>
      </c>
      <c r="H21" s="140">
        <v>10715</v>
      </c>
      <c r="I21" s="115">
        <v>257</v>
      </c>
      <c r="J21" s="116">
        <v>2.3985067662155855</v>
      </c>
    </row>
    <row r="22" spans="1:10" s="110" customFormat="1" ht="12" customHeight="1" x14ac:dyDescent="0.2">
      <c r="A22" s="118" t="s">
        <v>113</v>
      </c>
      <c r="B22" s="119" t="s">
        <v>116</v>
      </c>
      <c r="C22" s="113">
        <v>89.593555030589371</v>
      </c>
      <c r="D22" s="115">
        <v>29582</v>
      </c>
      <c r="E22" s="114">
        <v>29944</v>
      </c>
      <c r="F22" s="114">
        <v>30131</v>
      </c>
      <c r="G22" s="114">
        <v>29660</v>
      </c>
      <c r="H22" s="140">
        <v>29778</v>
      </c>
      <c r="I22" s="115">
        <v>-196</v>
      </c>
      <c r="J22" s="116">
        <v>-0.65820404325340853</v>
      </c>
    </row>
    <row r="23" spans="1:10" s="110" customFormat="1" ht="12" customHeight="1" x14ac:dyDescent="0.2">
      <c r="A23" s="118"/>
      <c r="B23" s="119" t="s">
        <v>117</v>
      </c>
      <c r="C23" s="113">
        <v>10.36707250590587</v>
      </c>
      <c r="D23" s="115">
        <v>3423</v>
      </c>
      <c r="E23" s="114">
        <v>3440</v>
      </c>
      <c r="F23" s="114">
        <v>3516</v>
      </c>
      <c r="G23" s="114">
        <v>3351</v>
      </c>
      <c r="H23" s="140">
        <v>3165</v>
      </c>
      <c r="I23" s="115">
        <v>258</v>
      </c>
      <c r="J23" s="116">
        <v>8.1516587677725116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54947</v>
      </c>
      <c r="E64" s="236">
        <v>55190</v>
      </c>
      <c r="F64" s="236">
        <v>55384</v>
      </c>
      <c r="G64" s="236">
        <v>54179</v>
      </c>
      <c r="H64" s="140">
        <v>54078</v>
      </c>
      <c r="I64" s="115">
        <v>869</v>
      </c>
      <c r="J64" s="116">
        <v>1.6069381264100004</v>
      </c>
    </row>
    <row r="65" spans="1:12" s="110" customFormat="1" ht="12" customHeight="1" x14ac:dyDescent="0.2">
      <c r="A65" s="118" t="s">
        <v>105</v>
      </c>
      <c r="B65" s="119" t="s">
        <v>106</v>
      </c>
      <c r="C65" s="113">
        <v>54.865597757839375</v>
      </c>
      <c r="D65" s="235">
        <v>30147</v>
      </c>
      <c r="E65" s="236">
        <v>30267</v>
      </c>
      <c r="F65" s="236">
        <v>30457</v>
      </c>
      <c r="G65" s="236">
        <v>29794</v>
      </c>
      <c r="H65" s="140">
        <v>29739</v>
      </c>
      <c r="I65" s="115">
        <v>408</v>
      </c>
      <c r="J65" s="116">
        <v>1.3719358418238676</v>
      </c>
    </row>
    <row r="66" spans="1:12" s="110" customFormat="1" ht="12" customHeight="1" x14ac:dyDescent="0.2">
      <c r="A66" s="118"/>
      <c r="B66" s="119" t="s">
        <v>107</v>
      </c>
      <c r="C66" s="113">
        <v>45.134402242160625</v>
      </c>
      <c r="D66" s="235">
        <v>24800</v>
      </c>
      <c r="E66" s="236">
        <v>24923</v>
      </c>
      <c r="F66" s="236">
        <v>24927</v>
      </c>
      <c r="G66" s="236">
        <v>24385</v>
      </c>
      <c r="H66" s="140">
        <v>24339</v>
      </c>
      <c r="I66" s="115">
        <v>461</v>
      </c>
      <c r="J66" s="116">
        <v>1.8940794609474505</v>
      </c>
    </row>
    <row r="67" spans="1:12" s="110" customFormat="1" ht="12" customHeight="1" x14ac:dyDescent="0.2">
      <c r="A67" s="118" t="s">
        <v>105</v>
      </c>
      <c r="B67" s="121" t="s">
        <v>108</v>
      </c>
      <c r="C67" s="113">
        <v>9.874970426046918</v>
      </c>
      <c r="D67" s="235">
        <v>5426</v>
      </c>
      <c r="E67" s="236">
        <v>5643</v>
      </c>
      <c r="F67" s="236">
        <v>5838</v>
      </c>
      <c r="G67" s="236">
        <v>5233</v>
      </c>
      <c r="H67" s="140">
        <v>5440</v>
      </c>
      <c r="I67" s="115">
        <v>-14</v>
      </c>
      <c r="J67" s="116">
        <v>-0.25735294117647056</v>
      </c>
    </row>
    <row r="68" spans="1:12" s="110" customFormat="1" ht="12" customHeight="1" x14ac:dyDescent="0.2">
      <c r="A68" s="118"/>
      <c r="B68" s="121" t="s">
        <v>109</v>
      </c>
      <c r="C68" s="113">
        <v>67.510510127941473</v>
      </c>
      <c r="D68" s="235">
        <v>37095</v>
      </c>
      <c r="E68" s="236">
        <v>37268</v>
      </c>
      <c r="F68" s="236">
        <v>37399</v>
      </c>
      <c r="G68" s="236">
        <v>37034</v>
      </c>
      <c r="H68" s="140">
        <v>36985</v>
      </c>
      <c r="I68" s="115">
        <v>110</v>
      </c>
      <c r="J68" s="116">
        <v>0.29741787211031501</v>
      </c>
    </row>
    <row r="69" spans="1:12" s="110" customFormat="1" ht="12" customHeight="1" x14ac:dyDescent="0.2">
      <c r="A69" s="118"/>
      <c r="B69" s="121" t="s">
        <v>110</v>
      </c>
      <c r="C69" s="113">
        <v>21.6645130762371</v>
      </c>
      <c r="D69" s="235">
        <v>11904</v>
      </c>
      <c r="E69" s="236">
        <v>11763</v>
      </c>
      <c r="F69" s="236">
        <v>11642</v>
      </c>
      <c r="G69" s="236">
        <v>11444</v>
      </c>
      <c r="H69" s="140">
        <v>11195</v>
      </c>
      <c r="I69" s="115">
        <v>709</v>
      </c>
      <c r="J69" s="116">
        <v>6.3331844573470297</v>
      </c>
    </row>
    <row r="70" spans="1:12" s="110" customFormat="1" ht="12" customHeight="1" x14ac:dyDescent="0.2">
      <c r="A70" s="120"/>
      <c r="B70" s="121" t="s">
        <v>111</v>
      </c>
      <c r="C70" s="113">
        <v>0.95000636977451003</v>
      </c>
      <c r="D70" s="235">
        <v>522</v>
      </c>
      <c r="E70" s="236">
        <v>516</v>
      </c>
      <c r="F70" s="236">
        <v>505</v>
      </c>
      <c r="G70" s="236">
        <v>468</v>
      </c>
      <c r="H70" s="140">
        <v>458</v>
      </c>
      <c r="I70" s="115">
        <v>64</v>
      </c>
      <c r="J70" s="116">
        <v>13.973799126637555</v>
      </c>
    </row>
    <row r="71" spans="1:12" s="110" customFormat="1" ht="12" customHeight="1" x14ac:dyDescent="0.2">
      <c r="A71" s="120"/>
      <c r="B71" s="121" t="s">
        <v>112</v>
      </c>
      <c r="C71" s="113">
        <v>0.29664949860774931</v>
      </c>
      <c r="D71" s="235">
        <v>163</v>
      </c>
      <c r="E71" s="236">
        <v>158</v>
      </c>
      <c r="F71" s="236">
        <v>165</v>
      </c>
      <c r="G71" s="236">
        <v>128</v>
      </c>
      <c r="H71" s="140">
        <v>138</v>
      </c>
      <c r="I71" s="115">
        <v>25</v>
      </c>
      <c r="J71" s="116">
        <v>18.115942028985508</v>
      </c>
    </row>
    <row r="72" spans="1:12" s="110" customFormat="1" ht="12" customHeight="1" x14ac:dyDescent="0.2">
      <c r="A72" s="118" t="s">
        <v>113</v>
      </c>
      <c r="B72" s="119" t="s">
        <v>181</v>
      </c>
      <c r="C72" s="113">
        <v>71.430651354942029</v>
      </c>
      <c r="D72" s="235">
        <v>39249</v>
      </c>
      <c r="E72" s="236">
        <v>39505</v>
      </c>
      <c r="F72" s="236">
        <v>39816</v>
      </c>
      <c r="G72" s="236">
        <v>38859</v>
      </c>
      <c r="H72" s="140">
        <v>38881</v>
      </c>
      <c r="I72" s="115">
        <v>368</v>
      </c>
      <c r="J72" s="116">
        <v>0.94647771405056458</v>
      </c>
    </row>
    <row r="73" spans="1:12" s="110" customFormat="1" ht="12" customHeight="1" x14ac:dyDescent="0.2">
      <c r="A73" s="118"/>
      <c r="B73" s="119" t="s">
        <v>182</v>
      </c>
      <c r="C73" s="113">
        <v>28.569348645057964</v>
      </c>
      <c r="D73" s="115">
        <v>15698</v>
      </c>
      <c r="E73" s="114">
        <v>15685</v>
      </c>
      <c r="F73" s="114">
        <v>15568</v>
      </c>
      <c r="G73" s="114">
        <v>15320</v>
      </c>
      <c r="H73" s="140">
        <v>15197</v>
      </c>
      <c r="I73" s="115">
        <v>501</v>
      </c>
      <c r="J73" s="116">
        <v>3.2967032967032965</v>
      </c>
    </row>
    <row r="74" spans="1:12" s="110" customFormat="1" ht="12" customHeight="1" x14ac:dyDescent="0.2">
      <c r="A74" s="118" t="s">
        <v>113</v>
      </c>
      <c r="B74" s="119" t="s">
        <v>116</v>
      </c>
      <c r="C74" s="113">
        <v>93.084244817733449</v>
      </c>
      <c r="D74" s="115">
        <v>51147</v>
      </c>
      <c r="E74" s="114">
        <v>51422</v>
      </c>
      <c r="F74" s="114">
        <v>51646</v>
      </c>
      <c r="G74" s="114">
        <v>50627</v>
      </c>
      <c r="H74" s="140">
        <v>50588</v>
      </c>
      <c r="I74" s="115">
        <v>559</v>
      </c>
      <c r="J74" s="116">
        <v>1.1050051395587885</v>
      </c>
    </row>
    <row r="75" spans="1:12" s="110" customFormat="1" ht="12" customHeight="1" x14ac:dyDescent="0.2">
      <c r="A75" s="142"/>
      <c r="B75" s="124" t="s">
        <v>117</v>
      </c>
      <c r="C75" s="125">
        <v>6.8939159553751796</v>
      </c>
      <c r="D75" s="143">
        <v>3788</v>
      </c>
      <c r="E75" s="144">
        <v>3756</v>
      </c>
      <c r="F75" s="144">
        <v>3725</v>
      </c>
      <c r="G75" s="144">
        <v>3536</v>
      </c>
      <c r="H75" s="145">
        <v>3473</v>
      </c>
      <c r="I75" s="143">
        <v>315</v>
      </c>
      <c r="J75" s="146">
        <v>9.0699683270947311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33018</v>
      </c>
      <c r="G11" s="114">
        <v>33396</v>
      </c>
      <c r="H11" s="114">
        <v>33666</v>
      </c>
      <c r="I11" s="114">
        <v>33030</v>
      </c>
      <c r="J11" s="140">
        <v>32962</v>
      </c>
      <c r="K11" s="114">
        <v>56</v>
      </c>
      <c r="L11" s="116">
        <v>0.16989260360415023</v>
      </c>
    </row>
    <row r="12" spans="1:17" s="110" customFormat="1" ht="24.95" customHeight="1" x14ac:dyDescent="0.2">
      <c r="A12" s="604" t="s">
        <v>185</v>
      </c>
      <c r="B12" s="605"/>
      <c r="C12" s="605"/>
      <c r="D12" s="606"/>
      <c r="E12" s="113">
        <v>52.668241565206856</v>
      </c>
      <c r="F12" s="115">
        <v>17390</v>
      </c>
      <c r="G12" s="114">
        <v>17606</v>
      </c>
      <c r="H12" s="114">
        <v>17826</v>
      </c>
      <c r="I12" s="114">
        <v>17478</v>
      </c>
      <c r="J12" s="140">
        <v>17420</v>
      </c>
      <c r="K12" s="114">
        <v>-30</v>
      </c>
      <c r="L12" s="116">
        <v>-0.17221584385763491</v>
      </c>
    </row>
    <row r="13" spans="1:17" s="110" customFormat="1" ht="15" customHeight="1" x14ac:dyDescent="0.2">
      <c r="A13" s="120"/>
      <c r="B13" s="612" t="s">
        <v>107</v>
      </c>
      <c r="C13" s="612"/>
      <c r="E13" s="113">
        <v>47.331758434793144</v>
      </c>
      <c r="F13" s="115">
        <v>15628</v>
      </c>
      <c r="G13" s="114">
        <v>15790</v>
      </c>
      <c r="H13" s="114">
        <v>15840</v>
      </c>
      <c r="I13" s="114">
        <v>15552</v>
      </c>
      <c r="J13" s="140">
        <v>15542</v>
      </c>
      <c r="K13" s="114">
        <v>86</v>
      </c>
      <c r="L13" s="116">
        <v>0.55333933856646511</v>
      </c>
    </row>
    <row r="14" spans="1:17" s="110" customFormat="1" ht="24.95" customHeight="1" x14ac:dyDescent="0.2">
      <c r="A14" s="604" t="s">
        <v>186</v>
      </c>
      <c r="B14" s="605"/>
      <c r="C14" s="605"/>
      <c r="D14" s="606"/>
      <c r="E14" s="113">
        <v>10.26409837058574</v>
      </c>
      <c r="F14" s="115">
        <v>3389</v>
      </c>
      <c r="G14" s="114">
        <v>3559</v>
      </c>
      <c r="H14" s="114">
        <v>3731</v>
      </c>
      <c r="I14" s="114">
        <v>3418</v>
      </c>
      <c r="J14" s="140">
        <v>3547</v>
      </c>
      <c r="K14" s="114">
        <v>-158</v>
      </c>
      <c r="L14" s="116">
        <v>-4.4544685649844942</v>
      </c>
    </row>
    <row r="15" spans="1:17" s="110" customFormat="1" ht="15" customHeight="1" x14ac:dyDescent="0.2">
      <c r="A15" s="120"/>
      <c r="B15" s="119"/>
      <c r="C15" s="258" t="s">
        <v>106</v>
      </c>
      <c r="E15" s="113">
        <v>59.427559752139274</v>
      </c>
      <c r="F15" s="115">
        <v>2014</v>
      </c>
      <c r="G15" s="114">
        <v>2107</v>
      </c>
      <c r="H15" s="114">
        <v>2216</v>
      </c>
      <c r="I15" s="114">
        <v>2031</v>
      </c>
      <c r="J15" s="140">
        <v>2096</v>
      </c>
      <c r="K15" s="114">
        <v>-82</v>
      </c>
      <c r="L15" s="116">
        <v>-3.9122137404580153</v>
      </c>
    </row>
    <row r="16" spans="1:17" s="110" customFormat="1" ht="15" customHeight="1" x14ac:dyDescent="0.2">
      <c r="A16" s="120"/>
      <c r="B16" s="119"/>
      <c r="C16" s="258" t="s">
        <v>107</v>
      </c>
      <c r="E16" s="113">
        <v>40.572440247860726</v>
      </c>
      <c r="F16" s="115">
        <v>1375</v>
      </c>
      <c r="G16" s="114">
        <v>1452</v>
      </c>
      <c r="H16" s="114">
        <v>1515</v>
      </c>
      <c r="I16" s="114">
        <v>1387</v>
      </c>
      <c r="J16" s="140">
        <v>1451</v>
      </c>
      <c r="K16" s="114">
        <v>-76</v>
      </c>
      <c r="L16" s="116">
        <v>-5.2377670572019301</v>
      </c>
    </row>
    <row r="17" spans="1:12" s="110" customFormat="1" ht="15" customHeight="1" x14ac:dyDescent="0.2">
      <c r="A17" s="120"/>
      <c r="B17" s="121" t="s">
        <v>109</v>
      </c>
      <c r="C17" s="258"/>
      <c r="E17" s="113">
        <v>67.011932885092975</v>
      </c>
      <c r="F17" s="115">
        <v>22126</v>
      </c>
      <c r="G17" s="114">
        <v>22341</v>
      </c>
      <c r="H17" s="114">
        <v>22488</v>
      </c>
      <c r="I17" s="114">
        <v>22320</v>
      </c>
      <c r="J17" s="140">
        <v>22250</v>
      </c>
      <c r="K17" s="114">
        <v>-124</v>
      </c>
      <c r="L17" s="116">
        <v>-0.55730337078651682</v>
      </c>
    </row>
    <row r="18" spans="1:12" s="110" customFormat="1" ht="15" customHeight="1" x14ac:dyDescent="0.2">
      <c r="A18" s="120"/>
      <c r="B18" s="119"/>
      <c r="C18" s="258" t="s">
        <v>106</v>
      </c>
      <c r="E18" s="113">
        <v>52.277863147428363</v>
      </c>
      <c r="F18" s="115">
        <v>11567</v>
      </c>
      <c r="G18" s="114">
        <v>11700</v>
      </c>
      <c r="H18" s="114">
        <v>11830</v>
      </c>
      <c r="I18" s="114">
        <v>11750</v>
      </c>
      <c r="J18" s="140">
        <v>11674</v>
      </c>
      <c r="K18" s="114">
        <v>-107</v>
      </c>
      <c r="L18" s="116">
        <v>-0.91656672948432416</v>
      </c>
    </row>
    <row r="19" spans="1:12" s="110" customFormat="1" ht="15" customHeight="1" x14ac:dyDescent="0.2">
      <c r="A19" s="120"/>
      <c r="B19" s="119"/>
      <c r="C19" s="258" t="s">
        <v>107</v>
      </c>
      <c r="E19" s="113">
        <v>47.722136852571637</v>
      </c>
      <c r="F19" s="115">
        <v>10559</v>
      </c>
      <c r="G19" s="114">
        <v>10641</v>
      </c>
      <c r="H19" s="114">
        <v>10658</v>
      </c>
      <c r="I19" s="114">
        <v>10570</v>
      </c>
      <c r="J19" s="140">
        <v>10576</v>
      </c>
      <c r="K19" s="114">
        <v>-17</v>
      </c>
      <c r="L19" s="116">
        <v>-0.1607413010590015</v>
      </c>
    </row>
    <row r="20" spans="1:12" s="110" customFormat="1" ht="15" customHeight="1" x14ac:dyDescent="0.2">
      <c r="A20" s="120"/>
      <c r="B20" s="121" t="s">
        <v>110</v>
      </c>
      <c r="C20" s="258"/>
      <c r="E20" s="113">
        <v>21.615482464110485</v>
      </c>
      <c r="F20" s="115">
        <v>7137</v>
      </c>
      <c r="G20" s="114">
        <v>7119</v>
      </c>
      <c r="H20" s="114">
        <v>7076</v>
      </c>
      <c r="I20" s="114">
        <v>6943</v>
      </c>
      <c r="J20" s="140">
        <v>6829</v>
      </c>
      <c r="K20" s="114">
        <v>308</v>
      </c>
      <c r="L20" s="116">
        <v>4.5101771855322887</v>
      </c>
    </row>
    <row r="21" spans="1:12" s="110" customFormat="1" ht="15" customHeight="1" x14ac:dyDescent="0.2">
      <c r="A21" s="120"/>
      <c r="B21" s="119"/>
      <c r="C21" s="258" t="s">
        <v>106</v>
      </c>
      <c r="E21" s="113">
        <v>49.992994255289339</v>
      </c>
      <c r="F21" s="115">
        <v>3568</v>
      </c>
      <c r="G21" s="114">
        <v>3560</v>
      </c>
      <c r="H21" s="114">
        <v>3547</v>
      </c>
      <c r="I21" s="114">
        <v>3479</v>
      </c>
      <c r="J21" s="140">
        <v>3433</v>
      </c>
      <c r="K21" s="114">
        <v>135</v>
      </c>
      <c r="L21" s="116">
        <v>3.9324206233614913</v>
      </c>
    </row>
    <row r="22" spans="1:12" s="110" customFormat="1" ht="15" customHeight="1" x14ac:dyDescent="0.2">
      <c r="A22" s="120"/>
      <c r="B22" s="119"/>
      <c r="C22" s="258" t="s">
        <v>107</v>
      </c>
      <c r="E22" s="113">
        <v>50.007005744710661</v>
      </c>
      <c r="F22" s="115">
        <v>3569</v>
      </c>
      <c r="G22" s="114">
        <v>3559</v>
      </c>
      <c r="H22" s="114">
        <v>3529</v>
      </c>
      <c r="I22" s="114">
        <v>3464</v>
      </c>
      <c r="J22" s="140">
        <v>3396</v>
      </c>
      <c r="K22" s="114">
        <v>173</v>
      </c>
      <c r="L22" s="116">
        <v>5.0942285041224968</v>
      </c>
    </row>
    <row r="23" spans="1:12" s="110" customFormat="1" ht="15" customHeight="1" x14ac:dyDescent="0.2">
      <c r="A23" s="120"/>
      <c r="B23" s="121" t="s">
        <v>111</v>
      </c>
      <c r="C23" s="258"/>
      <c r="E23" s="113">
        <v>1.1084862802107942</v>
      </c>
      <c r="F23" s="115">
        <v>366</v>
      </c>
      <c r="G23" s="114">
        <v>377</v>
      </c>
      <c r="H23" s="114">
        <v>371</v>
      </c>
      <c r="I23" s="114">
        <v>349</v>
      </c>
      <c r="J23" s="140">
        <v>336</v>
      </c>
      <c r="K23" s="114">
        <v>30</v>
      </c>
      <c r="L23" s="116">
        <v>8.9285714285714288</v>
      </c>
    </row>
    <row r="24" spans="1:12" s="110" customFormat="1" ht="15" customHeight="1" x14ac:dyDescent="0.2">
      <c r="A24" s="120"/>
      <c r="B24" s="119"/>
      <c r="C24" s="258" t="s">
        <v>106</v>
      </c>
      <c r="E24" s="113">
        <v>65.84699453551913</v>
      </c>
      <c r="F24" s="115">
        <v>241</v>
      </c>
      <c r="G24" s="114">
        <v>239</v>
      </c>
      <c r="H24" s="114">
        <v>233</v>
      </c>
      <c r="I24" s="114">
        <v>218</v>
      </c>
      <c r="J24" s="140">
        <v>217</v>
      </c>
      <c r="K24" s="114">
        <v>24</v>
      </c>
      <c r="L24" s="116">
        <v>11.059907834101383</v>
      </c>
    </row>
    <row r="25" spans="1:12" s="110" customFormat="1" ht="15" customHeight="1" x14ac:dyDescent="0.2">
      <c r="A25" s="120"/>
      <c r="B25" s="119"/>
      <c r="C25" s="258" t="s">
        <v>107</v>
      </c>
      <c r="E25" s="113">
        <v>34.153005464480877</v>
      </c>
      <c r="F25" s="115">
        <v>125</v>
      </c>
      <c r="G25" s="114">
        <v>138</v>
      </c>
      <c r="H25" s="114">
        <v>138</v>
      </c>
      <c r="I25" s="114">
        <v>131</v>
      </c>
      <c r="J25" s="140">
        <v>119</v>
      </c>
      <c r="K25" s="114">
        <v>6</v>
      </c>
      <c r="L25" s="116">
        <v>5.0420168067226889</v>
      </c>
    </row>
    <row r="26" spans="1:12" s="110" customFormat="1" ht="15" customHeight="1" x14ac:dyDescent="0.2">
      <c r="A26" s="120"/>
      <c r="C26" s="121" t="s">
        <v>187</v>
      </c>
      <c r="D26" s="110" t="s">
        <v>188</v>
      </c>
      <c r="E26" s="113">
        <v>0.29983645284390331</v>
      </c>
      <c r="F26" s="115">
        <v>99</v>
      </c>
      <c r="G26" s="114">
        <v>106</v>
      </c>
      <c r="H26" s="114">
        <v>113</v>
      </c>
      <c r="I26" s="114">
        <v>86</v>
      </c>
      <c r="J26" s="140">
        <v>85</v>
      </c>
      <c r="K26" s="114">
        <v>14</v>
      </c>
      <c r="L26" s="116">
        <v>16.470588235294116</v>
      </c>
    </row>
    <row r="27" spans="1:12" s="110" customFormat="1" ht="15" customHeight="1" x14ac:dyDescent="0.2">
      <c r="A27" s="120"/>
      <c r="B27" s="119"/>
      <c r="D27" s="259" t="s">
        <v>106</v>
      </c>
      <c r="E27" s="113">
        <v>57.575757575757578</v>
      </c>
      <c r="F27" s="115">
        <v>57</v>
      </c>
      <c r="G27" s="114">
        <v>59</v>
      </c>
      <c r="H27" s="114">
        <v>56</v>
      </c>
      <c r="I27" s="114">
        <v>37</v>
      </c>
      <c r="J27" s="140">
        <v>42</v>
      </c>
      <c r="K27" s="114">
        <v>15</v>
      </c>
      <c r="L27" s="116">
        <v>35.714285714285715</v>
      </c>
    </row>
    <row r="28" spans="1:12" s="110" customFormat="1" ht="15" customHeight="1" x14ac:dyDescent="0.2">
      <c r="A28" s="120"/>
      <c r="B28" s="119"/>
      <c r="D28" s="259" t="s">
        <v>107</v>
      </c>
      <c r="E28" s="113">
        <v>42.424242424242422</v>
      </c>
      <c r="F28" s="115">
        <v>42</v>
      </c>
      <c r="G28" s="114">
        <v>47</v>
      </c>
      <c r="H28" s="114">
        <v>57</v>
      </c>
      <c r="I28" s="114">
        <v>49</v>
      </c>
      <c r="J28" s="140">
        <v>43</v>
      </c>
      <c r="K28" s="114">
        <v>-1</v>
      </c>
      <c r="L28" s="116">
        <v>-2.3255813953488373</v>
      </c>
    </row>
    <row r="29" spans="1:12" s="110" customFormat="1" ht="24.95" customHeight="1" x14ac:dyDescent="0.2">
      <c r="A29" s="604" t="s">
        <v>189</v>
      </c>
      <c r="B29" s="605"/>
      <c r="C29" s="605"/>
      <c r="D29" s="606"/>
      <c r="E29" s="113">
        <v>89.593555030589371</v>
      </c>
      <c r="F29" s="115">
        <v>29582</v>
      </c>
      <c r="G29" s="114">
        <v>29944</v>
      </c>
      <c r="H29" s="114">
        <v>30131</v>
      </c>
      <c r="I29" s="114">
        <v>29660</v>
      </c>
      <c r="J29" s="140">
        <v>29778</v>
      </c>
      <c r="K29" s="114">
        <v>-196</v>
      </c>
      <c r="L29" s="116">
        <v>-0.65820404325340853</v>
      </c>
    </row>
    <row r="30" spans="1:12" s="110" customFormat="1" ht="15" customHeight="1" x14ac:dyDescent="0.2">
      <c r="A30" s="120"/>
      <c r="B30" s="119"/>
      <c r="C30" s="258" t="s">
        <v>106</v>
      </c>
      <c r="E30" s="113">
        <v>50.375228179298219</v>
      </c>
      <c r="F30" s="115">
        <v>14902</v>
      </c>
      <c r="G30" s="114">
        <v>15135</v>
      </c>
      <c r="H30" s="114">
        <v>15274</v>
      </c>
      <c r="I30" s="114">
        <v>15024</v>
      </c>
      <c r="J30" s="140">
        <v>15127</v>
      </c>
      <c r="K30" s="114">
        <v>-225</v>
      </c>
      <c r="L30" s="116">
        <v>-1.4874066239174986</v>
      </c>
    </row>
    <row r="31" spans="1:12" s="110" customFormat="1" ht="15" customHeight="1" x14ac:dyDescent="0.2">
      <c r="A31" s="120"/>
      <c r="B31" s="119"/>
      <c r="C31" s="258" t="s">
        <v>107</v>
      </c>
      <c r="E31" s="113">
        <v>49.624771820701781</v>
      </c>
      <c r="F31" s="115">
        <v>14680</v>
      </c>
      <c r="G31" s="114">
        <v>14809</v>
      </c>
      <c r="H31" s="114">
        <v>14857</v>
      </c>
      <c r="I31" s="114">
        <v>14636</v>
      </c>
      <c r="J31" s="140">
        <v>14651</v>
      </c>
      <c r="K31" s="114">
        <v>29</v>
      </c>
      <c r="L31" s="116">
        <v>0.19793870725547744</v>
      </c>
    </row>
    <row r="32" spans="1:12" s="110" customFormat="1" ht="15" customHeight="1" x14ac:dyDescent="0.2">
      <c r="A32" s="120"/>
      <c r="B32" s="119" t="s">
        <v>117</v>
      </c>
      <c r="C32" s="258"/>
      <c r="E32" s="113">
        <v>10.36707250590587</v>
      </c>
      <c r="F32" s="115">
        <v>3423</v>
      </c>
      <c r="G32" s="114">
        <v>3440</v>
      </c>
      <c r="H32" s="114">
        <v>3516</v>
      </c>
      <c r="I32" s="114">
        <v>3351</v>
      </c>
      <c r="J32" s="140">
        <v>3165</v>
      </c>
      <c r="K32" s="114">
        <v>258</v>
      </c>
      <c r="L32" s="116">
        <v>8.1516587677725116</v>
      </c>
    </row>
    <row r="33" spans="1:12" s="110" customFormat="1" ht="15" customHeight="1" x14ac:dyDescent="0.2">
      <c r="A33" s="120"/>
      <c r="B33" s="119"/>
      <c r="C33" s="258" t="s">
        <v>106</v>
      </c>
      <c r="E33" s="113">
        <v>72.392638036809814</v>
      </c>
      <c r="F33" s="115">
        <v>2478</v>
      </c>
      <c r="G33" s="114">
        <v>2462</v>
      </c>
      <c r="H33" s="114">
        <v>2537</v>
      </c>
      <c r="I33" s="114">
        <v>2439</v>
      </c>
      <c r="J33" s="140">
        <v>2278</v>
      </c>
      <c r="K33" s="114">
        <v>200</v>
      </c>
      <c r="L33" s="116">
        <v>8.7796312554872689</v>
      </c>
    </row>
    <row r="34" spans="1:12" s="110" customFormat="1" ht="15" customHeight="1" x14ac:dyDescent="0.2">
      <c r="A34" s="120"/>
      <c r="B34" s="119"/>
      <c r="C34" s="258" t="s">
        <v>107</v>
      </c>
      <c r="E34" s="113">
        <v>27.607361963190183</v>
      </c>
      <c r="F34" s="115">
        <v>945</v>
      </c>
      <c r="G34" s="114">
        <v>978</v>
      </c>
      <c r="H34" s="114">
        <v>979</v>
      </c>
      <c r="I34" s="114">
        <v>912</v>
      </c>
      <c r="J34" s="140">
        <v>887</v>
      </c>
      <c r="K34" s="114">
        <v>58</v>
      </c>
      <c r="L34" s="116">
        <v>6.538895152198422</v>
      </c>
    </row>
    <row r="35" spans="1:12" s="110" customFormat="1" ht="24.95" customHeight="1" x14ac:dyDescent="0.2">
      <c r="A35" s="604" t="s">
        <v>190</v>
      </c>
      <c r="B35" s="605"/>
      <c r="C35" s="605"/>
      <c r="D35" s="606"/>
      <c r="E35" s="113">
        <v>66.769640801986796</v>
      </c>
      <c r="F35" s="115">
        <v>22046</v>
      </c>
      <c r="G35" s="114">
        <v>22394</v>
      </c>
      <c r="H35" s="114">
        <v>22738</v>
      </c>
      <c r="I35" s="114">
        <v>22182</v>
      </c>
      <c r="J35" s="140">
        <v>22247</v>
      </c>
      <c r="K35" s="114">
        <v>-201</v>
      </c>
      <c r="L35" s="116">
        <v>-0.90349260574459478</v>
      </c>
    </row>
    <row r="36" spans="1:12" s="110" customFormat="1" ht="15" customHeight="1" x14ac:dyDescent="0.2">
      <c r="A36" s="120"/>
      <c r="B36" s="119"/>
      <c r="C36" s="258" t="s">
        <v>106</v>
      </c>
      <c r="E36" s="113">
        <v>69.876621609362246</v>
      </c>
      <c r="F36" s="115">
        <v>15405</v>
      </c>
      <c r="G36" s="114">
        <v>15611</v>
      </c>
      <c r="H36" s="114">
        <v>15834</v>
      </c>
      <c r="I36" s="114">
        <v>15492</v>
      </c>
      <c r="J36" s="140">
        <v>15526</v>
      </c>
      <c r="K36" s="114">
        <v>-121</v>
      </c>
      <c r="L36" s="116">
        <v>-0.77933788483833566</v>
      </c>
    </row>
    <row r="37" spans="1:12" s="110" customFormat="1" ht="15" customHeight="1" x14ac:dyDescent="0.2">
      <c r="A37" s="120"/>
      <c r="B37" s="119"/>
      <c r="C37" s="258" t="s">
        <v>107</v>
      </c>
      <c r="E37" s="113">
        <v>30.123378390637757</v>
      </c>
      <c r="F37" s="115">
        <v>6641</v>
      </c>
      <c r="G37" s="114">
        <v>6783</v>
      </c>
      <c r="H37" s="114">
        <v>6904</v>
      </c>
      <c r="I37" s="114">
        <v>6690</v>
      </c>
      <c r="J37" s="140">
        <v>6721</v>
      </c>
      <c r="K37" s="114">
        <v>-80</v>
      </c>
      <c r="L37" s="116">
        <v>-1.1902990626394883</v>
      </c>
    </row>
    <row r="38" spans="1:12" s="110" customFormat="1" ht="15" customHeight="1" x14ac:dyDescent="0.2">
      <c r="A38" s="120"/>
      <c r="B38" s="119" t="s">
        <v>182</v>
      </c>
      <c r="C38" s="258"/>
      <c r="E38" s="113">
        <v>33.230359198013204</v>
      </c>
      <c r="F38" s="115">
        <v>10972</v>
      </c>
      <c r="G38" s="114">
        <v>11002</v>
      </c>
      <c r="H38" s="114">
        <v>10928</v>
      </c>
      <c r="I38" s="114">
        <v>10848</v>
      </c>
      <c r="J38" s="140">
        <v>10715</v>
      </c>
      <c r="K38" s="114">
        <v>257</v>
      </c>
      <c r="L38" s="116">
        <v>2.3985067662155855</v>
      </c>
    </row>
    <row r="39" spans="1:12" s="110" customFormat="1" ht="15" customHeight="1" x14ac:dyDescent="0.2">
      <c r="A39" s="120"/>
      <c r="B39" s="119"/>
      <c r="C39" s="258" t="s">
        <v>106</v>
      </c>
      <c r="E39" s="113">
        <v>18.091505650747358</v>
      </c>
      <c r="F39" s="115">
        <v>1985</v>
      </c>
      <c r="G39" s="114">
        <v>1995</v>
      </c>
      <c r="H39" s="114">
        <v>1992</v>
      </c>
      <c r="I39" s="114">
        <v>1986</v>
      </c>
      <c r="J39" s="140">
        <v>1894</v>
      </c>
      <c r="K39" s="114">
        <v>91</v>
      </c>
      <c r="L39" s="116">
        <v>4.8046462513199577</v>
      </c>
    </row>
    <row r="40" spans="1:12" s="110" customFormat="1" ht="15" customHeight="1" x14ac:dyDescent="0.2">
      <c r="A40" s="120"/>
      <c r="B40" s="119"/>
      <c r="C40" s="258" t="s">
        <v>107</v>
      </c>
      <c r="E40" s="113">
        <v>81.908494349252649</v>
      </c>
      <c r="F40" s="115">
        <v>8987</v>
      </c>
      <c r="G40" s="114">
        <v>9007</v>
      </c>
      <c r="H40" s="114">
        <v>8936</v>
      </c>
      <c r="I40" s="114">
        <v>8862</v>
      </c>
      <c r="J40" s="140">
        <v>8821</v>
      </c>
      <c r="K40" s="114">
        <v>166</v>
      </c>
      <c r="L40" s="116">
        <v>1.881872803537014</v>
      </c>
    </row>
    <row r="41" spans="1:12" s="110" customFormat="1" ht="24.75" customHeight="1" x14ac:dyDescent="0.2">
      <c r="A41" s="604" t="s">
        <v>518</v>
      </c>
      <c r="B41" s="605"/>
      <c r="C41" s="605"/>
      <c r="D41" s="606"/>
      <c r="E41" s="113">
        <v>4.3127990792900839</v>
      </c>
      <c r="F41" s="115">
        <v>1424</v>
      </c>
      <c r="G41" s="114">
        <v>1589</v>
      </c>
      <c r="H41" s="114">
        <v>1629</v>
      </c>
      <c r="I41" s="114">
        <v>1254</v>
      </c>
      <c r="J41" s="140">
        <v>1445</v>
      </c>
      <c r="K41" s="114">
        <v>-21</v>
      </c>
      <c r="L41" s="116">
        <v>-1.453287197231834</v>
      </c>
    </row>
    <row r="42" spans="1:12" s="110" customFormat="1" ht="15" customHeight="1" x14ac:dyDescent="0.2">
      <c r="A42" s="120"/>
      <c r="B42" s="119"/>
      <c r="C42" s="258" t="s">
        <v>106</v>
      </c>
      <c r="E42" s="113">
        <v>61.165730337078649</v>
      </c>
      <c r="F42" s="115">
        <v>871</v>
      </c>
      <c r="G42" s="114">
        <v>1002</v>
      </c>
      <c r="H42" s="114">
        <v>1022</v>
      </c>
      <c r="I42" s="114">
        <v>774</v>
      </c>
      <c r="J42" s="140">
        <v>883</v>
      </c>
      <c r="K42" s="114">
        <v>-12</v>
      </c>
      <c r="L42" s="116">
        <v>-1.3590033975084939</v>
      </c>
    </row>
    <row r="43" spans="1:12" s="110" customFormat="1" ht="15" customHeight="1" x14ac:dyDescent="0.2">
      <c r="A43" s="123"/>
      <c r="B43" s="124"/>
      <c r="C43" s="260" t="s">
        <v>107</v>
      </c>
      <c r="D43" s="261"/>
      <c r="E43" s="125">
        <v>38.834269662921351</v>
      </c>
      <c r="F43" s="143">
        <v>553</v>
      </c>
      <c r="G43" s="144">
        <v>587</v>
      </c>
      <c r="H43" s="144">
        <v>607</v>
      </c>
      <c r="I43" s="144">
        <v>480</v>
      </c>
      <c r="J43" s="145">
        <v>562</v>
      </c>
      <c r="K43" s="144">
        <v>-9</v>
      </c>
      <c r="L43" s="146">
        <v>-1.6014234875444839</v>
      </c>
    </row>
    <row r="44" spans="1:12" s="110" customFormat="1" ht="45.75" customHeight="1" x14ac:dyDescent="0.2">
      <c r="A44" s="604" t="s">
        <v>191</v>
      </c>
      <c r="B44" s="605"/>
      <c r="C44" s="605"/>
      <c r="D44" s="606"/>
      <c r="E44" s="113">
        <v>1.8353625295293476</v>
      </c>
      <c r="F44" s="115">
        <v>606</v>
      </c>
      <c r="G44" s="114">
        <v>618</v>
      </c>
      <c r="H44" s="114">
        <v>614</v>
      </c>
      <c r="I44" s="114">
        <v>609</v>
      </c>
      <c r="J44" s="140">
        <v>617</v>
      </c>
      <c r="K44" s="114">
        <v>-11</v>
      </c>
      <c r="L44" s="116">
        <v>-1.7828200972447326</v>
      </c>
    </row>
    <row r="45" spans="1:12" s="110" customFormat="1" ht="15" customHeight="1" x14ac:dyDescent="0.2">
      <c r="A45" s="120"/>
      <c r="B45" s="119"/>
      <c r="C45" s="258" t="s">
        <v>106</v>
      </c>
      <c r="E45" s="113">
        <v>58.580858085808579</v>
      </c>
      <c r="F45" s="115">
        <v>355</v>
      </c>
      <c r="G45" s="114">
        <v>363</v>
      </c>
      <c r="H45" s="114">
        <v>361</v>
      </c>
      <c r="I45" s="114">
        <v>360</v>
      </c>
      <c r="J45" s="140">
        <v>364</v>
      </c>
      <c r="K45" s="114">
        <v>-9</v>
      </c>
      <c r="L45" s="116">
        <v>-2.4725274725274726</v>
      </c>
    </row>
    <row r="46" spans="1:12" s="110" customFormat="1" ht="15" customHeight="1" x14ac:dyDescent="0.2">
      <c r="A46" s="123"/>
      <c r="B46" s="124"/>
      <c r="C46" s="260" t="s">
        <v>107</v>
      </c>
      <c r="D46" s="261"/>
      <c r="E46" s="125">
        <v>41.419141914191421</v>
      </c>
      <c r="F46" s="143">
        <v>251</v>
      </c>
      <c r="G46" s="144">
        <v>255</v>
      </c>
      <c r="H46" s="144">
        <v>253</v>
      </c>
      <c r="I46" s="144">
        <v>249</v>
      </c>
      <c r="J46" s="145">
        <v>253</v>
      </c>
      <c r="K46" s="144">
        <v>-2</v>
      </c>
      <c r="L46" s="146">
        <v>-0.79051383399209485</v>
      </c>
    </row>
    <row r="47" spans="1:12" s="110" customFormat="1" ht="39" customHeight="1" x14ac:dyDescent="0.2">
      <c r="A47" s="604" t="s">
        <v>519</v>
      </c>
      <c r="B47" s="607"/>
      <c r="C47" s="607"/>
      <c r="D47" s="608"/>
      <c r="E47" s="113">
        <v>0.31497970803803987</v>
      </c>
      <c r="F47" s="115">
        <v>104</v>
      </c>
      <c r="G47" s="114">
        <v>106</v>
      </c>
      <c r="H47" s="114">
        <v>99</v>
      </c>
      <c r="I47" s="114">
        <v>88</v>
      </c>
      <c r="J47" s="140">
        <v>102</v>
      </c>
      <c r="K47" s="114">
        <v>2</v>
      </c>
      <c r="L47" s="116">
        <v>1.9607843137254901</v>
      </c>
    </row>
    <row r="48" spans="1:12" s="110" customFormat="1" ht="15" customHeight="1" x14ac:dyDescent="0.2">
      <c r="A48" s="120"/>
      <c r="B48" s="119"/>
      <c r="C48" s="258" t="s">
        <v>106</v>
      </c>
      <c r="E48" s="113">
        <v>37.5</v>
      </c>
      <c r="F48" s="115">
        <v>39</v>
      </c>
      <c r="G48" s="114">
        <v>41</v>
      </c>
      <c r="H48" s="114">
        <v>38</v>
      </c>
      <c r="I48" s="114">
        <v>32</v>
      </c>
      <c r="J48" s="140">
        <v>37</v>
      </c>
      <c r="K48" s="114">
        <v>2</v>
      </c>
      <c r="L48" s="116">
        <v>5.4054054054054053</v>
      </c>
    </row>
    <row r="49" spans="1:12" s="110" customFormat="1" ht="15" customHeight="1" x14ac:dyDescent="0.2">
      <c r="A49" s="123"/>
      <c r="B49" s="124"/>
      <c r="C49" s="260" t="s">
        <v>107</v>
      </c>
      <c r="D49" s="261"/>
      <c r="E49" s="125">
        <v>62.5</v>
      </c>
      <c r="F49" s="143">
        <v>65</v>
      </c>
      <c r="G49" s="144">
        <v>65</v>
      </c>
      <c r="H49" s="144">
        <v>61</v>
      </c>
      <c r="I49" s="144">
        <v>56</v>
      </c>
      <c r="J49" s="145">
        <v>65</v>
      </c>
      <c r="K49" s="144">
        <v>0</v>
      </c>
      <c r="L49" s="146">
        <v>0</v>
      </c>
    </row>
    <row r="50" spans="1:12" s="110" customFormat="1" ht="24.95" customHeight="1" x14ac:dyDescent="0.2">
      <c r="A50" s="609" t="s">
        <v>192</v>
      </c>
      <c r="B50" s="610"/>
      <c r="C50" s="610"/>
      <c r="D50" s="611"/>
      <c r="E50" s="262">
        <v>15.303773699194378</v>
      </c>
      <c r="F50" s="263">
        <v>5053</v>
      </c>
      <c r="G50" s="264">
        <v>5304</v>
      </c>
      <c r="H50" s="264">
        <v>5432</v>
      </c>
      <c r="I50" s="264">
        <v>5086</v>
      </c>
      <c r="J50" s="265">
        <v>5035</v>
      </c>
      <c r="K50" s="263">
        <v>18</v>
      </c>
      <c r="L50" s="266">
        <v>0.35749751737835156</v>
      </c>
    </row>
    <row r="51" spans="1:12" s="110" customFormat="1" ht="15" customHeight="1" x14ac:dyDescent="0.2">
      <c r="A51" s="120"/>
      <c r="B51" s="119"/>
      <c r="C51" s="258" t="s">
        <v>106</v>
      </c>
      <c r="E51" s="113">
        <v>59.96437759746685</v>
      </c>
      <c r="F51" s="115">
        <v>3030</v>
      </c>
      <c r="G51" s="114">
        <v>3180</v>
      </c>
      <c r="H51" s="114">
        <v>3257</v>
      </c>
      <c r="I51" s="114">
        <v>3056</v>
      </c>
      <c r="J51" s="140">
        <v>3037</v>
      </c>
      <c r="K51" s="114">
        <v>-7</v>
      </c>
      <c r="L51" s="116">
        <v>-0.23049061573921634</v>
      </c>
    </row>
    <row r="52" spans="1:12" s="110" customFormat="1" ht="15" customHeight="1" x14ac:dyDescent="0.2">
      <c r="A52" s="120"/>
      <c r="B52" s="119"/>
      <c r="C52" s="258" t="s">
        <v>107</v>
      </c>
      <c r="E52" s="113">
        <v>40.03562240253315</v>
      </c>
      <c r="F52" s="115">
        <v>2023</v>
      </c>
      <c r="G52" s="114">
        <v>2124</v>
      </c>
      <c r="H52" s="114">
        <v>2175</v>
      </c>
      <c r="I52" s="114">
        <v>2030</v>
      </c>
      <c r="J52" s="140">
        <v>1998</v>
      </c>
      <c r="K52" s="114">
        <v>25</v>
      </c>
      <c r="L52" s="116">
        <v>1.2512512512512513</v>
      </c>
    </row>
    <row r="53" spans="1:12" s="110" customFormat="1" ht="15" customHeight="1" x14ac:dyDescent="0.2">
      <c r="A53" s="120"/>
      <c r="B53" s="119"/>
      <c r="C53" s="258" t="s">
        <v>187</v>
      </c>
      <c r="D53" s="110" t="s">
        <v>193</v>
      </c>
      <c r="E53" s="113">
        <v>20.146447654858498</v>
      </c>
      <c r="F53" s="115">
        <v>1018</v>
      </c>
      <c r="G53" s="114">
        <v>1217</v>
      </c>
      <c r="H53" s="114">
        <v>1270</v>
      </c>
      <c r="I53" s="114">
        <v>947</v>
      </c>
      <c r="J53" s="140">
        <v>1035</v>
      </c>
      <c r="K53" s="114">
        <v>-17</v>
      </c>
      <c r="L53" s="116">
        <v>-1.642512077294686</v>
      </c>
    </row>
    <row r="54" spans="1:12" s="110" customFormat="1" ht="15" customHeight="1" x14ac:dyDescent="0.2">
      <c r="A54" s="120"/>
      <c r="B54" s="119"/>
      <c r="D54" s="267" t="s">
        <v>194</v>
      </c>
      <c r="E54" s="113">
        <v>63.850687622789785</v>
      </c>
      <c r="F54" s="115">
        <v>650</v>
      </c>
      <c r="G54" s="114">
        <v>767</v>
      </c>
      <c r="H54" s="114">
        <v>797</v>
      </c>
      <c r="I54" s="114">
        <v>601</v>
      </c>
      <c r="J54" s="140">
        <v>662</v>
      </c>
      <c r="K54" s="114">
        <v>-12</v>
      </c>
      <c r="L54" s="116">
        <v>-1.8126888217522659</v>
      </c>
    </row>
    <row r="55" spans="1:12" s="110" customFormat="1" ht="15" customHeight="1" x14ac:dyDescent="0.2">
      <c r="A55" s="120"/>
      <c r="B55" s="119"/>
      <c r="D55" s="267" t="s">
        <v>195</v>
      </c>
      <c r="E55" s="113">
        <v>36.149312377210215</v>
      </c>
      <c r="F55" s="115">
        <v>368</v>
      </c>
      <c r="G55" s="114">
        <v>450</v>
      </c>
      <c r="H55" s="114">
        <v>473</v>
      </c>
      <c r="I55" s="114">
        <v>346</v>
      </c>
      <c r="J55" s="140">
        <v>373</v>
      </c>
      <c r="K55" s="114">
        <v>-5</v>
      </c>
      <c r="L55" s="116">
        <v>-1.3404825737265416</v>
      </c>
    </row>
    <row r="56" spans="1:12" s="110" customFormat="1" ht="15" customHeight="1" x14ac:dyDescent="0.2">
      <c r="A56" s="120"/>
      <c r="B56" s="119" t="s">
        <v>196</v>
      </c>
      <c r="C56" s="258"/>
      <c r="E56" s="113">
        <v>66.257798776424977</v>
      </c>
      <c r="F56" s="115">
        <v>21877</v>
      </c>
      <c r="G56" s="114">
        <v>21947</v>
      </c>
      <c r="H56" s="114">
        <v>22026</v>
      </c>
      <c r="I56" s="114">
        <v>21825</v>
      </c>
      <c r="J56" s="140">
        <v>21928</v>
      </c>
      <c r="K56" s="114">
        <v>-51</v>
      </c>
      <c r="L56" s="116">
        <v>-0.23257935060197008</v>
      </c>
    </row>
    <row r="57" spans="1:12" s="110" customFormat="1" ht="15" customHeight="1" x14ac:dyDescent="0.2">
      <c r="A57" s="120"/>
      <c r="B57" s="119"/>
      <c r="C57" s="258" t="s">
        <v>106</v>
      </c>
      <c r="E57" s="113">
        <v>49.782876994103397</v>
      </c>
      <c r="F57" s="115">
        <v>10891</v>
      </c>
      <c r="G57" s="114">
        <v>10944</v>
      </c>
      <c r="H57" s="114">
        <v>11025</v>
      </c>
      <c r="I57" s="114">
        <v>10925</v>
      </c>
      <c r="J57" s="140">
        <v>10974</v>
      </c>
      <c r="K57" s="114">
        <v>-83</v>
      </c>
      <c r="L57" s="116">
        <v>-0.75633315108438126</v>
      </c>
    </row>
    <row r="58" spans="1:12" s="110" customFormat="1" ht="15" customHeight="1" x14ac:dyDescent="0.2">
      <c r="A58" s="120"/>
      <c r="B58" s="119"/>
      <c r="C58" s="258" t="s">
        <v>107</v>
      </c>
      <c r="E58" s="113">
        <v>50.217123005896603</v>
      </c>
      <c r="F58" s="115">
        <v>10986</v>
      </c>
      <c r="G58" s="114">
        <v>11003</v>
      </c>
      <c r="H58" s="114">
        <v>11001</v>
      </c>
      <c r="I58" s="114">
        <v>10900</v>
      </c>
      <c r="J58" s="140">
        <v>10954</v>
      </c>
      <c r="K58" s="114">
        <v>32</v>
      </c>
      <c r="L58" s="116">
        <v>0.29213072850100419</v>
      </c>
    </row>
    <row r="59" spans="1:12" s="110" customFormat="1" ht="15" customHeight="1" x14ac:dyDescent="0.2">
      <c r="A59" s="120"/>
      <c r="B59" s="119"/>
      <c r="C59" s="258" t="s">
        <v>105</v>
      </c>
      <c r="D59" s="110" t="s">
        <v>197</v>
      </c>
      <c r="E59" s="113">
        <v>92.009873383004987</v>
      </c>
      <c r="F59" s="115">
        <v>20129</v>
      </c>
      <c r="G59" s="114">
        <v>20229</v>
      </c>
      <c r="H59" s="114">
        <v>20311</v>
      </c>
      <c r="I59" s="114">
        <v>20159</v>
      </c>
      <c r="J59" s="140">
        <v>20270</v>
      </c>
      <c r="K59" s="114">
        <v>-141</v>
      </c>
      <c r="L59" s="116">
        <v>-0.69560927479033052</v>
      </c>
    </row>
    <row r="60" spans="1:12" s="110" customFormat="1" ht="15" customHeight="1" x14ac:dyDescent="0.2">
      <c r="A60" s="120"/>
      <c r="B60" s="119"/>
      <c r="C60" s="258"/>
      <c r="D60" s="267" t="s">
        <v>198</v>
      </c>
      <c r="E60" s="113">
        <v>48.129564310199214</v>
      </c>
      <c r="F60" s="115">
        <v>9688</v>
      </c>
      <c r="G60" s="114">
        <v>9753</v>
      </c>
      <c r="H60" s="114">
        <v>9833</v>
      </c>
      <c r="I60" s="114">
        <v>9762</v>
      </c>
      <c r="J60" s="140">
        <v>9813</v>
      </c>
      <c r="K60" s="114">
        <v>-125</v>
      </c>
      <c r="L60" s="116">
        <v>-1.2738204422704575</v>
      </c>
    </row>
    <row r="61" spans="1:12" s="110" customFormat="1" ht="15" customHeight="1" x14ac:dyDescent="0.2">
      <c r="A61" s="120"/>
      <c r="B61" s="119"/>
      <c r="C61" s="258"/>
      <c r="D61" s="267" t="s">
        <v>199</v>
      </c>
      <c r="E61" s="113">
        <v>51.870435689800786</v>
      </c>
      <c r="F61" s="115">
        <v>10441</v>
      </c>
      <c r="G61" s="114">
        <v>10476</v>
      </c>
      <c r="H61" s="114">
        <v>10478</v>
      </c>
      <c r="I61" s="114">
        <v>10397</v>
      </c>
      <c r="J61" s="140">
        <v>10457</v>
      </c>
      <c r="K61" s="114">
        <v>-16</v>
      </c>
      <c r="L61" s="116">
        <v>-0.1530075547480157</v>
      </c>
    </row>
    <row r="62" spans="1:12" s="110" customFormat="1" ht="15" customHeight="1" x14ac:dyDescent="0.2">
      <c r="A62" s="120"/>
      <c r="B62" s="119"/>
      <c r="C62" s="258"/>
      <c r="D62" s="258" t="s">
        <v>200</v>
      </c>
      <c r="E62" s="113">
        <v>7.9901266169950178</v>
      </c>
      <c r="F62" s="115">
        <v>1748</v>
      </c>
      <c r="G62" s="114">
        <v>1718</v>
      </c>
      <c r="H62" s="114">
        <v>1715</v>
      </c>
      <c r="I62" s="114">
        <v>1666</v>
      </c>
      <c r="J62" s="140">
        <v>1658</v>
      </c>
      <c r="K62" s="114">
        <v>90</v>
      </c>
      <c r="L62" s="116">
        <v>5.4282267792521113</v>
      </c>
    </row>
    <row r="63" spans="1:12" s="110" customFormat="1" ht="15" customHeight="1" x14ac:dyDescent="0.2">
      <c r="A63" s="120"/>
      <c r="B63" s="119"/>
      <c r="C63" s="258"/>
      <c r="D63" s="267" t="s">
        <v>198</v>
      </c>
      <c r="E63" s="113">
        <v>68.821510297482831</v>
      </c>
      <c r="F63" s="115">
        <v>1203</v>
      </c>
      <c r="G63" s="114">
        <v>1191</v>
      </c>
      <c r="H63" s="114">
        <v>1192</v>
      </c>
      <c r="I63" s="114">
        <v>1163</v>
      </c>
      <c r="J63" s="140">
        <v>1161</v>
      </c>
      <c r="K63" s="114">
        <v>42</v>
      </c>
      <c r="L63" s="116">
        <v>3.6175710594315245</v>
      </c>
    </row>
    <row r="64" spans="1:12" s="110" customFormat="1" ht="15" customHeight="1" x14ac:dyDescent="0.2">
      <c r="A64" s="120"/>
      <c r="B64" s="119"/>
      <c r="C64" s="258"/>
      <c r="D64" s="267" t="s">
        <v>199</v>
      </c>
      <c r="E64" s="113">
        <v>31.178489702517162</v>
      </c>
      <c r="F64" s="115">
        <v>545</v>
      </c>
      <c r="G64" s="114">
        <v>527</v>
      </c>
      <c r="H64" s="114">
        <v>523</v>
      </c>
      <c r="I64" s="114">
        <v>503</v>
      </c>
      <c r="J64" s="140">
        <v>497</v>
      </c>
      <c r="K64" s="114">
        <v>48</v>
      </c>
      <c r="L64" s="116">
        <v>9.6579476861166995</v>
      </c>
    </row>
    <row r="65" spans="1:12" s="110" customFormat="1" ht="15" customHeight="1" x14ac:dyDescent="0.2">
      <c r="A65" s="120"/>
      <c r="B65" s="119" t="s">
        <v>201</v>
      </c>
      <c r="C65" s="258"/>
      <c r="E65" s="113">
        <v>9.3767036162093405</v>
      </c>
      <c r="F65" s="115">
        <v>3096</v>
      </c>
      <c r="G65" s="114">
        <v>3097</v>
      </c>
      <c r="H65" s="114">
        <v>3041</v>
      </c>
      <c r="I65" s="114">
        <v>2991</v>
      </c>
      <c r="J65" s="140">
        <v>2934</v>
      </c>
      <c r="K65" s="114">
        <v>162</v>
      </c>
      <c r="L65" s="116">
        <v>5.5214723926380369</v>
      </c>
    </row>
    <row r="66" spans="1:12" s="110" customFormat="1" ht="15" customHeight="1" x14ac:dyDescent="0.2">
      <c r="A66" s="120"/>
      <c r="B66" s="119"/>
      <c r="C66" s="258" t="s">
        <v>106</v>
      </c>
      <c r="E66" s="113">
        <v>50.096899224806201</v>
      </c>
      <c r="F66" s="115">
        <v>1551</v>
      </c>
      <c r="G66" s="114">
        <v>1550</v>
      </c>
      <c r="H66" s="114">
        <v>1532</v>
      </c>
      <c r="I66" s="114">
        <v>1510</v>
      </c>
      <c r="J66" s="140">
        <v>1486</v>
      </c>
      <c r="K66" s="114">
        <v>65</v>
      </c>
      <c r="L66" s="116">
        <v>4.3741588156123825</v>
      </c>
    </row>
    <row r="67" spans="1:12" s="110" customFormat="1" ht="15" customHeight="1" x14ac:dyDescent="0.2">
      <c r="A67" s="120"/>
      <c r="B67" s="119"/>
      <c r="C67" s="258" t="s">
        <v>107</v>
      </c>
      <c r="E67" s="113">
        <v>49.903100775193799</v>
      </c>
      <c r="F67" s="115">
        <v>1545</v>
      </c>
      <c r="G67" s="114">
        <v>1547</v>
      </c>
      <c r="H67" s="114">
        <v>1509</v>
      </c>
      <c r="I67" s="114">
        <v>1481</v>
      </c>
      <c r="J67" s="140">
        <v>1448</v>
      </c>
      <c r="K67" s="114">
        <v>97</v>
      </c>
      <c r="L67" s="116">
        <v>6.6988950276243093</v>
      </c>
    </row>
    <row r="68" spans="1:12" s="110" customFormat="1" ht="15" customHeight="1" x14ac:dyDescent="0.2">
      <c r="A68" s="120"/>
      <c r="B68" s="119"/>
      <c r="C68" s="258" t="s">
        <v>105</v>
      </c>
      <c r="D68" s="110" t="s">
        <v>202</v>
      </c>
      <c r="E68" s="113">
        <v>15.956072351421188</v>
      </c>
      <c r="F68" s="115">
        <v>494</v>
      </c>
      <c r="G68" s="114">
        <v>493</v>
      </c>
      <c r="H68" s="114">
        <v>471</v>
      </c>
      <c r="I68" s="114">
        <v>441</v>
      </c>
      <c r="J68" s="140">
        <v>418</v>
      </c>
      <c r="K68" s="114">
        <v>76</v>
      </c>
      <c r="L68" s="116">
        <v>18.181818181818183</v>
      </c>
    </row>
    <row r="69" spans="1:12" s="110" customFormat="1" ht="15" customHeight="1" x14ac:dyDescent="0.2">
      <c r="A69" s="120"/>
      <c r="B69" s="119"/>
      <c r="C69" s="258"/>
      <c r="D69" s="267" t="s">
        <v>198</v>
      </c>
      <c r="E69" s="113">
        <v>43.522267206477736</v>
      </c>
      <c r="F69" s="115">
        <v>215</v>
      </c>
      <c r="G69" s="114">
        <v>207</v>
      </c>
      <c r="H69" s="114">
        <v>199</v>
      </c>
      <c r="I69" s="114">
        <v>192</v>
      </c>
      <c r="J69" s="140">
        <v>186</v>
      </c>
      <c r="K69" s="114">
        <v>29</v>
      </c>
      <c r="L69" s="116">
        <v>15.591397849462366</v>
      </c>
    </row>
    <row r="70" spans="1:12" s="110" customFormat="1" ht="15" customHeight="1" x14ac:dyDescent="0.2">
      <c r="A70" s="120"/>
      <c r="B70" s="119"/>
      <c r="C70" s="258"/>
      <c r="D70" s="267" t="s">
        <v>199</v>
      </c>
      <c r="E70" s="113">
        <v>56.477732793522264</v>
      </c>
      <c r="F70" s="115">
        <v>279</v>
      </c>
      <c r="G70" s="114">
        <v>286</v>
      </c>
      <c r="H70" s="114">
        <v>272</v>
      </c>
      <c r="I70" s="114">
        <v>249</v>
      </c>
      <c r="J70" s="140">
        <v>232</v>
      </c>
      <c r="K70" s="114">
        <v>47</v>
      </c>
      <c r="L70" s="116">
        <v>20.258620689655171</v>
      </c>
    </row>
    <row r="71" spans="1:12" s="110" customFormat="1" ht="15" customHeight="1" x14ac:dyDescent="0.2">
      <c r="A71" s="120"/>
      <c r="B71" s="119"/>
      <c r="C71" s="258"/>
      <c r="D71" s="110" t="s">
        <v>203</v>
      </c>
      <c r="E71" s="113">
        <v>73.223514211886311</v>
      </c>
      <c r="F71" s="115">
        <v>2267</v>
      </c>
      <c r="G71" s="114">
        <v>2277</v>
      </c>
      <c r="H71" s="114">
        <v>2249</v>
      </c>
      <c r="I71" s="114">
        <v>2236</v>
      </c>
      <c r="J71" s="140">
        <v>2221</v>
      </c>
      <c r="K71" s="114">
        <v>46</v>
      </c>
      <c r="L71" s="116">
        <v>2.071139126519586</v>
      </c>
    </row>
    <row r="72" spans="1:12" s="110" customFormat="1" ht="15" customHeight="1" x14ac:dyDescent="0.2">
      <c r="A72" s="120"/>
      <c r="B72" s="119"/>
      <c r="C72" s="258"/>
      <c r="D72" s="267" t="s">
        <v>198</v>
      </c>
      <c r="E72" s="113">
        <v>52.051168945743271</v>
      </c>
      <c r="F72" s="115">
        <v>1180</v>
      </c>
      <c r="G72" s="114">
        <v>1188</v>
      </c>
      <c r="H72" s="114">
        <v>1183</v>
      </c>
      <c r="I72" s="114">
        <v>1172</v>
      </c>
      <c r="J72" s="140">
        <v>1167</v>
      </c>
      <c r="K72" s="114">
        <v>13</v>
      </c>
      <c r="L72" s="116">
        <v>1.1139674378748929</v>
      </c>
    </row>
    <row r="73" spans="1:12" s="110" customFormat="1" ht="15" customHeight="1" x14ac:dyDescent="0.2">
      <c r="A73" s="120"/>
      <c r="B73" s="119"/>
      <c r="C73" s="258"/>
      <c r="D73" s="267" t="s">
        <v>199</v>
      </c>
      <c r="E73" s="113">
        <v>47.948831054256729</v>
      </c>
      <c r="F73" s="115">
        <v>1087</v>
      </c>
      <c r="G73" s="114">
        <v>1089</v>
      </c>
      <c r="H73" s="114">
        <v>1066</v>
      </c>
      <c r="I73" s="114">
        <v>1064</v>
      </c>
      <c r="J73" s="140">
        <v>1054</v>
      </c>
      <c r="K73" s="114">
        <v>33</v>
      </c>
      <c r="L73" s="116">
        <v>3.1309297912713472</v>
      </c>
    </row>
    <row r="74" spans="1:12" s="110" customFormat="1" ht="15" customHeight="1" x14ac:dyDescent="0.2">
      <c r="A74" s="120"/>
      <c r="B74" s="119"/>
      <c r="C74" s="258"/>
      <c r="D74" s="110" t="s">
        <v>204</v>
      </c>
      <c r="E74" s="113">
        <v>10.820413436692506</v>
      </c>
      <c r="F74" s="115">
        <v>335</v>
      </c>
      <c r="G74" s="114">
        <v>327</v>
      </c>
      <c r="H74" s="114">
        <v>321</v>
      </c>
      <c r="I74" s="114">
        <v>314</v>
      </c>
      <c r="J74" s="140">
        <v>295</v>
      </c>
      <c r="K74" s="114">
        <v>40</v>
      </c>
      <c r="L74" s="116">
        <v>13.559322033898304</v>
      </c>
    </row>
    <row r="75" spans="1:12" s="110" customFormat="1" ht="15" customHeight="1" x14ac:dyDescent="0.2">
      <c r="A75" s="120"/>
      <c r="B75" s="119"/>
      <c r="C75" s="258"/>
      <c r="D75" s="267" t="s">
        <v>198</v>
      </c>
      <c r="E75" s="113">
        <v>46.567164179104481</v>
      </c>
      <c r="F75" s="115">
        <v>156</v>
      </c>
      <c r="G75" s="114">
        <v>155</v>
      </c>
      <c r="H75" s="114">
        <v>150</v>
      </c>
      <c r="I75" s="114">
        <v>146</v>
      </c>
      <c r="J75" s="140">
        <v>133</v>
      </c>
      <c r="K75" s="114">
        <v>23</v>
      </c>
      <c r="L75" s="116">
        <v>17.293233082706767</v>
      </c>
    </row>
    <row r="76" spans="1:12" s="110" customFormat="1" ht="15" customHeight="1" x14ac:dyDescent="0.2">
      <c r="A76" s="120"/>
      <c r="B76" s="119"/>
      <c r="C76" s="258"/>
      <c r="D76" s="267" t="s">
        <v>199</v>
      </c>
      <c r="E76" s="113">
        <v>53.432835820895519</v>
      </c>
      <c r="F76" s="115">
        <v>179</v>
      </c>
      <c r="G76" s="114">
        <v>172</v>
      </c>
      <c r="H76" s="114">
        <v>171</v>
      </c>
      <c r="I76" s="114">
        <v>168</v>
      </c>
      <c r="J76" s="140">
        <v>162</v>
      </c>
      <c r="K76" s="114">
        <v>17</v>
      </c>
      <c r="L76" s="116">
        <v>10.493827160493828</v>
      </c>
    </row>
    <row r="77" spans="1:12" s="110" customFormat="1" ht="15" customHeight="1" x14ac:dyDescent="0.2">
      <c r="A77" s="534"/>
      <c r="B77" s="119" t="s">
        <v>205</v>
      </c>
      <c r="C77" s="268"/>
      <c r="D77" s="182"/>
      <c r="E77" s="113">
        <v>9.0617239081713006</v>
      </c>
      <c r="F77" s="115">
        <v>2992</v>
      </c>
      <c r="G77" s="114">
        <v>3048</v>
      </c>
      <c r="H77" s="114">
        <v>3167</v>
      </c>
      <c r="I77" s="114">
        <v>3128</v>
      </c>
      <c r="J77" s="140">
        <v>3065</v>
      </c>
      <c r="K77" s="114">
        <v>-73</v>
      </c>
      <c r="L77" s="116">
        <v>-2.3817292006525284</v>
      </c>
    </row>
    <row r="78" spans="1:12" s="110" customFormat="1" ht="15" customHeight="1" x14ac:dyDescent="0.2">
      <c r="A78" s="120"/>
      <c r="B78" s="119"/>
      <c r="C78" s="268" t="s">
        <v>106</v>
      </c>
      <c r="D78" s="182"/>
      <c r="E78" s="113">
        <v>64.104278074866315</v>
      </c>
      <c r="F78" s="115">
        <v>1918</v>
      </c>
      <c r="G78" s="114">
        <v>1932</v>
      </c>
      <c r="H78" s="114">
        <v>2012</v>
      </c>
      <c r="I78" s="114">
        <v>1987</v>
      </c>
      <c r="J78" s="140">
        <v>1923</v>
      </c>
      <c r="K78" s="114">
        <v>-5</v>
      </c>
      <c r="L78" s="116">
        <v>-0.26001040041601664</v>
      </c>
    </row>
    <row r="79" spans="1:12" s="110" customFormat="1" ht="15" customHeight="1" x14ac:dyDescent="0.2">
      <c r="A79" s="123"/>
      <c r="B79" s="124"/>
      <c r="C79" s="260" t="s">
        <v>107</v>
      </c>
      <c r="D79" s="261"/>
      <c r="E79" s="125">
        <v>35.895721925133692</v>
      </c>
      <c r="F79" s="143">
        <v>1074</v>
      </c>
      <c r="G79" s="144">
        <v>1116</v>
      </c>
      <c r="H79" s="144">
        <v>1155</v>
      </c>
      <c r="I79" s="144">
        <v>1141</v>
      </c>
      <c r="J79" s="145">
        <v>1142</v>
      </c>
      <c r="K79" s="144">
        <v>-68</v>
      </c>
      <c r="L79" s="146">
        <v>-5.9544658493870406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33018</v>
      </c>
      <c r="E11" s="114">
        <v>33396</v>
      </c>
      <c r="F11" s="114">
        <v>33666</v>
      </c>
      <c r="G11" s="114">
        <v>33030</v>
      </c>
      <c r="H11" s="140">
        <v>32962</v>
      </c>
      <c r="I11" s="115">
        <v>56</v>
      </c>
      <c r="J11" s="116">
        <v>0.16989260360415023</v>
      </c>
    </row>
    <row r="12" spans="1:15" s="110" customFormat="1" ht="24.95" customHeight="1" x14ac:dyDescent="0.2">
      <c r="A12" s="193" t="s">
        <v>132</v>
      </c>
      <c r="B12" s="194" t="s">
        <v>133</v>
      </c>
      <c r="C12" s="113">
        <v>0.77230601490096307</v>
      </c>
      <c r="D12" s="115">
        <v>255</v>
      </c>
      <c r="E12" s="114">
        <v>234</v>
      </c>
      <c r="F12" s="114">
        <v>294</v>
      </c>
      <c r="G12" s="114">
        <v>292</v>
      </c>
      <c r="H12" s="140">
        <v>252</v>
      </c>
      <c r="I12" s="115">
        <v>3</v>
      </c>
      <c r="J12" s="116">
        <v>1.1904761904761905</v>
      </c>
    </row>
    <row r="13" spans="1:15" s="110" customFormat="1" ht="24.95" customHeight="1" x14ac:dyDescent="0.2">
      <c r="A13" s="193" t="s">
        <v>134</v>
      </c>
      <c r="B13" s="199" t="s">
        <v>214</v>
      </c>
      <c r="C13" s="113">
        <v>7.0628142225452786</v>
      </c>
      <c r="D13" s="115">
        <v>2332</v>
      </c>
      <c r="E13" s="114">
        <v>2320</v>
      </c>
      <c r="F13" s="114">
        <v>2208</v>
      </c>
      <c r="G13" s="114">
        <v>2137</v>
      </c>
      <c r="H13" s="140">
        <v>2100</v>
      </c>
      <c r="I13" s="115">
        <v>232</v>
      </c>
      <c r="J13" s="116">
        <v>11.047619047619047</v>
      </c>
    </row>
    <row r="14" spans="1:15" s="287" customFormat="1" ht="24" customHeight="1" x14ac:dyDescent="0.2">
      <c r="A14" s="193" t="s">
        <v>215</v>
      </c>
      <c r="B14" s="199" t="s">
        <v>137</v>
      </c>
      <c r="C14" s="113">
        <v>17.369313707674603</v>
      </c>
      <c r="D14" s="115">
        <v>5735</v>
      </c>
      <c r="E14" s="114">
        <v>5869</v>
      </c>
      <c r="F14" s="114">
        <v>6000</v>
      </c>
      <c r="G14" s="114">
        <v>5949</v>
      </c>
      <c r="H14" s="140">
        <v>6089</v>
      </c>
      <c r="I14" s="115">
        <v>-354</v>
      </c>
      <c r="J14" s="116">
        <v>-5.8137625225817047</v>
      </c>
      <c r="K14" s="110"/>
      <c r="L14" s="110"/>
      <c r="M14" s="110"/>
      <c r="N14" s="110"/>
      <c r="O14" s="110"/>
    </row>
    <row r="15" spans="1:15" s="110" customFormat="1" ht="24.75" customHeight="1" x14ac:dyDescent="0.2">
      <c r="A15" s="193" t="s">
        <v>216</v>
      </c>
      <c r="B15" s="199" t="s">
        <v>217</v>
      </c>
      <c r="C15" s="113">
        <v>3.3981464655642375</v>
      </c>
      <c r="D15" s="115">
        <v>1122</v>
      </c>
      <c r="E15" s="114">
        <v>1161</v>
      </c>
      <c r="F15" s="114">
        <v>1187</v>
      </c>
      <c r="G15" s="114">
        <v>1175</v>
      </c>
      <c r="H15" s="140">
        <v>1148</v>
      </c>
      <c r="I15" s="115">
        <v>-26</v>
      </c>
      <c r="J15" s="116">
        <v>-2.264808362369338</v>
      </c>
    </row>
    <row r="16" spans="1:15" s="287" customFormat="1" ht="24.95" customHeight="1" x14ac:dyDescent="0.2">
      <c r="A16" s="193" t="s">
        <v>218</v>
      </c>
      <c r="B16" s="199" t="s">
        <v>141</v>
      </c>
      <c r="C16" s="113">
        <v>10.191410745653886</v>
      </c>
      <c r="D16" s="115">
        <v>3365</v>
      </c>
      <c r="E16" s="114">
        <v>3423</v>
      </c>
      <c r="F16" s="114">
        <v>3488</v>
      </c>
      <c r="G16" s="114">
        <v>3288</v>
      </c>
      <c r="H16" s="140">
        <v>3311</v>
      </c>
      <c r="I16" s="115">
        <v>54</v>
      </c>
      <c r="J16" s="116">
        <v>1.6309272123225611</v>
      </c>
      <c r="K16" s="110"/>
      <c r="L16" s="110"/>
      <c r="M16" s="110"/>
      <c r="N16" s="110"/>
      <c r="O16" s="110"/>
    </row>
    <row r="17" spans="1:15" s="110" customFormat="1" ht="24.95" customHeight="1" x14ac:dyDescent="0.2">
      <c r="A17" s="193" t="s">
        <v>219</v>
      </c>
      <c r="B17" s="199" t="s">
        <v>220</v>
      </c>
      <c r="C17" s="113">
        <v>3.7797564964564785</v>
      </c>
      <c r="D17" s="115">
        <v>1248</v>
      </c>
      <c r="E17" s="114">
        <v>1285</v>
      </c>
      <c r="F17" s="114">
        <v>1325</v>
      </c>
      <c r="G17" s="114">
        <v>1486</v>
      </c>
      <c r="H17" s="140">
        <v>1630</v>
      </c>
      <c r="I17" s="115">
        <v>-382</v>
      </c>
      <c r="J17" s="116">
        <v>-23.435582822085891</v>
      </c>
    </row>
    <row r="18" spans="1:15" s="287" customFormat="1" ht="24.95" customHeight="1" x14ac:dyDescent="0.2">
      <c r="A18" s="201" t="s">
        <v>144</v>
      </c>
      <c r="B18" s="202" t="s">
        <v>145</v>
      </c>
      <c r="C18" s="113">
        <v>7.0809861287782425</v>
      </c>
      <c r="D18" s="115">
        <v>2338</v>
      </c>
      <c r="E18" s="114">
        <v>2319</v>
      </c>
      <c r="F18" s="114">
        <v>2395</v>
      </c>
      <c r="G18" s="114">
        <v>2307</v>
      </c>
      <c r="H18" s="140">
        <v>2253</v>
      </c>
      <c r="I18" s="115">
        <v>85</v>
      </c>
      <c r="J18" s="116">
        <v>3.7727474478473146</v>
      </c>
      <c r="K18" s="110"/>
      <c r="L18" s="110"/>
      <c r="M18" s="110"/>
      <c r="N18" s="110"/>
      <c r="O18" s="110"/>
    </row>
    <row r="19" spans="1:15" s="110" customFormat="1" ht="24.95" customHeight="1" x14ac:dyDescent="0.2">
      <c r="A19" s="193" t="s">
        <v>146</v>
      </c>
      <c r="B19" s="199" t="s">
        <v>147</v>
      </c>
      <c r="C19" s="113">
        <v>15.400690532436853</v>
      </c>
      <c r="D19" s="115">
        <v>5085</v>
      </c>
      <c r="E19" s="114">
        <v>5103</v>
      </c>
      <c r="F19" s="114">
        <v>5143</v>
      </c>
      <c r="G19" s="114">
        <v>4995</v>
      </c>
      <c r="H19" s="140">
        <v>5027</v>
      </c>
      <c r="I19" s="115">
        <v>58</v>
      </c>
      <c r="J19" s="116">
        <v>1.1537696439228169</v>
      </c>
    </row>
    <row r="20" spans="1:15" s="287" customFormat="1" ht="24.95" customHeight="1" x14ac:dyDescent="0.2">
      <c r="A20" s="193" t="s">
        <v>148</v>
      </c>
      <c r="B20" s="199" t="s">
        <v>149</v>
      </c>
      <c r="C20" s="113">
        <v>8.4741656066388025</v>
      </c>
      <c r="D20" s="115">
        <v>2798</v>
      </c>
      <c r="E20" s="114">
        <v>2851</v>
      </c>
      <c r="F20" s="114">
        <v>2847</v>
      </c>
      <c r="G20" s="114">
        <v>2790</v>
      </c>
      <c r="H20" s="140">
        <v>2750</v>
      </c>
      <c r="I20" s="115">
        <v>48</v>
      </c>
      <c r="J20" s="116">
        <v>1.7454545454545454</v>
      </c>
      <c r="K20" s="110"/>
      <c r="L20" s="110"/>
      <c r="M20" s="110"/>
      <c r="N20" s="110"/>
      <c r="O20" s="110"/>
    </row>
    <row r="21" spans="1:15" s="110" customFormat="1" ht="24.95" customHeight="1" x14ac:dyDescent="0.2">
      <c r="A21" s="201" t="s">
        <v>150</v>
      </c>
      <c r="B21" s="202" t="s">
        <v>151</v>
      </c>
      <c r="C21" s="113">
        <v>2.1594281906838693</v>
      </c>
      <c r="D21" s="115">
        <v>713</v>
      </c>
      <c r="E21" s="114">
        <v>720</v>
      </c>
      <c r="F21" s="114">
        <v>728</v>
      </c>
      <c r="G21" s="114">
        <v>721</v>
      </c>
      <c r="H21" s="140">
        <v>719</v>
      </c>
      <c r="I21" s="115">
        <v>-6</v>
      </c>
      <c r="J21" s="116">
        <v>-0.83449235048678716</v>
      </c>
    </row>
    <row r="22" spans="1:15" s="110" customFormat="1" ht="24.95" customHeight="1" x14ac:dyDescent="0.2">
      <c r="A22" s="201" t="s">
        <v>152</v>
      </c>
      <c r="B22" s="199" t="s">
        <v>153</v>
      </c>
      <c r="C22" s="113">
        <v>0.80562117632806352</v>
      </c>
      <c r="D22" s="115">
        <v>266</v>
      </c>
      <c r="E22" s="114">
        <v>278</v>
      </c>
      <c r="F22" s="114">
        <v>287</v>
      </c>
      <c r="G22" s="114">
        <v>279</v>
      </c>
      <c r="H22" s="140">
        <v>284</v>
      </c>
      <c r="I22" s="115">
        <v>-18</v>
      </c>
      <c r="J22" s="116">
        <v>-6.3380281690140849</v>
      </c>
    </row>
    <row r="23" spans="1:15" s="110" customFormat="1" ht="24.95" customHeight="1" x14ac:dyDescent="0.2">
      <c r="A23" s="193" t="s">
        <v>154</v>
      </c>
      <c r="B23" s="199" t="s">
        <v>155</v>
      </c>
      <c r="C23" s="113">
        <v>1.4991822642195167</v>
      </c>
      <c r="D23" s="115">
        <v>495</v>
      </c>
      <c r="E23" s="114">
        <v>503</v>
      </c>
      <c r="F23" s="114">
        <v>502</v>
      </c>
      <c r="G23" s="114">
        <v>498</v>
      </c>
      <c r="H23" s="140">
        <v>495</v>
      </c>
      <c r="I23" s="115">
        <v>0</v>
      </c>
      <c r="J23" s="116">
        <v>0</v>
      </c>
    </row>
    <row r="24" spans="1:15" s="110" customFormat="1" ht="24.95" customHeight="1" x14ac:dyDescent="0.2">
      <c r="A24" s="193" t="s">
        <v>156</v>
      </c>
      <c r="B24" s="199" t="s">
        <v>221</v>
      </c>
      <c r="C24" s="113">
        <v>3.6313525955539401</v>
      </c>
      <c r="D24" s="115">
        <v>1199</v>
      </c>
      <c r="E24" s="114">
        <v>1203</v>
      </c>
      <c r="F24" s="114">
        <v>1207</v>
      </c>
      <c r="G24" s="114">
        <v>1276</v>
      </c>
      <c r="H24" s="140">
        <v>1281</v>
      </c>
      <c r="I24" s="115">
        <v>-82</v>
      </c>
      <c r="J24" s="116">
        <v>-6.4012490241998439</v>
      </c>
    </row>
    <row r="25" spans="1:15" s="110" customFormat="1" ht="24.95" customHeight="1" x14ac:dyDescent="0.2">
      <c r="A25" s="193" t="s">
        <v>222</v>
      </c>
      <c r="B25" s="204" t="s">
        <v>159</v>
      </c>
      <c r="C25" s="113">
        <v>3.51929250711733</v>
      </c>
      <c r="D25" s="115">
        <v>1162</v>
      </c>
      <c r="E25" s="114">
        <v>1224</v>
      </c>
      <c r="F25" s="114">
        <v>1246</v>
      </c>
      <c r="G25" s="114">
        <v>1205</v>
      </c>
      <c r="H25" s="140">
        <v>1143</v>
      </c>
      <c r="I25" s="115">
        <v>19</v>
      </c>
      <c r="J25" s="116">
        <v>1.6622922134733158</v>
      </c>
    </row>
    <row r="26" spans="1:15" s="110" customFormat="1" ht="24.95" customHeight="1" x14ac:dyDescent="0.2">
      <c r="A26" s="201">
        <v>782.78300000000002</v>
      </c>
      <c r="B26" s="203" t="s">
        <v>160</v>
      </c>
      <c r="C26" s="113">
        <v>1.4476951965594524</v>
      </c>
      <c r="D26" s="115">
        <v>478</v>
      </c>
      <c r="E26" s="114">
        <v>501</v>
      </c>
      <c r="F26" s="114">
        <v>537</v>
      </c>
      <c r="G26" s="114">
        <v>492</v>
      </c>
      <c r="H26" s="140">
        <v>436</v>
      </c>
      <c r="I26" s="115">
        <v>42</v>
      </c>
      <c r="J26" s="116">
        <v>9.6330275229357802</v>
      </c>
    </row>
    <row r="27" spans="1:15" s="110" customFormat="1" ht="24.95" customHeight="1" x14ac:dyDescent="0.2">
      <c r="A27" s="193" t="s">
        <v>161</v>
      </c>
      <c r="B27" s="199" t="s">
        <v>223</v>
      </c>
      <c r="C27" s="113">
        <v>6.6115452177600096</v>
      </c>
      <c r="D27" s="115">
        <v>2183</v>
      </c>
      <c r="E27" s="114">
        <v>2199</v>
      </c>
      <c r="F27" s="114">
        <v>2193</v>
      </c>
      <c r="G27" s="114">
        <v>2138</v>
      </c>
      <c r="H27" s="140">
        <v>2122</v>
      </c>
      <c r="I27" s="115">
        <v>61</v>
      </c>
      <c r="J27" s="116">
        <v>2.8746465598491988</v>
      </c>
    </row>
    <row r="28" spans="1:15" s="110" customFormat="1" ht="24.95" customHeight="1" x14ac:dyDescent="0.2">
      <c r="A28" s="193" t="s">
        <v>163</v>
      </c>
      <c r="B28" s="199" t="s">
        <v>164</v>
      </c>
      <c r="C28" s="113">
        <v>3.9887334181355625</v>
      </c>
      <c r="D28" s="115">
        <v>1317</v>
      </c>
      <c r="E28" s="114">
        <v>1354</v>
      </c>
      <c r="F28" s="114">
        <v>1331</v>
      </c>
      <c r="G28" s="114">
        <v>1313</v>
      </c>
      <c r="H28" s="140">
        <v>1317</v>
      </c>
      <c r="I28" s="115">
        <v>0</v>
      </c>
      <c r="J28" s="116">
        <v>0</v>
      </c>
    </row>
    <row r="29" spans="1:15" s="110" customFormat="1" ht="24.95" customHeight="1" x14ac:dyDescent="0.2">
      <c r="A29" s="193">
        <v>86</v>
      </c>
      <c r="B29" s="199" t="s">
        <v>165</v>
      </c>
      <c r="C29" s="113">
        <v>6.1845054212853592</v>
      </c>
      <c r="D29" s="115">
        <v>2042</v>
      </c>
      <c r="E29" s="114">
        <v>2065</v>
      </c>
      <c r="F29" s="114">
        <v>2090</v>
      </c>
      <c r="G29" s="114">
        <v>2077</v>
      </c>
      <c r="H29" s="140">
        <v>2114</v>
      </c>
      <c r="I29" s="115">
        <v>-72</v>
      </c>
      <c r="J29" s="116">
        <v>-3.4058656575212867</v>
      </c>
    </row>
    <row r="30" spans="1:15" s="110" customFormat="1" ht="24.95" customHeight="1" x14ac:dyDescent="0.2">
      <c r="A30" s="193">
        <v>87.88</v>
      </c>
      <c r="B30" s="204" t="s">
        <v>166</v>
      </c>
      <c r="C30" s="113">
        <v>11.717850869222849</v>
      </c>
      <c r="D30" s="115">
        <v>3869</v>
      </c>
      <c r="E30" s="114">
        <v>3891</v>
      </c>
      <c r="F30" s="114">
        <v>3873</v>
      </c>
      <c r="G30" s="114">
        <v>3786</v>
      </c>
      <c r="H30" s="140">
        <v>3825</v>
      </c>
      <c r="I30" s="115">
        <v>44</v>
      </c>
      <c r="J30" s="116">
        <v>1.1503267973856208</v>
      </c>
    </row>
    <row r="31" spans="1:15" s="110" customFormat="1" ht="24.95" customHeight="1" x14ac:dyDescent="0.2">
      <c r="A31" s="193" t="s">
        <v>167</v>
      </c>
      <c r="B31" s="199" t="s">
        <v>168</v>
      </c>
      <c r="C31" s="113">
        <v>2.2745169301593071</v>
      </c>
      <c r="D31" s="115">
        <v>751</v>
      </c>
      <c r="E31" s="114">
        <v>762</v>
      </c>
      <c r="F31" s="114">
        <v>785</v>
      </c>
      <c r="G31" s="114">
        <v>775</v>
      </c>
      <c r="H31" s="140">
        <v>755</v>
      </c>
      <c r="I31" s="115">
        <v>-4</v>
      </c>
      <c r="J31" s="116">
        <v>-0.5298013245033113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0.77230601490096307</v>
      </c>
      <c r="D34" s="115">
        <v>255</v>
      </c>
      <c r="E34" s="114">
        <v>234</v>
      </c>
      <c r="F34" s="114">
        <v>294</v>
      </c>
      <c r="G34" s="114">
        <v>292</v>
      </c>
      <c r="H34" s="140">
        <v>252</v>
      </c>
      <c r="I34" s="115">
        <v>3</v>
      </c>
      <c r="J34" s="116">
        <v>1.1904761904761905</v>
      </c>
    </row>
    <row r="35" spans="1:10" s="110" customFormat="1" ht="24.95" customHeight="1" x14ac:dyDescent="0.2">
      <c r="A35" s="292" t="s">
        <v>171</v>
      </c>
      <c r="B35" s="293" t="s">
        <v>172</v>
      </c>
      <c r="C35" s="113">
        <v>31.513114058998124</v>
      </c>
      <c r="D35" s="115">
        <v>10405</v>
      </c>
      <c r="E35" s="114">
        <v>10508</v>
      </c>
      <c r="F35" s="114">
        <v>10603</v>
      </c>
      <c r="G35" s="114">
        <v>10393</v>
      </c>
      <c r="H35" s="140">
        <v>10442</v>
      </c>
      <c r="I35" s="115">
        <v>-37</v>
      </c>
      <c r="J35" s="116">
        <v>-0.3543382493775139</v>
      </c>
    </row>
    <row r="36" spans="1:10" s="110" customFormat="1" ht="24.95" customHeight="1" x14ac:dyDescent="0.2">
      <c r="A36" s="294" t="s">
        <v>173</v>
      </c>
      <c r="B36" s="295" t="s">
        <v>174</v>
      </c>
      <c r="C36" s="125">
        <v>67.71457992610091</v>
      </c>
      <c r="D36" s="143">
        <v>22358</v>
      </c>
      <c r="E36" s="144">
        <v>22654</v>
      </c>
      <c r="F36" s="144">
        <v>22769</v>
      </c>
      <c r="G36" s="144">
        <v>22345</v>
      </c>
      <c r="H36" s="145">
        <v>22268</v>
      </c>
      <c r="I36" s="143">
        <v>90</v>
      </c>
      <c r="J36" s="146">
        <v>0.40416741512484283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2020-09-25T06:50:53Z</dcterms:created>
  <dcterms:modified xsi:type="dcterms:W3CDTF">2020-09-28T08:06:18Z</dcterms:modified>
</cp:coreProperties>
</file>