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K75" i="24" s="1"/>
  <c r="K77" i="24" s="1"/>
  <c r="K79" i="24" s="1"/>
  <c r="I75" i="24"/>
  <c r="I77" i="24" s="1"/>
  <c r="G75" i="24"/>
  <c r="F75" i="24"/>
  <c r="E75" i="24"/>
  <c r="L74" i="24"/>
  <c r="H74" i="24" s="1"/>
  <c r="K74" i="24" s="1"/>
  <c r="I74" i="24"/>
  <c r="G74" i="24"/>
  <c r="F74" i="24"/>
  <c r="E74" i="24"/>
  <c r="L73" i="24"/>
  <c r="H73" i="24" s="1"/>
  <c r="K73" i="24" s="1"/>
  <c r="J73" i="24"/>
  <c r="I73" i="24"/>
  <c r="G73" i="24"/>
  <c r="F73" i="24"/>
  <c r="E73" i="24"/>
  <c r="L72" i="24"/>
  <c r="H72" i="24" s="1"/>
  <c r="J72" i="24" s="1"/>
  <c r="G72" i="24"/>
  <c r="F72" i="24"/>
  <c r="E72" i="24"/>
  <c r="L71" i="24"/>
  <c r="H71" i="24" s="1"/>
  <c r="K71" i="24" s="1"/>
  <c r="I71" i="24"/>
  <c r="G71" i="24"/>
  <c r="F71" i="24"/>
  <c r="E71" i="24"/>
  <c r="L70" i="24"/>
  <c r="H70" i="24" s="1"/>
  <c r="K70" i="24" s="1"/>
  <c r="I70" i="24"/>
  <c r="G70" i="24"/>
  <c r="F70" i="24"/>
  <c r="E70" i="24"/>
  <c r="L69" i="24"/>
  <c r="H69" i="24" s="1"/>
  <c r="K69" i="24" s="1"/>
  <c r="I69" i="24"/>
  <c r="G69" i="24"/>
  <c r="F69" i="24"/>
  <c r="E69" i="24"/>
  <c r="L68" i="24"/>
  <c r="H68" i="24" s="1"/>
  <c r="J68" i="24"/>
  <c r="G68" i="24"/>
  <c r="F68" i="24"/>
  <c r="E68" i="24"/>
  <c r="L67" i="24"/>
  <c r="H67" i="24" s="1"/>
  <c r="K67" i="24" s="1"/>
  <c r="I67" i="24"/>
  <c r="G67" i="24"/>
  <c r="F67" i="24"/>
  <c r="E67" i="24"/>
  <c r="L66" i="24"/>
  <c r="H66" i="24" s="1"/>
  <c r="K66" i="24" s="1"/>
  <c r="I66" i="24"/>
  <c r="G66" i="24"/>
  <c r="F66" i="24"/>
  <c r="E66" i="24"/>
  <c r="L65" i="24"/>
  <c r="H65" i="24" s="1"/>
  <c r="K65" i="24" s="1"/>
  <c r="I65" i="24"/>
  <c r="G65" i="24"/>
  <c r="F65" i="24"/>
  <c r="E65" i="24"/>
  <c r="L64" i="24"/>
  <c r="H64" i="24" s="1"/>
  <c r="J64" i="24" s="1"/>
  <c r="G64" i="24"/>
  <c r="F64" i="24"/>
  <c r="E64" i="24"/>
  <c r="L63" i="24"/>
  <c r="H63" i="24" s="1"/>
  <c r="K63" i="24" s="1"/>
  <c r="I63" i="24"/>
  <c r="G63" i="24"/>
  <c r="F63" i="24"/>
  <c r="E63" i="24"/>
  <c r="L62" i="24"/>
  <c r="H62" i="24" s="1"/>
  <c r="K62" i="24" s="1"/>
  <c r="I62" i="24"/>
  <c r="G62" i="24"/>
  <c r="F62" i="24"/>
  <c r="E62" i="24"/>
  <c r="L61" i="24"/>
  <c r="H61" i="24" s="1"/>
  <c r="K61" i="24" s="1"/>
  <c r="I61" i="24"/>
  <c r="G61" i="24"/>
  <c r="F61" i="24"/>
  <c r="E61" i="24"/>
  <c r="L60" i="24"/>
  <c r="H60" i="24" s="1"/>
  <c r="J60" i="24"/>
  <c r="G60" i="24"/>
  <c r="F60" i="24"/>
  <c r="E60" i="24"/>
  <c r="L59" i="24"/>
  <c r="H59" i="24" s="1"/>
  <c r="K59" i="24" s="1"/>
  <c r="I59" i="24"/>
  <c r="G59" i="24"/>
  <c r="F59" i="24"/>
  <c r="E59" i="24"/>
  <c r="L58" i="24"/>
  <c r="H58" i="24" s="1"/>
  <c r="K58" i="24" s="1"/>
  <c r="I58" i="24"/>
  <c r="G58" i="24"/>
  <c r="F58" i="24"/>
  <c r="E58" i="24"/>
  <c r="L57" i="24"/>
  <c r="H57" i="24" s="1"/>
  <c r="K57" i="24" s="1"/>
  <c r="I57" i="24"/>
  <c r="G57" i="24"/>
  <c r="F57" i="24"/>
  <c r="E57" i="24"/>
  <c r="L56" i="24"/>
  <c r="H56" i="24" s="1"/>
  <c r="J56" i="24" s="1"/>
  <c r="G56" i="24"/>
  <c r="F56" i="24"/>
  <c r="E56" i="24"/>
  <c r="L55" i="24"/>
  <c r="H55" i="24" s="1"/>
  <c r="K55" i="24" s="1"/>
  <c r="I55" i="24"/>
  <c r="G55" i="24"/>
  <c r="F55" i="24"/>
  <c r="E55" i="24"/>
  <c r="L54" i="24"/>
  <c r="H54" i="24" s="1"/>
  <c r="K54" i="24" s="1"/>
  <c r="I54" i="24"/>
  <c r="G54" i="24"/>
  <c r="F54" i="24"/>
  <c r="E54" i="24"/>
  <c r="L53" i="24"/>
  <c r="H53" i="24" s="1"/>
  <c r="K53" i="24" s="1"/>
  <c r="I53" i="24"/>
  <c r="G53" i="24"/>
  <c r="F53" i="24"/>
  <c r="E53" i="24"/>
  <c r="L52" i="24"/>
  <c r="H52" i="24" s="1"/>
  <c r="J52" i="24"/>
  <c r="G52" i="24"/>
  <c r="F52" i="24"/>
  <c r="E52" i="24"/>
  <c r="L51" i="24"/>
  <c r="H51" i="24" s="1"/>
  <c r="K51" i="24" s="1"/>
  <c r="I51" i="24"/>
  <c r="G51" i="24"/>
  <c r="F51" i="24"/>
  <c r="E51" i="24"/>
  <c r="C45" i="24"/>
  <c r="I44" i="24"/>
  <c r="G44" i="24"/>
  <c r="F44" i="24"/>
  <c r="C44" i="24"/>
  <c r="M44" i="24" s="1"/>
  <c r="B44" i="24"/>
  <c r="D44" i="24" s="1"/>
  <c r="K43" i="24"/>
  <c r="J43" i="24"/>
  <c r="E43" i="24"/>
  <c r="C43" i="24"/>
  <c r="M43" i="24" s="1"/>
  <c r="B43" i="24"/>
  <c r="I42" i="24"/>
  <c r="G42" i="24"/>
  <c r="F42" i="24"/>
  <c r="C42" i="24"/>
  <c r="M42" i="24" s="1"/>
  <c r="B42" i="24"/>
  <c r="D42" i="24" s="1"/>
  <c r="K41" i="24"/>
  <c r="J41" i="24"/>
  <c r="C41" i="24"/>
  <c r="M41" i="24" s="1"/>
  <c r="B41" i="24"/>
  <c r="I40" i="24"/>
  <c r="G40" i="24"/>
  <c r="F40" i="24"/>
  <c r="C40" i="24"/>
  <c r="M40" i="24" s="1"/>
  <c r="B40" i="24"/>
  <c r="D40" i="24" s="1"/>
  <c r="M36" i="24"/>
  <c r="L36" i="24"/>
  <c r="K36" i="24"/>
  <c r="J36" i="24"/>
  <c r="I36" i="24"/>
  <c r="H36" i="24"/>
  <c r="G36" i="24"/>
  <c r="F36" i="24"/>
  <c r="E36" i="24"/>
  <c r="D36" i="24"/>
  <c r="C35" i="24"/>
  <c r="C21" i="24"/>
  <c r="C19" i="24"/>
  <c r="L57" i="15"/>
  <c r="K57" i="15"/>
  <c r="C39" i="24"/>
  <c r="C38" i="24"/>
  <c r="C37" i="24"/>
  <c r="E37" i="24" s="1"/>
  <c r="C34" i="24"/>
  <c r="C33" i="24"/>
  <c r="C32" i="24"/>
  <c r="C31" i="24"/>
  <c r="C30" i="24"/>
  <c r="C29" i="24"/>
  <c r="C28" i="24"/>
  <c r="E28" i="24" s="1"/>
  <c r="C27" i="24"/>
  <c r="C26" i="24"/>
  <c r="C25" i="24"/>
  <c r="C24" i="24"/>
  <c r="C23" i="24"/>
  <c r="C22" i="24"/>
  <c r="L22" i="24" s="1"/>
  <c r="C20" i="24"/>
  <c r="M20" i="24" s="1"/>
  <c r="C18" i="24"/>
  <c r="C17" i="24"/>
  <c r="C16" i="24"/>
  <c r="C15" i="24"/>
  <c r="I15" i="24" s="1"/>
  <c r="C9" i="24"/>
  <c r="C8" i="24"/>
  <c r="C7" i="24"/>
  <c r="B39" i="24"/>
  <c r="B38" i="24"/>
  <c r="B37" i="24"/>
  <c r="B35" i="24"/>
  <c r="B34" i="24"/>
  <c r="B33" i="24"/>
  <c r="B32" i="24"/>
  <c r="B31" i="24"/>
  <c r="B30" i="24"/>
  <c r="B29" i="24"/>
  <c r="B28" i="24"/>
  <c r="D28" i="24" s="1"/>
  <c r="B27" i="24"/>
  <c r="B26" i="24"/>
  <c r="B25" i="24"/>
  <c r="B24" i="24"/>
  <c r="B23" i="24"/>
  <c r="B22" i="24"/>
  <c r="B21" i="24"/>
  <c r="B20" i="24"/>
  <c r="B19" i="24"/>
  <c r="B18" i="24"/>
  <c r="B17" i="24"/>
  <c r="H17" i="24" s="1"/>
  <c r="B16" i="24"/>
  <c r="B15" i="24"/>
  <c r="B9" i="24"/>
  <c r="B8" i="24"/>
  <c r="B7" i="24"/>
  <c r="F35" i="24" l="1"/>
  <c r="D35" i="24"/>
  <c r="J35" i="24"/>
  <c r="K35" i="24"/>
  <c r="H35" i="24"/>
  <c r="G9" i="24"/>
  <c r="M9" i="24"/>
  <c r="E9" i="24"/>
  <c r="L9" i="24"/>
  <c r="I9" i="24"/>
  <c r="F9" i="24"/>
  <c r="D9" i="24"/>
  <c r="J9" i="24"/>
  <c r="H9" i="24"/>
  <c r="K9" i="24"/>
  <c r="K16" i="24"/>
  <c r="J16" i="24"/>
  <c r="H16" i="24"/>
  <c r="F16" i="24"/>
  <c r="D16" i="24"/>
  <c r="K32" i="24"/>
  <c r="J32" i="24"/>
  <c r="H32" i="24"/>
  <c r="F32" i="24"/>
  <c r="D32" i="24"/>
  <c r="G25" i="24"/>
  <c r="M25" i="24"/>
  <c r="E25" i="24"/>
  <c r="L25" i="24"/>
  <c r="I25" i="24"/>
  <c r="F29" i="24"/>
  <c r="D29" i="24"/>
  <c r="J29" i="24"/>
  <c r="H29" i="24"/>
  <c r="K29" i="24"/>
  <c r="I39" i="24"/>
  <c r="G39" i="24"/>
  <c r="L39" i="24"/>
  <c r="M39" i="24"/>
  <c r="E39" i="24"/>
  <c r="K34" i="24"/>
  <c r="J34" i="24"/>
  <c r="H34" i="24"/>
  <c r="F34" i="24"/>
  <c r="D34" i="24"/>
  <c r="F7" i="24"/>
  <c r="D7" i="24"/>
  <c r="J7" i="24"/>
  <c r="H7" i="24"/>
  <c r="K7" i="24"/>
  <c r="F27" i="24"/>
  <c r="D27" i="24"/>
  <c r="J27" i="24"/>
  <c r="H27" i="24"/>
  <c r="K27" i="24"/>
  <c r="K26" i="24"/>
  <c r="J26" i="24"/>
  <c r="H26" i="24"/>
  <c r="F26" i="24"/>
  <c r="D26" i="24"/>
  <c r="D38" i="24"/>
  <c r="K38" i="24"/>
  <c r="J38" i="24"/>
  <c r="H38" i="24"/>
  <c r="F38" i="24"/>
  <c r="K8" i="24"/>
  <c r="J8" i="24"/>
  <c r="H8" i="24"/>
  <c r="F8" i="24"/>
  <c r="D8" i="24"/>
  <c r="G17" i="24"/>
  <c r="M17" i="24"/>
  <c r="E17" i="24"/>
  <c r="L17" i="24"/>
  <c r="I17" i="24"/>
  <c r="G33" i="24"/>
  <c r="M33" i="24"/>
  <c r="E33" i="24"/>
  <c r="L33" i="24"/>
  <c r="I33" i="24"/>
  <c r="K30" i="24"/>
  <c r="J30" i="24"/>
  <c r="H30" i="24"/>
  <c r="F30" i="24"/>
  <c r="F15" i="24"/>
  <c r="D15" i="24"/>
  <c r="J15" i="24"/>
  <c r="H15" i="24"/>
  <c r="I8" i="24"/>
  <c r="M8" i="24"/>
  <c r="L8" i="24"/>
  <c r="G8" i="24"/>
  <c r="I18" i="24"/>
  <c r="L18" i="24"/>
  <c r="G18" i="24"/>
  <c r="E18" i="24"/>
  <c r="M18" i="24"/>
  <c r="I24" i="24"/>
  <c r="M24" i="24"/>
  <c r="E24" i="24"/>
  <c r="G27" i="24"/>
  <c r="M27" i="24"/>
  <c r="E27" i="24"/>
  <c r="L27" i="24"/>
  <c r="I27" i="24"/>
  <c r="I30" i="24"/>
  <c r="M30" i="24"/>
  <c r="L30" i="24"/>
  <c r="G30" i="24"/>
  <c r="E30" i="24"/>
  <c r="G35" i="24"/>
  <c r="M35" i="24"/>
  <c r="E35" i="24"/>
  <c r="L35" i="24"/>
  <c r="I35" i="24"/>
  <c r="B45" i="24"/>
  <c r="K18" i="24"/>
  <c r="J18" i="24"/>
  <c r="H18" i="24"/>
  <c r="F18" i="24"/>
  <c r="D18" i="24"/>
  <c r="H37" i="24"/>
  <c r="F37" i="24"/>
  <c r="D37" i="24"/>
  <c r="K37" i="24"/>
  <c r="M38" i="24"/>
  <c r="E38" i="24"/>
  <c r="L38" i="24"/>
  <c r="I38" i="24"/>
  <c r="G38" i="24"/>
  <c r="K22" i="24"/>
  <c r="J22" i="24"/>
  <c r="H22" i="24"/>
  <c r="F22" i="24"/>
  <c r="D22" i="24"/>
  <c r="I16" i="24"/>
  <c r="M16" i="24"/>
  <c r="L16" i="24"/>
  <c r="G16" i="24"/>
  <c r="E16" i="24"/>
  <c r="I22" i="24"/>
  <c r="E22" i="24"/>
  <c r="G22" i="24"/>
  <c r="G31" i="24"/>
  <c r="M31" i="24"/>
  <c r="E31" i="24"/>
  <c r="L31" i="24"/>
  <c r="K15" i="24"/>
  <c r="M22" i="24"/>
  <c r="D30" i="24"/>
  <c r="K52" i="24"/>
  <c r="I52" i="24"/>
  <c r="K60" i="24"/>
  <c r="I60" i="24"/>
  <c r="K68" i="24"/>
  <c r="I68" i="24"/>
  <c r="K24" i="24"/>
  <c r="J24" i="24"/>
  <c r="H24" i="24"/>
  <c r="F24" i="24"/>
  <c r="D24" i="24"/>
  <c r="F19" i="24"/>
  <c r="D19" i="24"/>
  <c r="J19" i="24"/>
  <c r="K19" i="24"/>
  <c r="F25" i="24"/>
  <c r="D25" i="24"/>
  <c r="J25" i="24"/>
  <c r="K25" i="24"/>
  <c r="H25" i="24"/>
  <c r="K28" i="24"/>
  <c r="J28" i="24"/>
  <c r="H28" i="24"/>
  <c r="F28" i="24"/>
  <c r="F31" i="24"/>
  <c r="D31" i="24"/>
  <c r="J31" i="24"/>
  <c r="H31" i="24"/>
  <c r="G24" i="24"/>
  <c r="I31" i="24"/>
  <c r="F21" i="24"/>
  <c r="D21" i="24"/>
  <c r="J21" i="24"/>
  <c r="K21" i="24"/>
  <c r="H21" i="24"/>
  <c r="G15" i="24"/>
  <c r="M15" i="24"/>
  <c r="E15" i="24"/>
  <c r="L15" i="24"/>
  <c r="G21" i="24"/>
  <c r="M21" i="24"/>
  <c r="E21" i="24"/>
  <c r="L21" i="24"/>
  <c r="I21" i="24"/>
  <c r="I45" i="24"/>
  <c r="G45" i="24"/>
  <c r="L45" i="24"/>
  <c r="M45" i="24"/>
  <c r="E45" i="24"/>
  <c r="F33" i="24"/>
  <c r="D33" i="24"/>
  <c r="J33" i="24"/>
  <c r="K33" i="24"/>
  <c r="I28" i="24"/>
  <c r="M28" i="24"/>
  <c r="L28" i="24"/>
  <c r="G28" i="24"/>
  <c r="B14" i="24"/>
  <c r="B6" i="24"/>
  <c r="I20" i="24"/>
  <c r="G20" i="24"/>
  <c r="E20" i="24"/>
  <c r="L20" i="24"/>
  <c r="I26" i="24"/>
  <c r="M26" i="24"/>
  <c r="L26" i="24"/>
  <c r="G29" i="24"/>
  <c r="M29" i="24"/>
  <c r="E29" i="24"/>
  <c r="L29" i="24"/>
  <c r="I29" i="24"/>
  <c r="I32" i="24"/>
  <c r="M32" i="24"/>
  <c r="L32" i="24"/>
  <c r="G32" i="24"/>
  <c r="E32" i="24"/>
  <c r="L24" i="24"/>
  <c r="K31" i="24"/>
  <c r="J37" i="24"/>
  <c r="K20" i="24"/>
  <c r="J20" i="24"/>
  <c r="H20" i="24"/>
  <c r="F20" i="24"/>
  <c r="D20" i="24"/>
  <c r="G7" i="24"/>
  <c r="M7" i="24"/>
  <c r="E7" i="24"/>
  <c r="L7" i="24"/>
  <c r="I7" i="24"/>
  <c r="C14" i="24"/>
  <c r="C6" i="24"/>
  <c r="G23" i="24"/>
  <c r="M23" i="24"/>
  <c r="E23" i="24"/>
  <c r="L23" i="24"/>
  <c r="I23" i="24"/>
  <c r="G19" i="24"/>
  <c r="M19" i="24"/>
  <c r="E19" i="24"/>
  <c r="L19" i="24"/>
  <c r="I19" i="24"/>
  <c r="E26" i="24"/>
  <c r="H33" i="24"/>
  <c r="I79" i="24"/>
  <c r="I34" i="24"/>
  <c r="L34" i="24"/>
  <c r="G34" i="24"/>
  <c r="E34" i="24"/>
  <c r="M34" i="24"/>
  <c r="F17" i="24"/>
  <c r="D17" i="24"/>
  <c r="J17" i="24"/>
  <c r="K17" i="24"/>
  <c r="F23" i="24"/>
  <c r="D23" i="24"/>
  <c r="J23" i="24"/>
  <c r="K23" i="24"/>
  <c r="H23" i="24"/>
  <c r="H39" i="24"/>
  <c r="F39" i="24"/>
  <c r="D39" i="24"/>
  <c r="K39" i="24"/>
  <c r="J39" i="24"/>
  <c r="I37" i="24"/>
  <c r="G37" i="24"/>
  <c r="L37" i="24"/>
  <c r="M37" i="24"/>
  <c r="E8" i="24"/>
  <c r="H19" i="24"/>
  <c r="G26" i="24"/>
  <c r="K56" i="24"/>
  <c r="I56" i="24"/>
  <c r="K64" i="24"/>
  <c r="I64" i="24"/>
  <c r="K72" i="24"/>
  <c r="I72" i="24"/>
  <c r="H41" i="24"/>
  <c r="F41" i="24"/>
  <c r="D41" i="24"/>
  <c r="J51" i="24"/>
  <c r="J55" i="24"/>
  <c r="J59" i="24"/>
  <c r="J63" i="24"/>
  <c r="J67" i="24"/>
  <c r="J71" i="24"/>
  <c r="J75" i="24"/>
  <c r="J77" i="24" s="1"/>
  <c r="I78" i="24" s="1"/>
  <c r="I41" i="24"/>
  <c r="G41" i="24"/>
  <c r="L41" i="24"/>
  <c r="E41" i="24"/>
  <c r="J54" i="24"/>
  <c r="J58" i="24"/>
  <c r="J62" i="24"/>
  <c r="J66" i="24"/>
  <c r="J70" i="24"/>
  <c r="J74" i="24"/>
  <c r="H43" i="24"/>
  <c r="F43" i="24"/>
  <c r="D43" i="24"/>
  <c r="K78" i="24"/>
  <c r="I43" i="24"/>
  <c r="G43" i="24"/>
  <c r="L43" i="24"/>
  <c r="J53" i="24"/>
  <c r="J57" i="24"/>
  <c r="J61" i="24"/>
  <c r="J65" i="24"/>
  <c r="J69" i="24"/>
  <c r="H40" i="24"/>
  <c r="H42" i="24"/>
  <c r="H44" i="24"/>
  <c r="J40" i="24"/>
  <c r="J42" i="24"/>
  <c r="J44" i="24"/>
  <c r="K40" i="24"/>
  <c r="K42" i="24"/>
  <c r="K44" i="24"/>
  <c r="L40" i="24"/>
  <c r="L42" i="24"/>
  <c r="L44" i="24"/>
  <c r="E40" i="24"/>
  <c r="E42" i="24"/>
  <c r="E44" i="24"/>
  <c r="I83" i="24" l="1"/>
  <c r="I82" i="24"/>
  <c r="K14" i="24"/>
  <c r="J14" i="24"/>
  <c r="H14" i="24"/>
  <c r="F14" i="24"/>
  <c r="D14" i="24"/>
  <c r="H45" i="24"/>
  <c r="F45" i="24"/>
  <c r="D45" i="24"/>
  <c r="K45" i="24"/>
  <c r="J45" i="24"/>
  <c r="I14" i="24"/>
  <c r="M14" i="24"/>
  <c r="L14" i="24"/>
  <c r="G14" i="24"/>
  <c r="E14" i="24"/>
  <c r="J79" i="24"/>
  <c r="J78" i="24"/>
  <c r="I81" i="24" s="1"/>
  <c r="I6" i="24"/>
  <c r="M6" i="24"/>
  <c r="L6" i="24"/>
  <c r="G6" i="24"/>
  <c r="E6" i="24"/>
  <c r="K6" i="24"/>
  <c r="J6" i="24"/>
  <c r="H6" i="24"/>
  <c r="F6" i="24"/>
  <c r="D6" i="24"/>
</calcChain>
</file>

<file path=xl/sharedStrings.xml><?xml version="1.0" encoding="utf-8"?>
<sst xmlns="http://schemas.openxmlformats.org/spreadsheetml/2006/main" count="1836" uniqueCount="521">
  <si>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</si>
  <si>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</si>
  <si>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</si>
  <si>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</si>
  <si>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</si>
  <si>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</si>
  <si>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</si>
  <si>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</si>
  <si>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</si>
  <si>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</si>
  <si>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</si>
  <si>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</si>
  <si>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</si>
  <si>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Wolfenbüttel (03158)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</si>
  <si>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</si>
  <si>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</si>
  <si>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</si>
  <si>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</si>
  <si>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</si>
  <si>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</si>
  <si>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</si>
  <si>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</si>
  <si>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</si>
  <si>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</si>
  <si>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</si>
  <si>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</si>
  <si>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</si>
  <si>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</si>
  <si>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</si>
  <si>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</si>
  <si>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</si>
  <si>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</si>
  <si>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</si>
  <si>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</si>
  <si>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</si>
  <si>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</si>
  <si>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</si>
  <si>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</si>
  <si>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</si>
  <si>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</si>
  <si>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</si>
  <si>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</si>
  <si>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</si>
  <si>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</si>
  <si>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</si>
  <si>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</si>
  <si>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</si>
  <si>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</si>
  <si>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</si>
  <si>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</si>
  <si>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</si>
  <si>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</si>
  <si>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</si>
  <si>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</si>
  <si>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</si>
  <si>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</si>
  <si>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</si>
  <si>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</si>
  <si>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</si>
  <si>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</si>
  <si>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</si>
  <si>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</si>
  <si>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</si>
  <si>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</si>
  <si>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</si>
  <si>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</si>
  <si>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</si>
  <si>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</si>
  <si>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</si>
  <si>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</si>
  <si>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</si>
  <si>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</si>
  <si>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</si>
  <si>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</si>
  <si>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</si>
  <si>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</si>
  <si>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</si>
  <si>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</si>
  <si>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</si>
  <si>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</si>
  <si>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</si>
  <si>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</si>
  <si>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</si>
  <si>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</si>
  <si>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</si>
  <si>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</si>
  <si>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</si>
  <si>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</si>
  <si>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</si>
  <si>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</si>
  <si>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</si>
  <si>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</si>
  <si>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Wolfenbüttel (03158);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</si>
  <si>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</si>
  <si>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</si>
  <si>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</si>
  <si>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</si>
  <si>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</si>
  <si>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</si>
  <si>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</si>
  <si>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</si>
  <si>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</si>
  <si>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</si>
  <si>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</si>
  <si>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</si>
  <si>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</si>
  <si>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</si>
  <si>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</si>
  <si>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</si>
  <si>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</si>
  <si>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</si>
  <si>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</si>
  <si>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</si>
  <si>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</si>
  <si>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</si>
  <si>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</si>
  <si>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</si>
  <si>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</si>
  <si>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</si>
  <si>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</si>
  <si>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</si>
  <si>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</si>
  <si>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</si>
  <si>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</si>
  <si>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</si>
  <si>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</si>
  <si>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</si>
  <si>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</si>
  <si>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</si>
  <si>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</si>
  <si>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</si>
  <si>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</si>
  <si>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</si>
  <si>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</si>
  <si>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</si>
  <si>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</si>
  <si>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</si>
  <si>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</si>
  <si>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</si>
  <si>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</si>
  <si>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</si>
  <si>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</si>
  <si>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</si>
  <si>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</si>
  <si>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</si>
  <si>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</si>
  <si>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</si>
  <si>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</si>
  <si>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</si>
  <si>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</si>
  <si>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</si>
  <si>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</si>
  <si>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</si>
  <si>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</si>
  <si>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</si>
  <si>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</si>
  <si>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</si>
  <si>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</si>
  <si>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</si>
  <si>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</si>
  <si>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</si>
  <si>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</si>
  <si>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</si>
  <si>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</si>
  <si>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</si>
  <si>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</si>
  <si>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</si>
  <si>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</si>
  <si>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</si>
  <si>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</si>
  <si>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</si>
  <si>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</si>
  <si>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</si>
  <si>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</si>
  <si>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</si>
  <si>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</si>
  <si>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</si>
  <si>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</si>
  <si>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</si>
  <si>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</si>
  <si>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</si>
  <si>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</si>
  <si>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</si>
  <si>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Wolfenbüttel (03158)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</si>
  <si>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</si>
  <si>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</si>
  <si>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</si>
  <si>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</si>
  <si>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</si>
  <si>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</si>
  <si>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</si>
  <si>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</si>
  <si>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</si>
  <si>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</si>
  <si>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</si>
  <si>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</si>
  <si>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</si>
  <si>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</si>
  <si>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</si>
  <si>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</si>
  <si>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</si>
  <si>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</si>
  <si>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</si>
  <si>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</si>
  <si>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</si>
  <si>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</si>
  <si>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</si>
  <si>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</si>
  <si>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</si>
  <si>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</si>
  <si>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</si>
  <si>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</si>
  <si>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</si>
  <si>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</si>
  <si>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</si>
  <si>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</si>
  <si>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</si>
  <si>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</si>
  <si>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</si>
  <si>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</si>
  <si>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</si>
  <si>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</si>
  <si>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</si>
  <si>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</si>
  <si>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</si>
  <si>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</si>
  <si>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</si>
  <si>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</si>
  <si>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</si>
  <si>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</si>
  <si>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</si>
  <si>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</si>
  <si>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</si>
  <si>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</si>
  <si>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</si>
  <si>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</si>
  <si>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</si>
  <si>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</si>
  <si>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</si>
  <si>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</si>
  <si>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</si>
  <si>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</si>
  <si>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</si>
  <si>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</si>
  <si>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</si>
  <si>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</si>
  <si>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</si>
  <si>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</si>
  <si>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</si>
  <si>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</si>
  <si>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</si>
  <si>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</si>
  <si>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</si>
  <si>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</si>
  <si>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</si>
  <si>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</si>
  <si>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</si>
  <si>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</si>
  <si>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</si>
  <si>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</si>
  <si>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</si>
  <si>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</si>
  <si>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</si>
  <si>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</si>
  <si>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</si>
  <si>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</si>
  <si>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</si>
  <si>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</si>
  <si>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</si>
  <si>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</si>
  <si>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</si>
  <si>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</si>
  <si>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</si>
  <si>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</si>
  <si>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</si>
  <si>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</si>
  <si>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</si>
  <si>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</si>
  <si>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</si>
  <si>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</si>
  <si>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</si>
  <si>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</si>
  <si>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</si>
  <si>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</si>
  <si>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</si>
  <si>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</si>
  <si>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</si>
  <si>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</si>
  <si>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</si>
  <si>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</si>
  <si>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</si>
  <si>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</si>
  <si>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</si>
  <si>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</si>
  <si>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</si>
  <si>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</si>
  <si>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</si>
  <si>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</si>
  <si>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</si>
  <si>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</si>
  <si>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</si>
  <si>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</si>
  <si>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</si>
  <si>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</si>
  <si>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</si>
  <si>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</si>
  <si>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</si>
  <si>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</si>
  <si>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</si>
  <si>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</si>
  <si>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</si>
  <si>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</si>
  <si>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</si>
  <si>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</si>
  <si>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</si>
  <si>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</si>
  <si>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</si>
  <si>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</si>
  <si>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</si>
  <si>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</si>
  <si>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</si>
  <si>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</si>
  <si>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</si>
  <si>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</si>
  <si>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</si>
  <si>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</si>
  <si>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</si>
  <si>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</si>
  <si>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</si>
  <si>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</si>
  <si>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</si>
  <si>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</si>
  <si>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</si>
  <si>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</si>
  <si>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</si>
  <si>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</si>
  <si>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</si>
  <si>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</si>
  <si>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</si>
  <si>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</si>
  <si>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</si>
  <si>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</si>
  <si>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</si>
  <si>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</si>
  <si>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</si>
  <si>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</si>
  <si>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</si>
  <si>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</si>
  <si>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</si>
  <si>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</si>
  <si>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</si>
  <si>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</si>
  <si>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</si>
  <si>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</si>
  <si>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</si>
  <si>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</si>
  <si>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</si>
  <si>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</si>
  <si>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</si>
  <si>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</si>
  <si>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</si>
  <si>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</si>
  <si>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</si>
  <si>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</si>
  <si>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</si>
  <si>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</si>
  <si>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</si>
  <si>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</si>
  <si>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</si>
  <si>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</si>
  <si>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</si>
  <si>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</si>
  <si>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</si>
  <si>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Wolfenbüttel (03158);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</si>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</sst>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{5C24A020-8927-439C-9BA7-7C7D99D6AA52}</c15:txfldGUID>
                      <c15:f>Daten_Diagramme!$D$6</c15:f>
                      <c15:dlblFieldTableCache>
                        <c:ptCount val="1"/>
                        <c:pt idx="0">
                          <c:v>3.6</c:v>
                        </c:pt>
                      </c15:dlblFieldTableCache>
                    </c15:dlblFTEntry>
                  </c15:dlblFieldTable>
                  <c15:showDataLabelsRange val="0"/>
                </c:ext>
                <c:ext xmlns:c16="http://schemas.microsoft.com/office/drawing/2014/chart" uri="{C3380CC4-5D6E-409C-BE32-E72D297353CC}">
                  <c16:uniqueId val="{00000000-E037-41CF-B626-E58676B4CC15}"/>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{D308DBB0-3AA4-4BFC-9C61-018D6446F359}</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E037-41CF-B626-E58676B4CC1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{F2432582-34DF-43C3-B4AB-2E82B7255022}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037-41CF-B626-E58676B4CC1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{92574A2D-58CC-4BDF-9793-B6242279AB34}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037-41CF-B626-E58676B4CC1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3.5999043214798276</c:v>
                </c:pt>
                <c:pt idx="1">
                  <c:v>1.4040057212208159</c:v>
                </c:pt>
                <c:pt idx="2">
                  <c:v>1.1186464311118853</c:v>
                </c:pt>
                <c:pt idx="3">
                  <c:v>1.0875687030768</c:v>
                </c:pt>
              </c:numCache>
            </c:numRef>
          </c:val>
          <c:extLst>
            <c:ext xmlns:c16="http://schemas.microsoft.com/office/drawing/2014/chart" uri="{C3380CC4-5D6E-409C-BE32-E72D297353CC}">
              <c16:uniqueId val="{00000004-E037-41CF-B626-E58676B4CC1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{28DE8ABF-97E4-4BDD-B10B-8F08CB974AB6}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037-41CF-B626-E58676B4CC1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{F7F30193-976F-42D6-B9BE-5653BB2FFA9C}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037-41CF-B626-E58676B4CC1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{834ED05A-0271-4369-97CB-367F0567B6CF}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037-41CF-B626-E58676B4CC1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{3251D158-172C-43AA-8720-559491EBE808}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037-41CF-B626-E58676B4CC1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037-41CF-B626-E58676B4CC1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037-41CF-B626-E58676B4CC1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{D256266F-46FA-4987-AC7F-3E26627D9F5F}</c15:txfldGUID>
                      <c15:f>Daten_Diagramme!$E$6</c15:f>
                      <c15:dlblFieldTableCache>
                        <c:ptCount val="1"/>
                        <c:pt idx="0">
                          <c:v>-1.6</c:v>
                        </c:pt>
                      </c15:dlblFieldTableCache>
                    </c15:dlblFTEntry>
                  </c15:dlblFieldTable>
                  <c15:showDataLabelsRange val="0"/>
                </c:ext>
                <c:ext xmlns:c16="http://schemas.microsoft.com/office/drawing/2014/chart" uri="{C3380CC4-5D6E-409C-BE32-E72D297353CC}">
                  <c16:uniqueId val="{00000000-6741-4A46-B635-2A5F4B68AE91}"/>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{AB54225D-BB07-41D4-9198-A7B1EC7CC6D3}</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6741-4A46-B635-2A5F4B68AE9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{0D8B449F-A023-41A9-8273-A232FC8D9CD1}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741-4A46-B635-2A5F4B68AE9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{587FB484-47B7-4086-977A-724A0B0B0BC2}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741-4A46-B635-2A5F4B68AE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-1.5709642470205851</c:v>
                </c:pt>
                <c:pt idx="1">
                  <c:v>-2.8801937126160149</c:v>
                </c:pt>
                <c:pt idx="2">
                  <c:v>-2.7637010795899166</c:v>
                </c:pt>
                <c:pt idx="3">
                  <c:v>-2.8655893304673015</c:v>
                </c:pt>
              </c:numCache>
            </c:numRef>
          </c:val>
          <c:extLst>
            <c:ext xmlns:c16="http://schemas.microsoft.com/office/drawing/2014/chart" uri="{C3380CC4-5D6E-409C-BE32-E72D297353CC}">
              <c16:uniqueId val="{00000004-6741-4A46-B635-2A5F4B68AE9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{B81426FB-4C1D-4689-941D-C782B70D8951}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741-4A46-B635-2A5F4B68AE9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{15584FD5-C6AB-48C0-A043-9ED00AD9067C}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741-4A46-B635-2A5F4B68AE9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{31EBDD5A-609E-47EE-97F8-A30D80232383}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741-4A46-B635-2A5F4B68AE9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{1571B481-6FEA-49E9-8501-EBEE9DB6C602}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741-4A46-B635-2A5F4B68AE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741-4A46-B635-2A5F4B68AE9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741-4A46-B635-2A5F4B68AE9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{DC8EBFAD-CC69-46EE-AFC0-CB836708144C}</c15:txfldGUID>
                      <c15:f>Daten_Diagramme!$D$14</c15:f>
                      <c15:dlblFieldTableCache>
                        <c:ptCount val="1"/>
                        <c:pt idx="0">
                          <c:v>3.6</c:v>
                        </c:pt>
                      </c15:dlblFieldTableCache>
                    </c15:dlblFTEntry>
                  </c15:dlblFieldTable>
                  <c15:showDataLabelsRange val="0"/>
                </c:ext>
                <c:ext xmlns:c16="http://schemas.microsoft.com/office/drawing/2014/chart" uri="{C3380CC4-5D6E-409C-BE32-E72D297353CC}">
                  <c16:uniqueId val="{00000000-9FCE-4997-9F3D-4887C74E7446}"/>
                </c:ext>
              </c:extLst>
            </c:dLbl>
            <c:dLbl>
              <c:idx val="1"/>
              <c:tx>
                <c:strRef>
                  <c:f>Daten_Diagramme!$D$15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{25FA8791-E3D2-4146-A729-7C2514011CE7}</c15:txfldGUID>
                      <c15:f>Daten_Diagramme!$D$15</c15:f>
                      <c15:dlblFieldTableCache>
                        <c:ptCount val="1"/>
                        <c:pt idx="0">
                          <c:v>-0.9</c:v>
                        </c:pt>
                      </c15:dlblFieldTableCache>
                    </c15:dlblFTEntry>
                  </c15:dlblFieldTable>
                  <c15:showDataLabelsRange val="0"/>
                </c:ext>
                <c:ext xmlns:c16="http://schemas.microsoft.com/office/drawing/2014/chart" uri="{C3380CC4-5D6E-409C-BE32-E72D297353CC}">
                  <c16:uniqueId val="{00000001-9FCE-4997-9F3D-4887C74E7446}"/>
                </c:ext>
              </c:extLst>
            </c:dLbl>
            <c:dLbl>
              <c:idx val="2"/>
              <c:tx>
                <c:strRef>
                  <c:f>Daten_Diagramme!$D$16</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{839E4F6B-9999-4636-ABC3-CFA780E4BA89}</c15:txfldGUID>
                      <c15:f>Daten_Diagramme!$D$16</c15:f>
                      <c15:dlblFieldTableCache>
                        <c:ptCount val="1"/>
                        <c:pt idx="0">
                          <c:v>7.8</c:v>
                        </c:pt>
                      </c15:dlblFieldTableCache>
                    </c15:dlblFTEntry>
                  </c15:dlblFieldTable>
                  <c15:showDataLabelsRange val="0"/>
                </c:ext>
                <c:ext xmlns:c16="http://schemas.microsoft.com/office/drawing/2014/chart" uri="{C3380CC4-5D6E-409C-BE32-E72D297353CC}">
                  <c16:uniqueId val="{00000002-9FCE-4997-9F3D-4887C74E7446}"/>
                </c:ext>
              </c:extLst>
            </c:dLbl>
            <c:dLbl>
              <c:idx val="3"/>
              <c:tx>
                <c:strRef>
                  <c:f>Daten_Diagramme!$D$17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{D9E11F09-E13B-4681-8676-4A0913F8E705}</c15:txfldGUID>
                      <c15:f>Daten_Diagramme!$D$17</c15:f>
                      <c15:dlblFieldTableCache>
                        <c:ptCount val="1"/>
                        <c:pt idx="0">
                          <c:v>-3.7</c:v>
                        </c:pt>
                      </c15:dlblFieldTableCache>
                    </c15:dlblFTEntry>
                  </c15:dlblFieldTable>
                  <c15:showDataLabelsRange val="0"/>
                </c:ext>
                <c:ext xmlns:c16="http://schemas.microsoft.com/office/drawing/2014/chart" uri="{C3380CC4-5D6E-409C-BE32-E72D297353CC}">
                  <c16:uniqueId val="{00000003-9FCE-4997-9F3D-4887C74E7446}"/>
                </c:ext>
              </c:extLst>
            </c:dLbl>
            <c:dLbl>
              <c:idx val="4"/>
              <c:tx>
                <c:strRef>
                  <c:f>Daten_Diagramme!$D$18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{6FAD20C5-0502-4B7F-8F52-D2C8548BAF96}</c15:txfldGUID>
                      <c15:f>Daten_Diagramme!$D$18</c15:f>
                      <c15:dlblFieldTableCache>
                        <c:ptCount val="1"/>
                        <c:pt idx="0">
                          <c:v>-1.7</c:v>
                        </c:pt>
                      </c15:dlblFieldTableCache>
                    </c15:dlblFTEntry>
                  </c15:dlblFieldTable>
                  <c15:showDataLabelsRange val="0"/>
                </c:ext>
                <c:ext xmlns:c16="http://schemas.microsoft.com/office/drawing/2014/chart" uri="{C3380CC4-5D6E-409C-BE32-E72D297353CC}">
                  <c16:uniqueId val="{00000004-9FCE-4997-9F3D-4887C74E7446}"/>
                </c:ext>
              </c:extLst>
            </c:dLbl>
            <c:dLbl>
              <c:idx val="5"/>
              <c:tx>
                <c:strRef>
                  <c:f>Daten_Diagramme!$D$19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{5959E61D-A1D0-4167-92C2-215014E14554}</c15:txfldGUID>
                      <c15:f>Daten_Diagramme!$D$19</c15:f>
                      <c15:dlblFieldTableCache>
                        <c:ptCount val="1"/>
                        <c:pt idx="0">
                          <c:v>-4.5</c:v>
                        </c:pt>
                      </c15:dlblFieldTableCache>
                    </c15:dlblFTEntry>
                  </c15:dlblFieldTable>
                  <c15:showDataLabelsRange val="0"/>
                </c:ext>
                <c:ext xmlns:c16="http://schemas.microsoft.com/office/drawing/2014/chart" uri="{C3380CC4-5D6E-409C-BE32-E72D297353CC}">
                  <c16:uniqueId val="{00000005-9FCE-4997-9F3D-4887C74E7446}"/>
                </c:ext>
              </c:extLst>
            </c:dLbl>
            <c:dLbl>
              <c:idx val="6"/>
              <c:tx>
                <c:strRef>
                  <c:f>Daten_Diagramme!$D$20</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{18053320-F1A4-464D-AC31-9DA7462B0C58}</c15:txfldGUID>
                      <c15:f>Daten_Diagramme!$D$20</c15:f>
                      <c15:dlblFieldTableCache>
                        <c:ptCount val="1"/>
                        <c:pt idx="0">
                          <c:v>-5.8</c:v>
                        </c:pt>
                      </c15:dlblFieldTableCache>
                    </c15:dlblFTEntry>
                  </c15:dlblFieldTable>
                  <c15:showDataLabelsRange val="0"/>
                </c:ext>
                <c:ext xmlns:c16="http://schemas.microsoft.com/office/drawing/2014/chart" uri="{C3380CC4-5D6E-409C-BE32-E72D297353CC}">
                  <c16:uniqueId val="{00000006-9FCE-4997-9F3D-4887C74E7446}"/>
                </c:ext>
              </c:extLst>
            </c:dLbl>
            <c:dLbl>
              <c:idx val="7"/>
              <c:tx>
                <c:strRef>
                  <c:f>Daten_Diagramme!$D$21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{C9A43214-94CB-47FD-825F-DFC51A80D41B}</c15:txfldGUID>
                      <c15:f>Daten_Diagramme!$D$21</c15:f>
                      <c15:dlblFieldTableCache>
                        <c:ptCount val="1"/>
                        <c:pt idx="0">
                          <c:v>-3.5</c:v>
                        </c:pt>
                      </c15:dlblFieldTableCache>
                    </c15:dlblFTEntry>
                  </c15:dlblFieldTable>
                  <c15:showDataLabelsRange val="0"/>
                </c:ext>
                <c:ext xmlns:c16="http://schemas.microsoft.com/office/drawing/2014/chart" uri="{C3380CC4-5D6E-409C-BE32-E72D297353CC}">
                  <c16:uniqueId val="{00000007-9FCE-4997-9F3D-4887C74E7446}"/>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{58E3C713-DBFF-472F-8CA2-A309FCDB2DEC}</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9FCE-4997-9F3D-4887C74E7446}"/>
                </c:ext>
              </c:extLst>
            </c:dLbl>
            <c:dLbl>
              <c:idx val="9"/>
              <c:tx>
                <c:strRef>
                  <c:f>Daten_Diagramme!$D$23</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{0B8C3141-3547-4756-8ED6-7A190D6B26F1}</c15:txfldGUID>
                      <c15:f>Daten_Diagramme!$D$23</c15:f>
                      <c15:dlblFieldTableCache>
                        <c:ptCount val="1"/>
                        <c:pt idx="0">
                          <c:v>7.1</c:v>
                        </c:pt>
                      </c15:dlblFieldTableCache>
                    </c15:dlblFTEntry>
                  </c15:dlblFieldTable>
                  <c15:showDataLabelsRange val="0"/>
                </c:ext>
                <c:ext xmlns:c16="http://schemas.microsoft.com/office/drawing/2014/chart" uri="{C3380CC4-5D6E-409C-BE32-E72D297353CC}">
                  <c16:uniqueId val="{00000009-9FCE-4997-9F3D-4887C74E7446}"/>
                </c:ext>
              </c:extLst>
            </c:dLbl>
            <c:dLbl>
              <c:idx val="10"/>
              <c:tx>
                <c:strRef>
                  <c:f>Daten_Diagramme!$D$24</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{8787557F-3EFA-4A17-9E6A-E1DA3AB62A16}</c15:txfldGUID>
                      <c15:f>Daten_Diagramme!$D$24</c15:f>
                      <c15:dlblFieldTableCache>
                        <c:ptCount val="1"/>
                        <c:pt idx="0">
                          <c:v>5.4</c:v>
                        </c:pt>
                      </c15:dlblFieldTableCache>
                    </c15:dlblFTEntry>
                  </c15:dlblFieldTable>
                  <c15:showDataLabelsRange val="0"/>
                </c:ext>
                <c:ext xmlns:c16="http://schemas.microsoft.com/office/drawing/2014/chart" uri="{C3380CC4-5D6E-409C-BE32-E72D297353CC}">
                  <c16:uniqueId val="{0000000A-9FCE-4997-9F3D-4887C74E7446}"/>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{AF701D0F-8354-40F2-B3DF-F4831DB87C41}</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9FCE-4997-9F3D-4887C74E7446}"/>
                </c:ext>
              </c:extLst>
            </c:dLbl>
            <c:dLbl>
              <c:idx val="12"/>
              <c:tx>
                <c:strRef>
                  <c:f>Daten_Diagramme!$D$26</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{031DE995-E973-4DF7-B63F-EC449FE55C40}</c15:txfldGUID>
                      <c15:f>Daten_Diagramme!$D$26</c15:f>
                      <c15:dlblFieldTableCache>
                        <c:ptCount val="1"/>
                        <c:pt idx="0">
                          <c:v>6.8</c:v>
                        </c:pt>
                      </c15:dlblFieldTableCache>
                    </c15:dlblFTEntry>
                  </c15:dlblFieldTable>
                  <c15:showDataLabelsRange val="0"/>
                </c:ext>
                <c:ext xmlns:c16="http://schemas.microsoft.com/office/drawing/2014/chart" uri="{C3380CC4-5D6E-409C-BE32-E72D297353CC}">
                  <c16:uniqueId val="{0000000C-9FCE-4997-9F3D-4887C74E7446}"/>
                </c:ext>
              </c:extLst>
            </c:dLbl>
            <c:dLbl>
              <c:idx val="13"/>
              <c:tx>
                <c:strRef>
                  <c:f>Daten_Diagramme!$D$27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{9372A694-FAFE-43B7-A54D-82AB36493A09}</c15:txfldGUID>
                      <c15:f>Daten_Diagramme!$D$27</c15:f>
                      <c15:dlblFieldTableCache>
                        <c:ptCount val="1"/>
                        <c:pt idx="0">
                          <c:v>4.0</c:v>
                        </c:pt>
                      </c15:dlblFieldTableCache>
                    </c15:dlblFTEntry>
                  </c15:dlblFieldTable>
                  <c15:showDataLabelsRange val="0"/>
                </c:ext>
                <c:ext xmlns:c16="http://schemas.microsoft.com/office/drawing/2014/chart" uri="{C3380CC4-5D6E-409C-BE32-E72D297353CC}">
                  <c16:uniqueId val="{0000000D-9FCE-4997-9F3D-4887C74E7446}"/>
                </c:ext>
              </c:extLst>
            </c:dLbl>
            <c:dLbl>
              <c:idx val="14"/>
              <c:tx>
                <c:strRef>
                  <c:f>Daten_Diagramme!$D$28</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{EDD1E74F-4686-440A-BF89-6E23FB781499}</c15:txfldGUID>
                      <c15:f>Daten_Diagramme!$D$28</c15:f>
                      <c15:dlblFieldTableCache>
                        <c:ptCount val="1"/>
                        <c:pt idx="0">
                          <c:v>-8.2</c:v>
                        </c:pt>
                      </c15:dlblFieldTableCache>
                    </c15:dlblFTEntry>
                  </c15:dlblFieldTable>
                  <c15:showDataLabelsRange val="0"/>
                </c:ext>
                <c:ext xmlns:c16="http://schemas.microsoft.com/office/drawing/2014/chart" uri="{C3380CC4-5D6E-409C-BE32-E72D297353CC}">
                  <c16:uniqueId val="{0000000E-9FCE-4997-9F3D-4887C74E7446}"/>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{9F61E71A-D7C4-4239-A82A-4A081CD4F0BD}</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9FCE-4997-9F3D-4887C74E7446}"/>
                </c:ext>
              </c:extLst>
            </c:dLbl>
            <c:dLbl>
              <c:idx val="16"/>
              <c:tx>
                <c:strRef>
                  <c:f>Daten_Diagramme!$D$30</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{59A4E0C1-636A-4079-A1B6-684FA31B2BB0}</c15:txfldGUID>
                      <c15:f>Daten_Diagramme!$D$30</c15:f>
                      <c15:dlblFieldTableCache>
                        <c:ptCount val="1"/>
                        <c:pt idx="0">
                          <c:v>7.5</c:v>
                        </c:pt>
                      </c15:dlblFieldTableCache>
                    </c15:dlblFTEntry>
                  </c15:dlblFieldTable>
                  <c15:showDataLabelsRange val="0"/>
                </c:ext>
                <c:ext xmlns:c16="http://schemas.microsoft.com/office/drawing/2014/chart" uri="{C3380CC4-5D6E-409C-BE32-E72D297353CC}">
                  <c16:uniqueId val="{00000010-9FCE-4997-9F3D-4887C74E7446}"/>
                </c:ext>
              </c:extLst>
            </c:dLbl>
            <c:dLbl>
              <c:idx val="17"/>
              <c:tx>
                <c:strRef>
                  <c:f>Daten_Diagramme!$D$31</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{09E2BC61-6F5F-4361-B0E4-953DF6944FBE}</c15:txfldGUID>
                      <c15:f>Daten_Diagramme!$D$31</c15:f>
                      <c15:dlblFieldTableCache>
                        <c:ptCount val="1"/>
                        <c:pt idx="0">
                          <c:v>5.2</c:v>
                        </c:pt>
                      </c15:dlblFieldTableCache>
                    </c15:dlblFTEntry>
                  </c15:dlblFieldTable>
                  <c15:showDataLabelsRange val="0"/>
                </c:ext>
                <c:ext xmlns:c16="http://schemas.microsoft.com/office/drawing/2014/chart" uri="{C3380CC4-5D6E-409C-BE32-E72D297353CC}">
                  <c16:uniqueId val="{00000011-9FCE-4997-9F3D-4887C74E7446}"/>
                </c:ext>
              </c:extLst>
            </c:dLbl>
            <c:dLbl>
              <c:idx val="18"/>
              <c:tx>
                <c:strRef>
                  <c:f>Daten_Diagramme!$D$32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{3DF81D51-4D2F-47E8-8674-6C4BFA1CAD7A}</c15:txfldGUID>
                      <c15:f>Daten_Diagramme!$D$32</c15:f>
                      <c15:dlblFieldTableCache>
                        <c:ptCount val="1"/>
                        <c:pt idx="0">
                          <c:v>3.6</c:v>
                        </c:pt>
                      </c15:dlblFieldTableCache>
                    </c15:dlblFTEntry>
                  </c15:dlblFieldTable>
                  <c15:showDataLabelsRange val="0"/>
                </c:ext>
                <c:ext xmlns:c16="http://schemas.microsoft.com/office/drawing/2014/chart" uri="{C3380CC4-5D6E-409C-BE32-E72D297353CC}">
                  <c16:uniqueId val="{00000012-9FCE-4997-9F3D-4887C74E7446}"/>
                </c:ext>
              </c:extLst>
            </c:dLbl>
            <c:dLbl>
              <c:idx val="19"/>
              <c:tx>
                <c:strRef>
                  <c:f>Daten_Diagramme!$D$33</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{8941E6F9-9462-4504-8033-81F28463498E}</c15:txfldGUID>
                      <c15:f>Daten_Diagramme!$D$33</c15:f>
                      <c15:dlblFieldTableCache>
                        <c:ptCount val="1"/>
                        <c:pt idx="0">
                          <c:v>16.1</c:v>
                        </c:pt>
                      </c15:dlblFieldTableCache>
                    </c15:dlblFTEntry>
                  </c15:dlblFieldTable>
                  <c15:showDataLabelsRange val="0"/>
                </c:ext>
                <c:ext xmlns:c16="http://schemas.microsoft.com/office/drawing/2014/chart" uri="{C3380CC4-5D6E-409C-BE32-E72D297353CC}">
                  <c16:uniqueId val="{00000013-9FCE-4997-9F3D-4887C74E7446}"/>
                </c:ext>
              </c:extLst>
            </c:dLbl>
            <c:dLbl>
              <c:idx val="20"/>
              <c:tx>
                <c:strRef>
                  <c:f>Daten_Diagramme!$D$34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{AD3C0C44-F92D-4B0A-9EDF-DD589E311D31}</c15:txfldGUID>
                      <c15:f>Daten_Diagramme!$D$34</c15:f>
                      <c15:dlblFieldTableCache>
                        <c:ptCount val="1"/>
                        <c:pt idx="0">
                          <c:v>0.9</c:v>
                        </c:pt>
                      </c15:dlblFieldTableCache>
                    </c15:dlblFTEntry>
                  </c15:dlblFieldTable>
                  <c15:showDataLabelsRange val="0"/>
                </c:ext>
                <c:ext xmlns:c16="http://schemas.microsoft.com/office/drawing/2014/chart" uri="{C3380CC4-5D6E-409C-BE32-E72D297353CC}">
                  <c16:uniqueId val="{00000014-9FCE-4997-9F3D-4887C74E7446}"/>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{686EFFCA-ADD3-4DAD-978C-E9C21F1B8024}</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9FCE-4997-9F3D-4887C74E744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{5FB9A1A6-F759-4C31-856E-51CF37F787FA}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FCE-4997-9F3D-4887C74E7446}"/>
                </c:ext>
              </c:extLst>
            </c:dLbl>
            <c:dLbl>
              <c:idx val="23"/>
              <c:tx>
                <c:strRef>
                  <c:f>Daten_Diagramme!$D$37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{EE699798-2010-4053-BBE2-22F74349B1EF}</c15:txfldGUID>
                      <c15:f>Daten_Diagramme!$D$37</c15:f>
                      <c15:dlblFieldTableCache>
                        <c:ptCount val="1"/>
                        <c:pt idx="0">
                          <c:v>-0.9</c:v>
                        </c:pt>
                      </c15:dlblFieldTableCache>
                    </c15:dlblFTEntry>
                  </c15:dlblFieldTable>
                  <c15:showDataLabelsRange val="0"/>
                </c:ext>
                <c:ext xmlns:c16="http://schemas.microsoft.com/office/drawing/2014/chart" uri="{C3380CC4-5D6E-409C-BE32-E72D297353CC}">
                  <c16:uniqueId val="{00000017-9FCE-4997-9F3D-4887C74E7446}"/>
                </c:ext>
              </c:extLst>
            </c:dLbl>
            <c:dLbl>
              <c:idx val="24"/>
              <c:layout>
                <c:manualLayout>
                  <c:x val="4.7769028871392123E-3"/>
                  <c:y val="-4.6876052205785108E-5"/>
                </c:manualLayout>
              </c:layout>
              <c:tx>
                <c:strRef>
                  <c:f>Daten_Diagramme!$D$38</c:f>
                  <c:strCache>
                    <c:ptCount val="1"/>
                    <c:pt idx="0">
                      <c:v>-1.9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{A957CCF2-1E0D-4983-8475-D129B4299302}</c15:txfldGUID>
                      <c15:f>Daten_Diagramme!$D$38</c15:f>
                      <c15:dlblFieldTableCache>
                        <c:ptCount val="1"/>
                        <c:pt idx="0">
                          <c:v>-1.9</c:v>
                        </c:pt>
                      </c15:dlblFieldTableCache>
                    </c15:dlblFTEntry>
                  </c15:dlblFieldTable>
                  <c15:showDataLabelsRange val="0"/>
                </c:ext>
                <c:ext xmlns:c16="http://schemas.microsoft.com/office/drawing/2014/chart" uri="{C3380CC4-5D6E-409C-BE32-E72D297353CC}">
                  <c16:uniqueId val="{00000018-9FCE-4997-9F3D-4887C74E7446}"/>
                </c:ext>
              </c:extLst>
            </c:dLbl>
            <c:dLbl>
              <c:idx val="25"/>
              <c:tx>
                <c:strRef>
                  <c:f>Daten_Diagramme!$D$39</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{B7383190-6421-4340-A4EA-00D5A8A530BD}</c15:txfldGUID>
                      <c15:f>Daten_Diagramme!$D$39</c15:f>
                      <c15:dlblFieldTableCache>
                        <c:ptCount val="1"/>
                        <c:pt idx="0">
                          <c:v>5.5</c:v>
                        </c:pt>
                      </c15:dlblFieldTableCache>
                    </c15:dlblFTEntry>
                  </c15:dlblFieldTable>
                  <c15:showDataLabelsRange val="0"/>
                </c:ext>
                <c:ext xmlns:c16="http://schemas.microsoft.com/office/drawing/2014/chart" uri="{C3380CC4-5D6E-409C-BE32-E72D297353CC}">
                  <c16:uniqueId val="{00000019-9FCE-4997-9F3D-4887C74E744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{DCD84A80-3E5D-44FE-8A91-F86A7A06A587}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FCE-4997-9F3D-4887C74E744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{16125A02-D89E-4B1A-BE60-26B1B10601F5}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FCE-4997-9F3D-4887C74E744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{1FADD7CB-3FB2-4DA2-9FBF-499A2EEE9367}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FCE-4997-9F3D-4887C74E744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{4A643D96-A86C-442A-9F8D-7F37FD395971}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FCE-4997-9F3D-4887C74E744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{D777536F-A9E6-45B0-9540-55F1BEFAE77E}</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FCE-4997-9F3D-4887C74E7446}"/>
                </c:ext>
              </c:extLst>
            </c:dLbl>
            <c:dLbl>
              <c:idx val="31"/>
              <c:tx>
                <c:strRef>
                  <c:f>Daten_Diagramme!$D$45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{DCF223F6-6557-411B-864E-C1D46959040C}</c15:txfldGUID>
                      <c15:f>Daten_Diagramme!$D$45</c15:f>
                      <c15:dlblFieldTableCache>
                        <c:ptCount val="1"/>
                        <c:pt idx="0">
                          <c:v>5.5</c:v>
                        </c:pt>
                      </c15:dlblFieldTableCache>
                    </c15:dlblFTEntry>
                  </c15:dlblFieldTable>
                  <c15:showDataLabelsRange val="0"/>
                </c:ext>
                <c:ext xmlns:c16="http://schemas.microsoft.com/office/drawing/2014/chart" uri="{C3380CC4-5D6E-409C-BE32-E72D297353CC}">
                  <c16:uniqueId val="{0000001F-9FCE-4997-9F3D-4887C74E74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3.5999043214798276</c:v>
                </c:pt>
                <c:pt idx="1">
                  <c:v>-0.92592592592592593</c:v>
                </c:pt>
                <c:pt idx="2">
                  <c:v>7.7680525164113785</c:v>
                </c:pt>
                <c:pt idx="3">
                  <c:v>-3.7389100126742711</c:v>
                </c:pt>
                <c:pt idx="4">
                  <c:v>-1.7431192660550459</c:v>
                </c:pt>
                <c:pt idx="5">
                  <c:v>-4.5089561457689928</c:v>
                </c:pt>
                <c:pt idx="6">
                  <c:v>-5.8165548098434003</c:v>
                </c:pt>
                <c:pt idx="7">
                  <c:v>-3.458498023715415</c:v>
                </c:pt>
                <c:pt idx="8">
                  <c:v>0.76315789473684215</c:v>
                </c:pt>
                <c:pt idx="9">
                  <c:v>7.1285140562248994</c:v>
                </c:pt>
                <c:pt idx="10">
                  <c:v>5.4158607350096712</c:v>
                </c:pt>
                <c:pt idx="11">
                  <c:v>0</c:v>
                </c:pt>
                <c:pt idx="12">
                  <c:v>6.7857142857142856</c:v>
                </c:pt>
                <c:pt idx="13">
                  <c:v>3.9877300613496933</c:v>
                </c:pt>
                <c:pt idx="14">
                  <c:v>-8.1967213114754092</c:v>
                </c:pt>
                <c:pt idx="15">
                  <c:v>0</c:v>
                </c:pt>
                <c:pt idx="16">
                  <c:v>7.4678111587982832</c:v>
                </c:pt>
                <c:pt idx="17">
                  <c:v>5.1928783382789314</c:v>
                </c:pt>
                <c:pt idx="18">
                  <c:v>3.6431574030826717</c:v>
                </c:pt>
                <c:pt idx="19">
                  <c:v>16.111611161116112</c:v>
                </c:pt>
                <c:pt idx="20">
                  <c:v>0.85034013605442171</c:v>
                </c:pt>
                <c:pt idx="21">
                  <c:v>0</c:v>
                </c:pt>
                <c:pt idx="23">
                  <c:v>-0.92592592592592593</c:v>
                </c:pt>
                <c:pt idx="24">
                  <c:v>-1.9199212340006564</c:v>
                </c:pt>
                <c:pt idx="25">
                  <c:v>5.4805528768884599</c:v>
                </c:pt>
              </c:numCache>
            </c:numRef>
          </c:val>
          <c:extLst>
            <c:ext xmlns:c16="http://schemas.microsoft.com/office/drawing/2014/chart" uri="{C3380CC4-5D6E-409C-BE32-E72D297353CC}">
              <c16:uniqueId val="{00000020-9FCE-4997-9F3D-4887C74E744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{4FC898E6-953F-4BF3-A672-B336273EC8E8}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FCE-4997-9F3D-4887C74E744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{DB49B13A-87BC-4191-B3C4-8814C3228C75}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FCE-4997-9F3D-4887C74E744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{E6AA0FDC-D71D-4F81-BA72-CA82417D20C0}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FCE-4997-9F3D-4887C74E744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{201E0380-FD3E-49F0-BD88-BBA8D5474C24}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FCE-4997-9F3D-4887C74E744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{1115D254-58C4-401A-9AB2-2EB68F4AB461}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FCE-4997-9F3D-4887C74E744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{7DE9DAAC-7C7D-4D58-ACAB-A8F03969B719}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FCE-4997-9F3D-4887C74E744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{9014EAED-1CD6-4975-9E2C-3EEBAF9B03F7}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FCE-4997-9F3D-4887C74E744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{F4247032-07A2-4655-9281-F849119115FB}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FCE-4997-9F3D-4887C74E744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{1E276A31-C03C-430B-A5C0-107C074C7913}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FCE-4997-9F3D-4887C74E744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{9118B444-2A37-402E-9122-2659709DB07E}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FCE-4997-9F3D-4887C74E744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{13980CB7-D9AD-4DE6-A7C9-59A80DBCC55C}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FCE-4997-9F3D-4887C74E744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{625F6607-01A1-49FF-A0F7-3BDC386C9244}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FCE-4997-9F3D-4887C74E744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{ACB722E7-A1A6-48E0-AFDE-C0B9802507B7}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FCE-4997-9F3D-4887C74E744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{8372D30E-9481-4BF1-B625-E11906A44317}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FCE-4997-9F3D-4887C74E744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{6FA4723C-DEF3-4018-8E65-29CB7AC075BE}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FCE-4997-9F3D-4887C74E744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{42145A5D-7D6C-494C-8839-425571634E4F}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FCE-4997-9F3D-4887C74E744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{1294609C-2D96-4B46-9445-F4054EEADFBB}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FCE-4997-9F3D-4887C74E744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{C5466D52-6DD0-4890-B683-D1544E74191A}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FCE-4997-9F3D-4887C74E744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{0ED9FD1B-C3E9-43B7-8F94-3C8114E250D7}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FCE-4997-9F3D-4887C74E744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{6A0F12C3-14FA-4616-B5D1-397F0D370C51}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FCE-4997-9F3D-4887C74E744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{F0770D0E-543A-4C32-BE32-C54D0186CA12}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FCE-4997-9F3D-4887C74E744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{1B4A2C12-2D9F-49BC-9E19-F90986A0A1D8}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FCE-4997-9F3D-4887C74E744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{C2E97197-3D91-475A-A753-3AA38D1AA9C6}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FCE-4997-9F3D-4887C74E744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{192E5498-7B10-4DA4-A7DF-D4ED34FA17A7}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FCE-4997-9F3D-4887C74E744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{6B16E873-7AC6-463B-ADBA-BF4EE1BCDA7B}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FCE-4997-9F3D-4887C74E744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{E6A39D4E-A386-4860-8546-F8520BABE8C0}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FCE-4997-9F3D-4887C74E744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{FEA2BAE8-7DDC-42BE-885B-2CFD6786DE9D}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FCE-4997-9F3D-4887C74E744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{A2A77C59-97F8-40A8-A066-463C45FFB7F2}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FCE-4997-9F3D-4887C74E744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{8D62CD31-F9B2-404F-A365-4C33C3352832}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FCE-4997-9F3D-4887C74E744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{7757F255-5C3A-4A9C-AAEB-A8AD8E1F2CEA}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FCE-4997-9F3D-4887C74E744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{322E6D68-2184-4537-9F6F-A2EA0DEC9A1C}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FCE-4997-9F3D-4887C74E744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{DD2DC286-7A48-412A-A05B-79426690A13E}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FCE-4997-9F3D-4887C74E74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FCE-4997-9F3D-4887C74E744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FCE-4997-9F3D-4887C74E744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{EC6BEE6D-1BB1-4A30-8584-15D90515DBDE}</c15:txfldGUID>
                      <c15:f>Daten_Diagramme!$E$14</c15:f>
                      <c15:dlblFieldTableCache>
                        <c:ptCount val="1"/>
                        <c:pt idx="0">
                          <c:v>-1.6</c:v>
                        </c:pt>
                      </c15:dlblFieldTableCache>
                    </c15:dlblFTEntry>
                  </c15:dlblFieldTable>
                  <c15:showDataLabelsRange val="0"/>
                </c:ext>
                <c:ext xmlns:c16="http://schemas.microsoft.com/office/drawing/2014/chart" uri="{C3380CC4-5D6E-409C-BE32-E72D297353CC}">
                  <c16:uniqueId val="{00000000-292B-4EC1-BFE9-22FD73CC2B66}"/>
                </c:ext>
              </c:extLst>
            </c:dLbl>
            <c:dLbl>
              <c:idx val="1"/>
              <c:tx>
                <c:strRef>
                  <c:f>Daten_Diagramme!$E$15</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{F05F7412-E243-4261-A20A-A2D4F5F4D80B}</c15:txfldGUID>
                      <c15:f>Daten_Diagramme!$E$15</c15:f>
                      <c15:dlblFieldTableCache>
                        <c:ptCount val="1"/>
                        <c:pt idx="0">
                          <c:v>5.6</c:v>
                        </c:pt>
                      </c15:dlblFieldTableCache>
                    </c15:dlblFTEntry>
                  </c15:dlblFieldTable>
                  <c15:showDataLabelsRange val="0"/>
                </c:ext>
                <c:ext xmlns:c16="http://schemas.microsoft.com/office/drawing/2014/chart" uri="{C3380CC4-5D6E-409C-BE32-E72D297353CC}">
                  <c16:uniqueId val="{00000001-292B-4EC1-BFE9-22FD73CC2B66}"/>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{77FB5DED-155D-4D1C-92B1-A66EE3526497}</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292B-4EC1-BFE9-22FD73CC2B66}"/>
                </c:ext>
              </c:extLst>
            </c:dLbl>
            <c:dLbl>
              <c:idx val="3"/>
              <c:tx>
                <c:strRef>
                  <c:f>Daten_Diagramme!$E$17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{54AFDDD1-F3AB-4F81-9DB4-1B9090418C00}</c15:txfldGUID>
                      <c15:f>Daten_Diagramme!$E$17</c15:f>
                      <c15:dlblFieldTableCache>
                        <c:ptCount val="1"/>
                        <c:pt idx="0">
                          <c:v>*</c:v>
                        </c:pt>
                      </c15:dlblFieldTableCache>
                    </c15:dlblFTEntry>
                  </c15:dlblFieldTable>
                  <c15:showDataLabelsRange val="0"/>
                </c:ext>
                <c:ext xmlns:c16="http://schemas.microsoft.com/office/drawing/2014/chart" uri="{C3380CC4-5D6E-409C-BE32-E72D297353CC}">
                  <c16:uniqueId val="{00000003-292B-4EC1-BFE9-22FD73CC2B66}"/>
                </c:ext>
              </c:extLst>
            </c:dLbl>
            <c:dLbl>
              <c:idx val="4"/>
              <c:tx>
                <c:strRef>
                  <c:f>Daten_Diagramme!$E$18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{6FB51827-E244-4561-A9A8-C7CC12D69C74}</c15:txfldGUID>
                      <c15:f>Daten_Diagramme!$E$18</c15:f>
                      <c15:dlblFieldTableCache>
                        <c:ptCount val="1"/>
                        <c:pt idx="0">
                          <c:v>5.4</c:v>
                        </c:pt>
                      </c15:dlblFieldTableCache>
                    </c15:dlblFTEntry>
                  </c15:dlblFieldTable>
                  <c15:showDataLabelsRange val="0"/>
                </c:ext>
                <c:ext xmlns:c16="http://schemas.microsoft.com/office/drawing/2014/chart" uri="{C3380CC4-5D6E-409C-BE32-E72D297353CC}">
                  <c16:uniqueId val="{00000004-292B-4EC1-BFE9-22FD73CC2B66}"/>
                </c:ext>
              </c:extLst>
            </c:dLbl>
            <c:dLbl>
              <c:idx val="5"/>
              <c:tx>
                <c:strRef>
                  <c:f>Daten_Diagramme!$E$19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{3A59EA94-1368-4E62-89BE-31D429E20762}</c15:txfldGUID>
                      <c15:f>Daten_Diagramme!$E$19</c15:f>
                      <c15:dlblFieldTableCache>
                        <c:ptCount val="1"/>
                        <c:pt idx="0">
                          <c:v>-0.8</c:v>
                        </c:pt>
                      </c15:dlblFieldTableCache>
                    </c15:dlblFTEntry>
                  </c15:dlblFieldTable>
                  <c15:showDataLabelsRange val="0"/>
                </c:ext>
                <c:ext xmlns:c16="http://schemas.microsoft.com/office/drawing/2014/chart" uri="{C3380CC4-5D6E-409C-BE32-E72D297353CC}">
                  <c16:uniqueId val="{00000005-292B-4EC1-BFE9-22FD73CC2B66}"/>
                </c:ext>
              </c:extLst>
            </c:dLbl>
            <c:dLbl>
              <c:idx val="6"/>
              <c:tx>
                <c:strRef>
                  <c:f>Daten_Diagramme!$E$20</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{C009CC4A-F81E-4045-B458-5DC4CDD4306F}</c15:txfldGUID>
                      <c15:f>Daten_Diagramme!$E$20</c15:f>
                      <c15:dlblFieldTableCache>
                        <c:ptCount val="1"/>
                        <c:pt idx="0">
                          <c:v>*</c:v>
                        </c:pt>
                      </c15:dlblFieldTableCache>
                    </c15:dlblFTEntry>
                  </c15:dlblFieldTable>
                  <c15:showDataLabelsRange val="0"/>
                </c:ext>
                <c:ext xmlns:c16="http://schemas.microsoft.com/office/drawing/2014/chart" uri="{C3380CC4-5D6E-409C-BE32-E72D297353CC}">
                  <c16:uniqueId val="{00000006-292B-4EC1-BFE9-22FD73CC2B66}"/>
                </c:ext>
              </c:extLst>
            </c:dLbl>
            <c:dLbl>
              <c:idx val="7"/>
              <c:tx>
                <c:strRef>
                  <c:f>Daten_Diagramme!$E$21</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{3426586A-5B74-4FEE-9141-EC09A8649B69}</c15:txfldGUID>
                      <c15:f>Daten_Diagramme!$E$21</c15:f>
                      <c15:dlblFieldTableCache>
                        <c:ptCount val="1"/>
                        <c:pt idx="0">
                          <c:v>-7.5</c:v>
                        </c:pt>
                      </c15:dlblFieldTableCache>
                    </c15:dlblFTEntry>
                  </c15:dlblFieldTable>
                  <c15:showDataLabelsRange val="0"/>
                </c:ext>
                <c:ext xmlns:c16="http://schemas.microsoft.com/office/drawing/2014/chart" uri="{C3380CC4-5D6E-409C-BE32-E72D297353CC}">
                  <c16:uniqueId val="{00000007-292B-4EC1-BFE9-22FD73CC2B66}"/>
                </c:ext>
              </c:extLst>
            </c:dLbl>
            <c:dLbl>
              <c:idx val="8"/>
              <c:tx>
                <c:strRef>
                  <c:f>Daten_Diagramme!$E$22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{DA62AC54-1581-4357-8938-D03DAB07481F}</c15:txfldGUID>
                      <c15:f>Daten_Diagramme!$E$22</c15:f>
                      <c15:dlblFieldTableCache>
                        <c:ptCount val="1"/>
                        <c:pt idx="0">
                          <c:v>1.9</c:v>
                        </c:pt>
                      </c15:dlblFieldTableCache>
                    </c15:dlblFTEntry>
                  </c15:dlblFieldTable>
                  <c15:showDataLabelsRange val="0"/>
                </c:ext>
                <c:ext xmlns:c16="http://schemas.microsoft.com/office/drawing/2014/chart" uri="{C3380CC4-5D6E-409C-BE32-E72D297353CC}">
                  <c16:uniqueId val="{00000008-292B-4EC1-BFE9-22FD73CC2B66}"/>
                </c:ext>
              </c:extLst>
            </c:dLbl>
            <c:dLbl>
              <c:idx val="9"/>
              <c:tx>
                <c:strRef>
                  <c:f>Daten_Diagramme!$E$23</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{65738350-02AE-4080-A993-18FB3F5F021B}</c15:txfldGUID>
                      <c15:f>Daten_Diagramme!$E$23</c15:f>
                      <c15:dlblFieldTableCache>
                        <c:ptCount val="1"/>
                        <c:pt idx="0">
                          <c:v>9.4</c:v>
                        </c:pt>
                      </c15:dlblFieldTableCache>
                    </c15:dlblFTEntry>
                  </c15:dlblFieldTable>
                  <c15:showDataLabelsRange val="0"/>
                </c:ext>
                <c:ext xmlns:c16="http://schemas.microsoft.com/office/drawing/2014/chart" uri="{C3380CC4-5D6E-409C-BE32-E72D297353CC}">
                  <c16:uniqueId val="{00000009-292B-4EC1-BFE9-22FD73CC2B66}"/>
                </c:ext>
              </c:extLst>
            </c:dLbl>
            <c:dLbl>
              <c:idx val="10"/>
              <c:tx>
                <c:strRef>
                  <c:f>Daten_Diagramme!$E$24</c:f>
                  <c:strCache>
                    <c:ptCount val="1"/>
                    <c:pt idx="0">
                      <c:v>-15.8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{7AB4F96E-8F3B-4F70-B0E5-D9CFDC2149C1}</c15:txfldGUID>
                      <c15:f>Daten_Diagramme!$E$24</c15:f>
                      <c15:dlblFieldTableCache>
                        <c:ptCount val="1"/>
                        <c:pt idx="0">
                          <c:v>-15.8</c:v>
                        </c:pt>
                      </c15:dlblFieldTableCache>
                    </c15:dlblFTEntry>
                  </c15:dlblFieldTable>
                  <c15:showDataLabelsRange val="0"/>
                </c:ext>
                <c:ext xmlns:c16="http://schemas.microsoft.com/office/drawing/2014/chart" uri="{C3380CC4-5D6E-409C-BE32-E72D297353CC}">
                  <c16:uniqueId val="{0000000A-292B-4EC1-BFE9-22FD73CC2B66}"/>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{EAE0B986-8564-4437-A143-4560408F5008}</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292B-4EC1-BFE9-22FD73CC2B66}"/>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{D5514C10-C216-4537-AA99-3159F45981B5}</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292B-4EC1-BFE9-22FD73CC2B66}"/>
                </c:ext>
              </c:extLst>
            </c:dLbl>
            <c:dLbl>
              <c:idx val="13"/>
              <c:tx>
                <c:strRef>
                  <c:f>Daten_Diagramme!$E$27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{B3A9B090-A889-4778-8949-34ABEFE6171F}</c15:txfldGUID>
                      <c15:f>Daten_Diagramme!$E$27</c15:f>
                      <c15:dlblFieldTableCache>
                        <c:ptCount val="1"/>
                        <c:pt idx="0">
                          <c:v>3.5</c:v>
                        </c:pt>
                      </c15:dlblFieldTableCache>
                    </c15:dlblFTEntry>
                  </c15:dlblFieldTable>
                  <c15:showDataLabelsRange val="0"/>
                </c:ext>
                <c:ext xmlns:c16="http://schemas.microsoft.com/office/drawing/2014/chart" uri="{C3380CC4-5D6E-409C-BE32-E72D297353CC}">
                  <c16:uniqueId val="{0000000D-292B-4EC1-BFE9-22FD73CC2B66}"/>
                </c:ext>
              </c:extLst>
            </c:dLbl>
            <c:dLbl>
              <c:idx val="14"/>
              <c:tx>
                <c:strRef>
                  <c:f>Daten_Diagramme!$E$28</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{09A156A8-629F-4B0A-B680-ED75259FB0B4}</c15:txfldGUID>
                      <c15:f>Daten_Diagramme!$E$28</c15:f>
                      <c15:dlblFieldTableCache>
                        <c:ptCount val="1"/>
                        <c:pt idx="0">
                          <c:v>-7.3</c:v>
                        </c:pt>
                      </c15:dlblFieldTableCache>
                    </c15:dlblFTEntry>
                  </c15:dlblFieldTable>
                  <c15:showDataLabelsRange val="0"/>
                </c:ext>
                <c:ext xmlns:c16="http://schemas.microsoft.com/office/drawing/2014/chart" uri="{C3380CC4-5D6E-409C-BE32-E72D297353CC}">
                  <c16:uniqueId val="{0000000E-292B-4EC1-BFE9-22FD73CC2B66}"/>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{5A7F4AF9-6690-4103-9448-3A5970AA905D}</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292B-4EC1-BFE9-22FD73CC2B66}"/>
                </c:ext>
              </c:extLst>
            </c:dLbl>
            <c:dLbl>
              <c:idx val="16"/>
              <c:tx>
                <c:strRef>
                  <c:f>Daten_Diagramme!$E$30</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{9A7E0066-4736-4BAD-ADEA-6EBB2B3280E2}</c15:txfldGUID>
                      <c15:f>Daten_Diagramme!$E$30</c15:f>
                      <c15:dlblFieldTableCache>
                        <c:ptCount val="1"/>
                        <c:pt idx="0">
                          <c:v>-4.7</c:v>
                        </c:pt>
                      </c15:dlblFieldTableCache>
                    </c15:dlblFTEntry>
                  </c15:dlblFieldTable>
                  <c15:showDataLabelsRange val="0"/>
                </c:ext>
                <c:ext xmlns:c16="http://schemas.microsoft.com/office/drawing/2014/chart" uri="{C3380CC4-5D6E-409C-BE32-E72D297353CC}">
                  <c16:uniqueId val="{00000010-292B-4EC1-BFE9-22FD73CC2B66}"/>
                </c:ext>
              </c:extLst>
            </c:dLbl>
            <c:dLbl>
              <c:idx val="17"/>
              <c:tx>
                <c:strRef>
                  <c:f>Daten_Diagramme!$E$31</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{A89C331F-DD9C-4171-8772-C27B7E1D37C9}</c15:txfldGUID>
                      <c15:f>Daten_Diagramme!$E$31</c15:f>
                      <c15:dlblFieldTableCache>
                        <c:ptCount val="1"/>
                        <c:pt idx="0">
                          <c:v>-14.8</c:v>
                        </c:pt>
                      </c15:dlblFieldTableCache>
                    </c15:dlblFTEntry>
                  </c15:dlblFieldTable>
                  <c15:showDataLabelsRange val="0"/>
                </c:ext>
                <c:ext xmlns:c16="http://schemas.microsoft.com/office/drawing/2014/chart" uri="{C3380CC4-5D6E-409C-BE32-E72D297353CC}">
                  <c16:uniqueId val="{00000011-292B-4EC1-BFE9-22FD73CC2B66}"/>
                </c:ext>
              </c:extLst>
            </c:dLbl>
            <c:dLbl>
              <c:idx val="18"/>
              <c:tx>
                <c:strRef>
                  <c:f>Daten_Diagramme!$E$32</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{B82CCA21-02E3-4980-AAD2-D1E04D850AF0}</c15:txfldGUID>
                      <c15:f>Daten_Diagramme!$E$32</c15:f>
                      <c15:dlblFieldTableCache>
                        <c:ptCount val="1"/>
                        <c:pt idx="0">
                          <c:v>5.6</c:v>
                        </c:pt>
                      </c15:dlblFieldTableCache>
                    </c15:dlblFTEntry>
                  </c15:dlblFieldTable>
                  <c15:showDataLabelsRange val="0"/>
                </c:ext>
                <c:ext xmlns:c16="http://schemas.microsoft.com/office/drawing/2014/chart" uri="{C3380CC4-5D6E-409C-BE32-E72D297353CC}">
                  <c16:uniqueId val="{00000012-292B-4EC1-BFE9-22FD73CC2B66}"/>
                </c:ext>
              </c:extLst>
            </c:dLbl>
            <c:dLbl>
              <c:idx val="19"/>
              <c:tx>
                <c:strRef>
                  <c:f>Daten_Diagramme!$E$33</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{614B7FC4-A3EC-4F92-8185-155BB70C1EBF}</c15:txfldGUID>
                      <c15:f>Daten_Diagramme!$E$33</c15:f>
                      <c15:dlblFieldTableCache>
                        <c:ptCount val="1"/>
                        <c:pt idx="0">
                          <c:v>8.7</c:v>
                        </c:pt>
                      </c15:dlblFieldTableCache>
                    </c15:dlblFTEntry>
                  </c15:dlblFieldTable>
                  <c15:showDataLabelsRange val="0"/>
                </c:ext>
                <c:ext xmlns:c16="http://schemas.microsoft.com/office/drawing/2014/chart" uri="{C3380CC4-5D6E-409C-BE32-E72D297353CC}">
                  <c16:uniqueId val="{00000013-292B-4EC1-BFE9-22FD73CC2B66}"/>
                </c:ext>
              </c:extLst>
            </c:dLbl>
            <c:dLbl>
              <c:idx val="20"/>
              <c:tx>
                <c:strRef>
                  <c:f>Daten_Diagramme!$E$34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{08498DC0-0C6F-4530-8F25-938160BB976A}</c15:txfldGUID>
                      <c15:f>Daten_Diagramme!$E$34</c15:f>
                      <c15:dlblFieldTableCache>
                        <c:ptCount val="1"/>
                        <c:pt idx="0">
                          <c:v>-3.7</c:v>
                        </c:pt>
                      </c15:dlblFieldTableCache>
                    </c15:dlblFTEntry>
                  </c15:dlblFieldTable>
                  <c15:showDataLabelsRange val="0"/>
                </c:ext>
                <c:ext xmlns:c16="http://schemas.microsoft.com/office/drawing/2014/chart" uri="{C3380CC4-5D6E-409C-BE32-E72D297353CC}">
                  <c16:uniqueId val="{00000014-292B-4EC1-BFE9-22FD73CC2B66}"/>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{B2DC7E7B-01FA-4E28-B924-42B8A2CB5C7A}</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292B-4EC1-BFE9-22FD73CC2B6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{6AEC3699-5C0D-4683-BBD7-59BF6416A5C8}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92B-4EC1-BFE9-22FD73CC2B66}"/>
                </c:ext>
              </c:extLst>
            </c:dLbl>
            <c:dLbl>
              <c:idx val="23"/>
              <c:tx>
                <c:strRef>
                  <c:f>Daten_Diagramme!$E$37</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{863F6FA4-3A48-4EAE-BB84-4F658DDFEA83}</c15:txfldGUID>
                      <c15:f>Daten_Diagramme!$E$37</c15:f>
                      <c15:dlblFieldTableCache>
                        <c:ptCount val="1"/>
                        <c:pt idx="0">
                          <c:v>5.6</c:v>
                        </c:pt>
                      </c15:dlblFieldTableCache>
                    </c15:dlblFTEntry>
                  </c15:dlblFieldTable>
                  <c15:showDataLabelsRange val="0"/>
                </c:ext>
                <c:ext xmlns:c16="http://schemas.microsoft.com/office/drawing/2014/chart" uri="{C3380CC4-5D6E-409C-BE32-E72D297353CC}">
                  <c16:uniqueId val="{00000017-292B-4EC1-BFE9-22FD73CC2B66}"/>
                </c:ext>
              </c:extLst>
            </c:dLbl>
            <c:dLbl>
              <c:idx val="24"/>
              <c:tx>
                <c:strRef>
                  <c:f>Daten_Diagramme!$E$38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{866272B3-21BD-4B5C-BBC2-FFC3342D10A8}</c15:txfldGUID>
                      <c15:f>Daten_Diagramme!$E$38</c15:f>
                      <c15:dlblFieldTableCache>
                        <c:ptCount val="1"/>
                        <c:pt idx="0">
                          <c:v>-5.4</c:v>
                        </c:pt>
                      </c15:dlblFieldTableCache>
                    </c15:dlblFTEntry>
                  </c15:dlblFieldTable>
                  <c15:showDataLabelsRange val="0"/>
                </c:ext>
                <c:ext xmlns:c16="http://schemas.microsoft.com/office/drawing/2014/chart" uri="{C3380CC4-5D6E-409C-BE32-E72D297353CC}">
                  <c16:uniqueId val="{00000018-292B-4EC1-BFE9-22FD73CC2B66}"/>
                </c:ext>
              </c:extLst>
            </c:dLbl>
            <c:dLbl>
              <c:idx val="25"/>
              <c:tx>
                <c:strRef>
                  <c:f>Daten_Diagramme!$E$39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{2DDFC000-E567-42E4-B7E8-7A2B3EFC8FFA}</c15:txfldGUID>
                      <c15:f>Daten_Diagramme!$E$39</c15:f>
                      <c15:dlblFieldTableCache>
                        <c:ptCount val="1"/>
                        <c:pt idx="0">
                          <c:v>-1.5</c:v>
                        </c:pt>
                      </c15:dlblFieldTableCache>
                    </c15:dlblFTEntry>
                  </c15:dlblFieldTable>
                  <c15:showDataLabelsRange val="0"/>
                </c:ext>
                <c:ext xmlns:c16="http://schemas.microsoft.com/office/drawing/2014/chart" uri="{C3380CC4-5D6E-409C-BE32-E72D297353CC}">
                  <c16:uniqueId val="{00000019-292B-4EC1-BFE9-22FD73CC2B6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{ACF11902-B527-4208-800B-F071B84F1A25}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92B-4EC1-BFE9-22FD73CC2B6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{E58646F5-93C5-4593-915B-D97D02C4F6E3}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92B-4EC1-BFE9-22FD73CC2B6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{DDCC86BA-E18A-42F7-9DCC-0A5180075824}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92B-4EC1-BFE9-22FD73CC2B6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{C90CF77A-4087-4789-B253-1CEF6BE0A122}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92B-4EC1-BFE9-22FD73CC2B6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{68C9F57D-5BB9-4BD3-90E5-EB2A2E0D41E0}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92B-4EC1-BFE9-22FD73CC2B66}"/>
                </c:ext>
              </c:extLst>
            </c:dLbl>
            <c:dLbl>
              <c:idx val="31"/>
              <c:tx>
                <c:strRef>
                  <c:f>Daten_Diagramme!$E$45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{90379594-1B7E-4E07-88DD-410C9991348D}</c15:txfldGUID>
                      <c15:f>Daten_Diagramme!$E$45</c15:f>
                      <c15:dlblFieldTableCache>
                        <c:ptCount val="1"/>
                        <c:pt idx="0">
                          <c:v>-1.5</c:v>
                        </c:pt>
                      </c15:dlblFieldTableCache>
                    </c15:dlblFTEntry>
                  </c15:dlblFieldTable>
                  <c15:showDataLabelsRange val="0"/>
                </c:ext>
                <c:ext xmlns:c16="http://schemas.microsoft.com/office/drawing/2014/chart" uri="{C3380CC4-5D6E-409C-BE32-E72D297353CC}">
                  <c16:uniqueId val="{0000001F-292B-4EC1-BFE9-22FD73CC2B6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-1.5709642470205851</c:v>
                </c:pt>
                <c:pt idx="1">
                  <c:v>5.5555555555555554</c:v>
                </c:pt>
                <c:pt idx="2">
                  <c:v>0</c:v>
                </c:pt>
                <c:pt idx="3">
                  <c:v>0</c:v>
                </c:pt>
                <c:pt idx="4">
                  <c:v>5.4054054054054053</c:v>
                </c:pt>
                <c:pt idx="5">
                  <c:v>-0.81300813008130079</c:v>
                </c:pt>
                <c:pt idx="6">
                  <c:v>0</c:v>
                </c:pt>
                <c:pt idx="7">
                  <c:v>-7.5471698113207548</c:v>
                </c:pt>
                <c:pt idx="8">
                  <c:v>1.9032513877874702</c:v>
                </c:pt>
                <c:pt idx="9">
                  <c:v>9.3851132686084142</c:v>
                </c:pt>
                <c:pt idx="10">
                  <c:v>-15.805471124620061</c:v>
                </c:pt>
                <c:pt idx="11">
                  <c:v>0</c:v>
                </c:pt>
                <c:pt idx="12">
                  <c:v>0</c:v>
                </c:pt>
                <c:pt idx="13">
                  <c:v>3.5425101214574899</c:v>
                </c:pt>
                <c:pt idx="14">
                  <c:v>-7.345575959933222</c:v>
                </c:pt>
                <c:pt idx="15">
                  <c:v>0</c:v>
                </c:pt>
                <c:pt idx="16">
                  <c:v>-4.7337278106508878</c:v>
                </c:pt>
                <c:pt idx="17">
                  <c:v>-14.76997578692494</c:v>
                </c:pt>
                <c:pt idx="18">
                  <c:v>5.5979643765903306</c:v>
                </c:pt>
                <c:pt idx="19">
                  <c:v>8.6651053864168617</c:v>
                </c:pt>
                <c:pt idx="20">
                  <c:v>-3.7288135593220337</c:v>
                </c:pt>
                <c:pt idx="21">
                  <c:v>0</c:v>
                </c:pt>
                <c:pt idx="23">
                  <c:v>5.5555555555555554</c:v>
                </c:pt>
                <c:pt idx="24">
                  <c:v>-5.3921568627450984</c:v>
                </c:pt>
                <c:pt idx="25">
                  <c:v>-1.4683389415723462</c:v>
                </c:pt>
              </c:numCache>
            </c:numRef>
          </c:val>
          <c:extLst>
            <c:ext xmlns:c16="http://schemas.microsoft.com/office/drawing/2014/chart" uri="{C3380CC4-5D6E-409C-BE32-E72D297353CC}">
              <c16:uniqueId val="{00000020-292B-4EC1-BFE9-22FD73CC2B6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{19EE5044-7795-4844-91DD-0B9CD8767277}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92B-4EC1-BFE9-22FD73CC2B6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{B0D7AF6F-5C70-4CB1-ACC0-DBE7212847C2}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92B-4EC1-BFE9-22FD73CC2B6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{6455790D-D570-42B9-B33A-03102ACF96D2}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92B-4EC1-BFE9-22FD73CC2B6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{D1DBD13A-26F0-493D-A67D-E0FE896F6AD4}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92B-4EC1-BFE9-22FD73CC2B6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{4C1CE827-B83E-4B38-8C42-F92E5618E492}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92B-4EC1-BFE9-22FD73CC2B6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{DE084C68-74E3-4079-9232-309603BE87C5}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92B-4EC1-BFE9-22FD73CC2B6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{2196EDD6-0F55-41FD-913C-3EA2FE84FC2E}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92B-4EC1-BFE9-22FD73CC2B6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{EDC319D9-A5C6-43C8-91CD-DEEE0757BFD2}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92B-4EC1-BFE9-22FD73CC2B6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{D00A6533-498F-4B76-A970-246B1E9E4464}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92B-4EC1-BFE9-22FD73CC2B6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{4F68C69F-B18E-457F-8381-A61325D8F038}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92B-4EC1-BFE9-22FD73CC2B6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{4D9D3894-E848-4AC8-9F34-AC0FB1A39AF3}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92B-4EC1-BFE9-22FD73CC2B6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{AB257815-1B76-439A-B6D3-279D69660598}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92B-4EC1-BFE9-22FD73CC2B6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{F7DFD2F5-C165-424F-95DD-FFBC7979DB76}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92B-4EC1-BFE9-22FD73CC2B6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{82D33378-DDA7-4FAE-ACA7-74FE5642C95A}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92B-4EC1-BFE9-22FD73CC2B6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{9AB26F35-AD8F-449A-8E94-9D9D556C52D1}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92B-4EC1-BFE9-22FD73CC2B6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{49335DB8-C698-4B6F-9DB7-3228EF80E117}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92B-4EC1-BFE9-22FD73CC2B6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{A7DB9694-BFEF-428A-B3F1-B090FF3D3049}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92B-4EC1-BFE9-22FD73CC2B6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{305AB05D-6CE9-4FBD-81D3-6C5B8FD6D65A}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92B-4EC1-BFE9-22FD73CC2B6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{3703A380-1168-4904-B856-38146C0EFE48}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92B-4EC1-BFE9-22FD73CC2B6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{57C3C7BA-2802-4C8A-8FB9-7CEC56417992}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92B-4EC1-BFE9-22FD73CC2B6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{0EFE6388-FFAD-451C-949C-1A9E3BA6E622}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92B-4EC1-BFE9-22FD73CC2B6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{DFB6C6D4-49C5-4352-A35A-842A1C33DDB2}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92B-4EC1-BFE9-22FD73CC2B6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{56549D02-F49B-4E1B-9738-81BD033DCEC5}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92B-4EC1-BFE9-22FD73CC2B6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{72569317-95C4-4442-8815-DCC6FD1BC5A4}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92B-4EC1-BFE9-22FD73CC2B6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{8DFBED3D-7F54-4114-9BE4-66C2A894A57B}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92B-4EC1-BFE9-22FD73CC2B6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{FDCEBDBC-492C-4CE1-B984-AB91CC442030}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92B-4EC1-BFE9-22FD73CC2B6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{BAF3949D-CBA4-45E6-B9C9-33A95CAC4457}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92B-4EC1-BFE9-22FD73CC2B6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{07764211-75CE-4C7D-865F-68788451B460}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92B-4EC1-BFE9-22FD73CC2B6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{4FD1B8CA-5C7A-4157-950D-EF4395C7BB11}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92B-4EC1-BFE9-22FD73CC2B6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{7ACCB938-85E5-4F96-9A04-3244E026202A}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92B-4EC1-BFE9-22FD73CC2B6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{044F7B02-3185-4F92-8554-35309A6A9FEE}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92B-4EC1-BFE9-22FD73CC2B6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{4F26E2B0-9990-46BD-8914-CC4FC35DCBDD}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92B-4EC1-BFE9-22FD73CC2B6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-0.75</c:v>
                </c:pt>
                <c:pt idx="3">
                  <c:v>-0.75</c:v>
                </c:pt>
                <c:pt idx="4">
                  <c:v>0</c:v>
                </c:pt>
                <c:pt idx="5">
                  <c:v>0</c:v>
                </c:pt>
                <c:pt idx="6">
                  <c:v>-0.75</c:v>
                </c:pt>
                <c:pt idx="7">
                  <c:v>0</c:v>
                </c:pt>
                <c:pt idx="8">
                  <c:v>0</c:v>
                </c:pt>
                <c:pt idx="9">
                  <c:v>0</c:v>
                </c:pt>
                <c:pt idx="10">
                  <c:v>0</c:v>
                </c:pt>
                <c:pt idx="11">
                  <c:v>-0.75</c:v>
                </c:pt>
                <c:pt idx="12">
                  <c:v>-0.75</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92B-4EC1-BFE9-22FD73CC2B6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45</c:v>
                </c:pt>
                <c:pt idx="3">
                  <c:v>45</c:v>
                </c:pt>
                <c:pt idx="4">
                  <c:v>#N/A</c:v>
                </c:pt>
                <c:pt idx="5">
                  <c:v>#N/A</c:v>
                </c:pt>
                <c:pt idx="6">
                  <c:v>45</c:v>
                </c:pt>
                <c:pt idx="7">
                  <c:v>#N/A</c:v>
                </c:pt>
                <c:pt idx="8">
                  <c:v>#N/A</c:v>
                </c:pt>
                <c:pt idx="9">
                  <c:v>#N/A</c:v>
                </c:pt>
                <c:pt idx="10">
                  <c:v>#N/A</c:v>
                </c:pt>
                <c:pt idx="11">
                  <c:v>45</c:v>
                </c:pt>
                <c:pt idx="12">
                  <c:v>45</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25</c:v>
                </c:pt>
                <c:pt idx="3">
                  <c:v>36</c:v>
                </c:pt>
                <c:pt idx="4">
                  <c:v>#N/A</c:v>
                </c:pt>
                <c:pt idx="5">
                  <c:v>#N/A</c:v>
                </c:pt>
                <c:pt idx="6">
                  <c:v>67</c:v>
                </c:pt>
                <c:pt idx="7">
                  <c:v>#N/A</c:v>
                </c:pt>
                <c:pt idx="8">
                  <c:v>#N/A</c:v>
                </c:pt>
                <c:pt idx="9">
                  <c:v>#N/A</c:v>
                </c:pt>
                <c:pt idx="10">
                  <c:v>#N/A</c:v>
                </c:pt>
                <c:pt idx="11">
                  <c:v>118</c:v>
                </c:pt>
                <c:pt idx="12">
                  <c:v>129</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92B-4EC1-BFE9-22FD73CC2B6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{BB63EE99-1C94-4FBF-BDF4-A96091BEBD0C}</c15:txfldGUID>
                      <c15:f>Diagramm!$I$46</c15:f>
                      <c15:dlblFieldTableCache>
                        <c:ptCount val="1"/>
                      </c15:dlblFieldTableCache>
                    </c15:dlblFTEntry>
                  </c15:dlblFieldTable>
                  <c15:showDataLabelsRange val="0"/>
                </c:ext>
                <c:ext xmlns:c16="http://schemas.microsoft.com/office/drawing/2014/chart" uri="{C3380CC4-5D6E-409C-BE32-E72D297353CC}">
                  <c16:uniqueId val="{00000000-113C-4AB2-91A6-246E42202E1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{836C2D4B-69F0-4821-AFE8-7C91FB3FD521}</c15:txfldGUID>
                      <c15:f>Diagramm!$I$47</c15:f>
                      <c15:dlblFieldTableCache>
                        <c:ptCount val="1"/>
                      </c15:dlblFieldTableCache>
                    </c15:dlblFTEntry>
                  </c15:dlblFieldTable>
                  <c15:showDataLabelsRange val="0"/>
                </c:ext>
                <c:ext xmlns:c16="http://schemas.microsoft.com/office/drawing/2014/chart" uri="{C3380CC4-5D6E-409C-BE32-E72D297353CC}">
                  <c16:uniqueId val="{00000001-113C-4AB2-91A6-246E42202E1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{89CB6A61-0F79-4BFA-BC3D-1EE770537F92}</c15:txfldGUID>
                      <c15:f>Diagramm!$I$48</c15:f>
                      <c15:dlblFieldTableCache>
                        <c:ptCount val="1"/>
                      </c15:dlblFieldTableCache>
                    </c15:dlblFTEntry>
                  </c15:dlblFieldTable>
                  <c15:showDataLabelsRange val="0"/>
                </c:ext>
                <c:ext xmlns:c16="http://schemas.microsoft.com/office/drawing/2014/chart" uri="{C3380CC4-5D6E-409C-BE32-E72D297353CC}">
                  <c16:uniqueId val="{00000002-113C-4AB2-91A6-246E42202E1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{182491E7-FA0E-4512-8CAB-C3E5A6EDCD8E}</c15:txfldGUID>
                      <c15:f>Diagramm!$I$49</c15:f>
                      <c15:dlblFieldTableCache>
                        <c:ptCount val="1"/>
                      </c15:dlblFieldTableCache>
                    </c15:dlblFTEntry>
                  </c15:dlblFieldTable>
                  <c15:showDataLabelsRange val="0"/>
                </c:ext>
                <c:ext xmlns:c16="http://schemas.microsoft.com/office/drawing/2014/chart" uri="{C3380CC4-5D6E-409C-BE32-E72D297353CC}">
                  <c16:uniqueId val="{00000003-113C-4AB2-91A6-246E42202E1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{58C0E279-9605-426B-8DA7-6F5F6C90047E}</c15:txfldGUID>
                      <c15:f>Diagramm!$I$50</c15:f>
                      <c15:dlblFieldTableCache>
                        <c:ptCount val="1"/>
                      </c15:dlblFieldTableCache>
                    </c15:dlblFTEntry>
                  </c15:dlblFieldTable>
                  <c15:showDataLabelsRange val="0"/>
                </c:ext>
                <c:ext xmlns:c16="http://schemas.microsoft.com/office/drawing/2014/chart" uri="{C3380CC4-5D6E-409C-BE32-E72D297353CC}">
                  <c16:uniqueId val="{00000004-113C-4AB2-91A6-246E42202E1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{B6A3975C-8184-49D4-812A-B975A0E2F414}</c15:txfldGUID>
                      <c15:f>Diagramm!$I$51</c15:f>
                      <c15:dlblFieldTableCache>
                        <c:ptCount val="1"/>
                      </c15:dlblFieldTableCache>
                    </c15:dlblFTEntry>
                  </c15:dlblFieldTable>
                  <c15:showDataLabelsRange val="0"/>
                </c:ext>
                <c:ext xmlns:c16="http://schemas.microsoft.com/office/drawing/2014/chart" uri="{C3380CC4-5D6E-409C-BE32-E72D297353CC}">
                  <c16:uniqueId val="{00000005-113C-4AB2-91A6-246E42202E1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{FD518A6C-9656-482F-98F9-7334BDAC6D51}</c15:txfldGUID>
                      <c15:f>Diagramm!$I$52</c15:f>
                      <c15:dlblFieldTableCache>
                        <c:ptCount val="1"/>
                      </c15:dlblFieldTableCache>
                    </c15:dlblFTEntry>
                  </c15:dlblFieldTable>
                  <c15:showDataLabelsRange val="0"/>
                </c:ext>
                <c:ext xmlns:c16="http://schemas.microsoft.com/office/drawing/2014/chart" uri="{C3380CC4-5D6E-409C-BE32-E72D297353CC}">
                  <c16:uniqueId val="{00000006-113C-4AB2-91A6-246E42202E1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{AB920C10-2A13-4E63-B1B2-8CF9492BF7E7}</c15:txfldGUID>
                      <c15:f>Diagramm!$I$53</c15:f>
                      <c15:dlblFieldTableCache>
                        <c:ptCount val="1"/>
                      </c15:dlblFieldTableCache>
                    </c15:dlblFTEntry>
                  </c15:dlblFieldTable>
                  <c15:showDataLabelsRange val="0"/>
                </c:ext>
                <c:ext xmlns:c16="http://schemas.microsoft.com/office/drawing/2014/chart" uri="{C3380CC4-5D6E-409C-BE32-E72D297353CC}">
                  <c16:uniqueId val="{00000007-113C-4AB2-91A6-246E42202E1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{8A61F347-22D0-49CD-B076-0103886FC769}</c15:txfldGUID>
                      <c15:f>Diagramm!$I$54</c15:f>
                      <c15:dlblFieldTableCache>
                        <c:ptCount val="1"/>
                      </c15:dlblFieldTableCache>
                    </c15:dlblFTEntry>
                  </c15:dlblFieldTable>
                  <c15:showDataLabelsRange val="0"/>
                </c:ext>
                <c:ext xmlns:c16="http://schemas.microsoft.com/office/drawing/2014/chart" uri="{C3380CC4-5D6E-409C-BE32-E72D297353CC}">
                  <c16:uniqueId val="{00000008-113C-4AB2-91A6-246E42202E1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{B6D47070-F091-4082-8D47-F991F5D6DCB4}</c15:txfldGUID>
                      <c15:f>Diagramm!$I$55</c15:f>
                      <c15:dlblFieldTableCache>
                        <c:ptCount val="1"/>
                      </c15:dlblFieldTableCache>
                    </c15:dlblFTEntry>
                  </c15:dlblFieldTable>
                  <c15:showDataLabelsRange val="0"/>
                </c:ext>
                <c:ext xmlns:c16="http://schemas.microsoft.com/office/drawing/2014/chart" uri="{C3380CC4-5D6E-409C-BE32-E72D297353CC}">
                  <c16:uniqueId val="{00000009-113C-4AB2-91A6-246E42202E1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{29610991-6FD2-48B9-BBFF-2810C269C1F5}</c15:txfldGUID>
                      <c15:f>Diagramm!$I$56</c15:f>
                      <c15:dlblFieldTableCache>
                        <c:ptCount val="1"/>
                      </c15:dlblFieldTableCache>
                    </c15:dlblFTEntry>
                  </c15:dlblFieldTable>
                  <c15:showDataLabelsRange val="0"/>
                </c:ext>
                <c:ext xmlns:c16="http://schemas.microsoft.com/office/drawing/2014/chart" uri="{C3380CC4-5D6E-409C-BE32-E72D297353CC}">
                  <c16:uniqueId val="{0000000A-113C-4AB2-91A6-246E42202E1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{32A6E11A-8797-4FC2-97BA-6846591FF0E3}</c15:txfldGUID>
                      <c15:f>Diagramm!$I$57</c15:f>
                      <c15:dlblFieldTableCache>
                        <c:ptCount val="1"/>
                      </c15:dlblFieldTableCache>
                    </c15:dlblFTEntry>
                  </c15:dlblFieldTable>
                  <c15:showDataLabelsRange val="0"/>
                </c:ext>
                <c:ext xmlns:c16="http://schemas.microsoft.com/office/drawing/2014/chart" uri="{C3380CC4-5D6E-409C-BE32-E72D297353CC}">
                  <c16:uniqueId val="{0000000B-113C-4AB2-91A6-246E42202E1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{A33AF631-FE99-4F0B-8594-8A083DBF7919}</c15:txfldGUID>
                      <c15:f>Diagramm!$I$58</c15:f>
                      <c15:dlblFieldTableCache>
                        <c:ptCount val="1"/>
                      </c15:dlblFieldTableCache>
                    </c15:dlblFTEntry>
                  </c15:dlblFieldTable>
                  <c15:showDataLabelsRange val="0"/>
                </c:ext>
                <c:ext xmlns:c16="http://schemas.microsoft.com/office/drawing/2014/chart" uri="{C3380CC4-5D6E-409C-BE32-E72D297353CC}">
                  <c16:uniqueId val="{0000000C-113C-4AB2-91A6-246E42202E1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{B808B9C4-FFD4-408B-B72E-3A06405C8A6B}</c15:txfldGUID>
                      <c15:f>Diagramm!$I$59</c15:f>
                      <c15:dlblFieldTableCache>
                        <c:ptCount val="1"/>
                      </c15:dlblFieldTableCache>
                    </c15:dlblFTEntry>
                  </c15:dlblFieldTable>
                  <c15:showDataLabelsRange val="0"/>
                </c:ext>
                <c:ext xmlns:c16="http://schemas.microsoft.com/office/drawing/2014/chart" uri="{C3380CC4-5D6E-409C-BE32-E72D297353CC}">
                  <c16:uniqueId val="{0000000D-113C-4AB2-91A6-246E42202E1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{4A305F48-DEFA-4BB5-B7FA-924AD001D6DC}</c15:txfldGUID>
                      <c15:f>Diagramm!$I$60</c15:f>
                      <c15:dlblFieldTableCache>
                        <c:ptCount val="1"/>
                      </c15:dlblFieldTableCache>
                    </c15:dlblFTEntry>
                  </c15:dlblFieldTable>
                  <c15:showDataLabelsRange val="0"/>
                </c:ext>
                <c:ext xmlns:c16="http://schemas.microsoft.com/office/drawing/2014/chart" uri="{C3380CC4-5D6E-409C-BE32-E72D297353CC}">
                  <c16:uniqueId val="{0000000E-113C-4AB2-91A6-246E42202E1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{8C45C492-0EF6-4AE8-A554-A6BF2739A4E2}</c15:txfldGUID>
                      <c15:f>Diagramm!$I$61</c15:f>
                      <c15:dlblFieldTableCache>
                        <c:ptCount val="1"/>
                      </c15:dlblFieldTableCache>
                    </c15:dlblFTEntry>
                  </c15:dlblFieldTable>
                  <c15:showDataLabelsRange val="0"/>
                </c:ext>
                <c:ext xmlns:c16="http://schemas.microsoft.com/office/drawing/2014/chart" uri="{C3380CC4-5D6E-409C-BE32-E72D297353CC}">
                  <c16:uniqueId val="{0000000F-113C-4AB2-91A6-246E42202E1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{7CB06EC5-95AE-44BB-8211-EFE972EE1420}</c15:txfldGUID>
                      <c15:f>Diagramm!$I$62</c15:f>
                      <c15:dlblFieldTableCache>
                        <c:ptCount val="1"/>
                      </c15:dlblFieldTableCache>
                    </c15:dlblFTEntry>
                  </c15:dlblFieldTable>
                  <c15:showDataLabelsRange val="0"/>
                </c:ext>
                <c:ext xmlns:c16="http://schemas.microsoft.com/office/drawing/2014/chart" uri="{C3380CC4-5D6E-409C-BE32-E72D297353CC}">
                  <c16:uniqueId val="{00000010-113C-4AB2-91A6-246E42202E1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{2A0B9D9B-2CCA-4005-8055-843C39286869}</c15:txfldGUID>
                      <c15:f>Diagramm!$I$63</c15:f>
                      <c15:dlblFieldTableCache>
                        <c:ptCount val="1"/>
                      </c15:dlblFieldTableCache>
                    </c15:dlblFTEntry>
                  </c15:dlblFieldTable>
                  <c15:showDataLabelsRange val="0"/>
                </c:ext>
                <c:ext xmlns:c16="http://schemas.microsoft.com/office/drawing/2014/chart" uri="{C3380CC4-5D6E-409C-BE32-E72D297353CC}">
                  <c16:uniqueId val="{00000011-113C-4AB2-91A6-246E42202E1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{31C894AA-CDD9-4E04-AB10-926FAEF5430F}</c15:txfldGUID>
                      <c15:f>Diagramm!$I$64</c15:f>
                      <c15:dlblFieldTableCache>
                        <c:ptCount val="1"/>
                      </c15:dlblFieldTableCache>
                    </c15:dlblFTEntry>
                  </c15:dlblFieldTable>
                  <c15:showDataLabelsRange val="0"/>
                </c:ext>
                <c:ext xmlns:c16="http://schemas.microsoft.com/office/drawing/2014/chart" uri="{C3380CC4-5D6E-409C-BE32-E72D297353CC}">
                  <c16:uniqueId val="{00000012-113C-4AB2-91A6-246E42202E1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{25CD127E-0682-435A-8F19-E32F17737E79}</c15:txfldGUID>
                      <c15:f>Diagramm!$I$65</c15:f>
                      <c15:dlblFieldTableCache>
                        <c:ptCount val="1"/>
                      </c15:dlblFieldTableCache>
                    </c15:dlblFTEntry>
                  </c15:dlblFieldTable>
                  <c15:showDataLabelsRange val="0"/>
                </c:ext>
                <c:ext xmlns:c16="http://schemas.microsoft.com/office/drawing/2014/chart" uri="{C3380CC4-5D6E-409C-BE32-E72D297353CC}">
                  <c16:uniqueId val="{00000013-113C-4AB2-91A6-246E42202E1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{4A0EA21F-1271-4748-BED5-657F37D5D1E3}</c15:txfldGUID>
                      <c15:f>Diagramm!$I$66</c15:f>
                      <c15:dlblFieldTableCache>
                        <c:ptCount val="1"/>
                      </c15:dlblFieldTableCache>
                    </c15:dlblFTEntry>
                  </c15:dlblFieldTable>
                  <c15:showDataLabelsRange val="0"/>
                </c:ext>
                <c:ext xmlns:c16="http://schemas.microsoft.com/office/drawing/2014/chart" uri="{C3380CC4-5D6E-409C-BE32-E72D297353CC}">
                  <c16:uniqueId val="{00000014-113C-4AB2-91A6-246E42202E1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{A1FA14A8-71B1-4F4F-8C94-616375AE71AE}</c15:txfldGUID>
                      <c15:f>Diagramm!$I$67</c15:f>
                      <c15:dlblFieldTableCache>
                        <c:ptCount val="1"/>
                      </c15:dlblFieldTableCache>
                    </c15:dlblFTEntry>
                  </c15:dlblFieldTable>
                  <c15:showDataLabelsRange val="0"/>
                </c:ext>
                <c:ext xmlns:c16="http://schemas.microsoft.com/office/drawing/2014/chart" uri="{C3380CC4-5D6E-409C-BE32-E72D297353CC}">
                  <c16:uniqueId val="{00000015-113C-4AB2-91A6-246E42202E1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13C-4AB2-91A6-246E42202E1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{91B6E734-C9EB-4887-8F71-EE721485FB65}</c15:txfldGUID>
                      <c15:f>Diagramm!$K$46</c15:f>
                      <c15:dlblFieldTableCache>
                        <c:ptCount val="1"/>
                      </c15:dlblFieldTableCache>
                    </c15:dlblFTEntry>
                  </c15:dlblFieldTable>
                  <c15:showDataLabelsRange val="0"/>
                </c:ext>
                <c:ext xmlns:c16="http://schemas.microsoft.com/office/drawing/2014/chart" uri="{C3380CC4-5D6E-409C-BE32-E72D297353CC}">
                  <c16:uniqueId val="{00000017-113C-4AB2-91A6-246E42202E1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{A1BC0B30-1285-4069-925B-54A8B57D9F4C}</c15:txfldGUID>
                      <c15:f>Diagramm!$K$47</c15:f>
                      <c15:dlblFieldTableCache>
                        <c:ptCount val="1"/>
                      </c15:dlblFieldTableCache>
                    </c15:dlblFTEntry>
                  </c15:dlblFieldTable>
                  <c15:showDataLabelsRange val="0"/>
                </c:ext>
                <c:ext xmlns:c16="http://schemas.microsoft.com/office/drawing/2014/chart" uri="{C3380CC4-5D6E-409C-BE32-E72D297353CC}">
                  <c16:uniqueId val="{00000018-113C-4AB2-91A6-246E42202E1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{70439DEB-FE13-4BB0-B1E0-65F1F3F3A65C}</c15:txfldGUID>
                      <c15:f>Diagramm!$K$48</c15:f>
                      <c15:dlblFieldTableCache>
                        <c:ptCount val="1"/>
                      </c15:dlblFieldTableCache>
                    </c15:dlblFTEntry>
                  </c15:dlblFieldTable>
                  <c15:showDataLabelsRange val="0"/>
                </c:ext>
                <c:ext xmlns:c16="http://schemas.microsoft.com/office/drawing/2014/chart" uri="{C3380CC4-5D6E-409C-BE32-E72D297353CC}">
                  <c16:uniqueId val="{00000019-113C-4AB2-91A6-246E42202E1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{9E1F67CF-2AE6-4B77-8FAF-6DA80C8891DD}</c15:txfldGUID>
                      <c15:f>Diagramm!$K$49</c15:f>
                      <c15:dlblFieldTableCache>
                        <c:ptCount val="1"/>
                      </c15:dlblFieldTableCache>
                    </c15:dlblFTEntry>
                  </c15:dlblFieldTable>
                  <c15:showDataLabelsRange val="0"/>
                </c:ext>
                <c:ext xmlns:c16="http://schemas.microsoft.com/office/drawing/2014/chart" uri="{C3380CC4-5D6E-409C-BE32-E72D297353CC}">
                  <c16:uniqueId val="{0000001A-113C-4AB2-91A6-246E42202E1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{6355063A-1A11-4808-9C5F-B1A588A5AF17}</c15:txfldGUID>
                      <c15:f>Diagramm!$K$50</c15:f>
                      <c15:dlblFieldTableCache>
                        <c:ptCount val="1"/>
                      </c15:dlblFieldTableCache>
                    </c15:dlblFTEntry>
                  </c15:dlblFieldTable>
                  <c15:showDataLabelsRange val="0"/>
                </c:ext>
                <c:ext xmlns:c16="http://schemas.microsoft.com/office/drawing/2014/chart" uri="{C3380CC4-5D6E-409C-BE32-E72D297353CC}">
                  <c16:uniqueId val="{0000001B-113C-4AB2-91A6-246E42202E1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{2FD10F1C-EB08-48DD-B0FF-C4D785E9E4B9}</c15:txfldGUID>
                      <c15:f>Diagramm!$K$51</c15:f>
                      <c15:dlblFieldTableCache>
                        <c:ptCount val="1"/>
                      </c15:dlblFieldTableCache>
                    </c15:dlblFTEntry>
                  </c15:dlblFieldTable>
                  <c15:showDataLabelsRange val="0"/>
                </c:ext>
                <c:ext xmlns:c16="http://schemas.microsoft.com/office/drawing/2014/chart" uri="{C3380CC4-5D6E-409C-BE32-E72D297353CC}">
                  <c16:uniqueId val="{0000001C-113C-4AB2-91A6-246E42202E1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{4F661F7B-7956-4E33-A193-4B9B8D82668B}</c15:txfldGUID>
                      <c15:f>Diagramm!$K$52</c15:f>
                      <c15:dlblFieldTableCache>
                        <c:ptCount val="1"/>
                      </c15:dlblFieldTableCache>
                    </c15:dlblFTEntry>
                  </c15:dlblFieldTable>
                  <c15:showDataLabelsRange val="0"/>
                </c:ext>
                <c:ext xmlns:c16="http://schemas.microsoft.com/office/drawing/2014/chart" uri="{C3380CC4-5D6E-409C-BE32-E72D297353CC}">
                  <c16:uniqueId val="{0000001D-113C-4AB2-91A6-246E42202E1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{2B0E7782-61A6-4B64-841A-70A74FBB5A0D}</c15:txfldGUID>
                      <c15:f>Diagramm!$K$53</c15:f>
                      <c15:dlblFieldTableCache>
                        <c:ptCount val="1"/>
                      </c15:dlblFieldTableCache>
                    </c15:dlblFTEntry>
                  </c15:dlblFieldTable>
                  <c15:showDataLabelsRange val="0"/>
                </c:ext>
                <c:ext xmlns:c16="http://schemas.microsoft.com/office/drawing/2014/chart" uri="{C3380CC4-5D6E-409C-BE32-E72D297353CC}">
                  <c16:uniqueId val="{0000001E-113C-4AB2-91A6-246E42202E1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{1A6A9354-B4FC-425F-82A4-A38B8B1EE58A}</c15:txfldGUID>
                      <c15:f>Diagramm!$K$54</c15:f>
                      <c15:dlblFieldTableCache>
                        <c:ptCount val="1"/>
                      </c15:dlblFieldTableCache>
                    </c15:dlblFTEntry>
                  </c15:dlblFieldTable>
                  <c15:showDataLabelsRange val="0"/>
                </c:ext>
                <c:ext xmlns:c16="http://schemas.microsoft.com/office/drawing/2014/chart" uri="{C3380CC4-5D6E-409C-BE32-E72D297353CC}">
                  <c16:uniqueId val="{0000001F-113C-4AB2-91A6-246E42202E1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{108C07B7-81AC-44D8-9752-CBEC07A533E0}</c15:txfldGUID>
                      <c15:f>Diagramm!$K$55</c15:f>
                      <c15:dlblFieldTableCache>
                        <c:ptCount val="1"/>
                      </c15:dlblFieldTableCache>
                    </c15:dlblFTEntry>
                  </c15:dlblFieldTable>
                  <c15:showDataLabelsRange val="0"/>
                </c:ext>
                <c:ext xmlns:c16="http://schemas.microsoft.com/office/drawing/2014/chart" uri="{C3380CC4-5D6E-409C-BE32-E72D297353CC}">
                  <c16:uniqueId val="{00000020-113C-4AB2-91A6-246E42202E1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{A133E1CF-ECD5-4252-B7CA-3E74004CBF6F}</c15:txfldGUID>
                      <c15:f>Diagramm!$K$56</c15:f>
                      <c15:dlblFieldTableCache>
                        <c:ptCount val="1"/>
                      </c15:dlblFieldTableCache>
                    </c15:dlblFTEntry>
                  </c15:dlblFieldTable>
                  <c15:showDataLabelsRange val="0"/>
                </c:ext>
                <c:ext xmlns:c16="http://schemas.microsoft.com/office/drawing/2014/chart" uri="{C3380CC4-5D6E-409C-BE32-E72D297353CC}">
                  <c16:uniqueId val="{00000021-113C-4AB2-91A6-246E42202E1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{14ACD23D-DEBE-4A5A-AC92-0F275B44F899}</c15:txfldGUID>
                      <c15:f>Diagramm!$K$57</c15:f>
                      <c15:dlblFieldTableCache>
                        <c:ptCount val="1"/>
                      </c15:dlblFieldTableCache>
                    </c15:dlblFTEntry>
                  </c15:dlblFieldTable>
                  <c15:showDataLabelsRange val="0"/>
                </c:ext>
                <c:ext xmlns:c16="http://schemas.microsoft.com/office/drawing/2014/chart" uri="{C3380CC4-5D6E-409C-BE32-E72D297353CC}">
                  <c16:uniqueId val="{00000022-113C-4AB2-91A6-246E42202E1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{C5121EF8-D029-48F8-8512-6F5B18BCDC81}</c15:txfldGUID>
                      <c15:f>Diagramm!$K$58</c15:f>
                      <c15:dlblFieldTableCache>
                        <c:ptCount val="1"/>
                      </c15:dlblFieldTableCache>
                    </c15:dlblFTEntry>
                  </c15:dlblFieldTable>
                  <c15:showDataLabelsRange val="0"/>
                </c:ext>
                <c:ext xmlns:c16="http://schemas.microsoft.com/office/drawing/2014/chart" uri="{C3380CC4-5D6E-409C-BE32-E72D297353CC}">
                  <c16:uniqueId val="{00000023-113C-4AB2-91A6-246E42202E1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{81778C3A-BF19-445F-B03C-3386CAB32CDC}</c15:txfldGUID>
                      <c15:f>Diagramm!$K$59</c15:f>
                      <c15:dlblFieldTableCache>
                        <c:ptCount val="1"/>
                      </c15:dlblFieldTableCache>
                    </c15:dlblFTEntry>
                  </c15:dlblFieldTable>
                  <c15:showDataLabelsRange val="0"/>
                </c:ext>
                <c:ext xmlns:c16="http://schemas.microsoft.com/office/drawing/2014/chart" uri="{C3380CC4-5D6E-409C-BE32-E72D297353CC}">
                  <c16:uniqueId val="{00000024-113C-4AB2-91A6-246E42202E1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{C3550844-873D-4AF1-A8CF-279AEE87F7B1}</c15:txfldGUID>
                      <c15:f>Diagramm!$K$60</c15:f>
                      <c15:dlblFieldTableCache>
                        <c:ptCount val="1"/>
                      </c15:dlblFieldTableCache>
                    </c15:dlblFTEntry>
                  </c15:dlblFieldTable>
                  <c15:showDataLabelsRange val="0"/>
                </c:ext>
                <c:ext xmlns:c16="http://schemas.microsoft.com/office/drawing/2014/chart" uri="{C3380CC4-5D6E-409C-BE32-E72D297353CC}">
                  <c16:uniqueId val="{00000025-113C-4AB2-91A6-246E42202E1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{5742CA18-156E-436D-B1F1-26429C7D07F6}</c15:txfldGUID>
                      <c15:f>Diagramm!$K$61</c15:f>
                      <c15:dlblFieldTableCache>
                        <c:ptCount val="1"/>
                      </c15:dlblFieldTableCache>
                    </c15:dlblFTEntry>
                  </c15:dlblFieldTable>
                  <c15:showDataLabelsRange val="0"/>
                </c:ext>
                <c:ext xmlns:c16="http://schemas.microsoft.com/office/drawing/2014/chart" uri="{C3380CC4-5D6E-409C-BE32-E72D297353CC}">
                  <c16:uniqueId val="{00000026-113C-4AB2-91A6-246E42202E1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{FDFC8BBE-AE36-4CD3-862D-AB5BC53FD3BD}</c15:txfldGUID>
                      <c15:f>Diagramm!$K$62</c15:f>
                      <c15:dlblFieldTableCache>
                        <c:ptCount val="1"/>
                      </c15:dlblFieldTableCache>
                    </c15:dlblFTEntry>
                  </c15:dlblFieldTable>
                  <c15:showDataLabelsRange val="0"/>
                </c:ext>
                <c:ext xmlns:c16="http://schemas.microsoft.com/office/drawing/2014/chart" uri="{C3380CC4-5D6E-409C-BE32-E72D297353CC}">
                  <c16:uniqueId val="{00000027-113C-4AB2-91A6-246E42202E1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{A760D242-DD95-49EF-A98A-025A5534D232}</c15:txfldGUID>
                      <c15:f>Diagramm!$K$63</c15:f>
                      <c15:dlblFieldTableCache>
                        <c:ptCount val="1"/>
                      </c15:dlblFieldTableCache>
                    </c15:dlblFTEntry>
                  </c15:dlblFieldTable>
                  <c15:showDataLabelsRange val="0"/>
                </c:ext>
                <c:ext xmlns:c16="http://schemas.microsoft.com/office/drawing/2014/chart" uri="{C3380CC4-5D6E-409C-BE32-E72D297353CC}">
                  <c16:uniqueId val="{00000028-113C-4AB2-91A6-246E42202E1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{484B8D25-9116-4972-9D8D-E41445B6E961}</c15:txfldGUID>
                      <c15:f>Diagramm!$K$64</c15:f>
                      <c15:dlblFieldTableCache>
                        <c:ptCount val="1"/>
                      </c15:dlblFieldTableCache>
                    </c15:dlblFTEntry>
                  </c15:dlblFieldTable>
                  <c15:showDataLabelsRange val="0"/>
                </c:ext>
                <c:ext xmlns:c16="http://schemas.microsoft.com/office/drawing/2014/chart" uri="{C3380CC4-5D6E-409C-BE32-E72D297353CC}">
                  <c16:uniqueId val="{00000029-113C-4AB2-91A6-246E42202E1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{4E06AA9D-CB17-47E4-B0FF-E4D2B61A76F1}</c15:txfldGUID>
                      <c15:f>Diagramm!$K$65</c15:f>
                      <c15:dlblFieldTableCache>
                        <c:ptCount val="1"/>
                      </c15:dlblFieldTableCache>
                    </c15:dlblFTEntry>
                  </c15:dlblFieldTable>
                  <c15:showDataLabelsRange val="0"/>
                </c:ext>
                <c:ext xmlns:c16="http://schemas.microsoft.com/office/drawing/2014/chart" uri="{C3380CC4-5D6E-409C-BE32-E72D297353CC}">
                  <c16:uniqueId val="{0000002A-113C-4AB2-91A6-246E42202E1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{12FB310B-80BD-425A-A225-4044BC3F3226}</c15:txfldGUID>
                      <c15:f>Diagramm!$K$66</c15:f>
                      <c15:dlblFieldTableCache>
                        <c:ptCount val="1"/>
                      </c15:dlblFieldTableCache>
                    </c15:dlblFTEntry>
                  </c15:dlblFieldTable>
                  <c15:showDataLabelsRange val="0"/>
                </c:ext>
                <c:ext xmlns:c16="http://schemas.microsoft.com/office/drawing/2014/chart" uri="{C3380CC4-5D6E-409C-BE32-E72D297353CC}">
                  <c16:uniqueId val="{0000002B-113C-4AB2-91A6-246E42202E1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{A75C2992-5622-4665-BBA1-046A2685C87E}</c15:txfldGUID>
                      <c15:f>Diagramm!$K$67</c15:f>
                      <c15:dlblFieldTableCache>
                        <c:ptCount val="1"/>
                      </c15:dlblFieldTableCache>
                    </c15:dlblFTEntry>
                  </c15:dlblFieldTable>
                  <c15:showDataLabelsRange val="0"/>
                </c:ext>
                <c:ext xmlns:c16="http://schemas.microsoft.com/office/drawing/2014/chart" uri="{C3380CC4-5D6E-409C-BE32-E72D297353CC}">
                  <c16:uniqueId val="{0000002C-113C-4AB2-91A6-246E42202E1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13C-4AB2-91A6-246E42202E1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{08FB0289-8F5D-46DD-AFE1-6BC1BE4FE17B}</c15:txfldGUID>
                      <c15:f>Diagramm!$J$46</c15:f>
                      <c15:dlblFieldTableCache>
                        <c:ptCount val="1"/>
                      </c15:dlblFieldTableCache>
                    </c15:dlblFTEntry>
                  </c15:dlblFieldTable>
                  <c15:showDataLabelsRange val="0"/>
                </c:ext>
                <c:ext xmlns:c16="http://schemas.microsoft.com/office/drawing/2014/chart" uri="{C3380CC4-5D6E-409C-BE32-E72D297353CC}">
                  <c16:uniqueId val="{0000002E-113C-4AB2-91A6-246E42202E1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{DF598921-5ACC-4E90-9021-0EAA41583378}</c15:txfldGUID>
                      <c15:f>Diagramm!$J$47</c15:f>
                      <c15:dlblFieldTableCache>
                        <c:ptCount val="1"/>
                      </c15:dlblFieldTableCache>
                    </c15:dlblFTEntry>
                  </c15:dlblFieldTable>
                  <c15:showDataLabelsRange val="0"/>
                </c:ext>
                <c:ext xmlns:c16="http://schemas.microsoft.com/office/drawing/2014/chart" uri="{C3380CC4-5D6E-409C-BE32-E72D297353CC}">
                  <c16:uniqueId val="{0000002F-113C-4AB2-91A6-246E42202E1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{85B22464-F1CF-4267-8256-CB1F09016973}</c15:txfldGUID>
                      <c15:f>Diagramm!$J$48</c15:f>
                      <c15:dlblFieldTableCache>
                        <c:ptCount val="1"/>
                      </c15:dlblFieldTableCache>
                    </c15:dlblFTEntry>
                  </c15:dlblFieldTable>
                  <c15:showDataLabelsRange val="0"/>
                </c:ext>
                <c:ext xmlns:c16="http://schemas.microsoft.com/office/drawing/2014/chart" uri="{C3380CC4-5D6E-409C-BE32-E72D297353CC}">
                  <c16:uniqueId val="{00000030-113C-4AB2-91A6-246E42202E1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{75090BDC-A338-49D6-BFA3-3680A85C0F11}</c15:txfldGUID>
                      <c15:f>Diagramm!$J$49</c15:f>
                      <c15:dlblFieldTableCache>
                        <c:ptCount val="1"/>
                      </c15:dlblFieldTableCache>
                    </c15:dlblFTEntry>
                  </c15:dlblFieldTable>
                  <c15:showDataLabelsRange val="0"/>
                </c:ext>
                <c:ext xmlns:c16="http://schemas.microsoft.com/office/drawing/2014/chart" uri="{C3380CC4-5D6E-409C-BE32-E72D297353CC}">
                  <c16:uniqueId val="{00000031-113C-4AB2-91A6-246E42202E1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{888001E0-1EFD-43E5-935F-4DBD68A2D98D}</c15:txfldGUID>
                      <c15:f>Diagramm!$J$50</c15:f>
                      <c15:dlblFieldTableCache>
                        <c:ptCount val="1"/>
                      </c15:dlblFieldTableCache>
                    </c15:dlblFTEntry>
                  </c15:dlblFieldTable>
                  <c15:showDataLabelsRange val="0"/>
                </c:ext>
                <c:ext xmlns:c16="http://schemas.microsoft.com/office/drawing/2014/chart" uri="{C3380CC4-5D6E-409C-BE32-E72D297353CC}">
                  <c16:uniqueId val="{00000032-113C-4AB2-91A6-246E42202E1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{E281DA4F-1DCC-4ABD-8243-B41E9A1BBE8D}</c15:txfldGUID>
                      <c15:f>Diagramm!$J$51</c15:f>
                      <c15:dlblFieldTableCache>
                        <c:ptCount val="1"/>
                      </c15:dlblFieldTableCache>
                    </c15:dlblFTEntry>
                  </c15:dlblFieldTable>
                  <c15:showDataLabelsRange val="0"/>
                </c:ext>
                <c:ext xmlns:c16="http://schemas.microsoft.com/office/drawing/2014/chart" uri="{C3380CC4-5D6E-409C-BE32-E72D297353CC}">
                  <c16:uniqueId val="{00000033-113C-4AB2-91A6-246E42202E1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{22C851FE-6088-464B-A95B-0B5D312A0855}</c15:txfldGUID>
                      <c15:f>Diagramm!$J$52</c15:f>
                      <c15:dlblFieldTableCache>
                        <c:ptCount val="1"/>
                      </c15:dlblFieldTableCache>
                    </c15:dlblFTEntry>
                  </c15:dlblFieldTable>
                  <c15:showDataLabelsRange val="0"/>
                </c:ext>
                <c:ext xmlns:c16="http://schemas.microsoft.com/office/drawing/2014/chart" uri="{C3380CC4-5D6E-409C-BE32-E72D297353CC}">
                  <c16:uniqueId val="{00000034-113C-4AB2-91A6-246E42202E1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{D6B412F9-2597-49F9-8B2A-26B1386A64B8}</c15:txfldGUID>
                      <c15:f>Diagramm!$J$53</c15:f>
                      <c15:dlblFieldTableCache>
                        <c:ptCount val="1"/>
                      </c15:dlblFieldTableCache>
                    </c15:dlblFTEntry>
                  </c15:dlblFieldTable>
                  <c15:showDataLabelsRange val="0"/>
                </c:ext>
                <c:ext xmlns:c16="http://schemas.microsoft.com/office/drawing/2014/chart" uri="{C3380CC4-5D6E-409C-BE32-E72D297353CC}">
                  <c16:uniqueId val="{00000035-113C-4AB2-91A6-246E42202E1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{B6A1D19B-DB46-486E-961D-C3DFC92D337C}</c15:txfldGUID>
                      <c15:f>Diagramm!$J$54</c15:f>
                      <c15:dlblFieldTableCache>
                        <c:ptCount val="1"/>
                      </c15:dlblFieldTableCache>
                    </c15:dlblFTEntry>
                  </c15:dlblFieldTable>
                  <c15:showDataLabelsRange val="0"/>
                </c:ext>
                <c:ext xmlns:c16="http://schemas.microsoft.com/office/drawing/2014/chart" uri="{C3380CC4-5D6E-409C-BE32-E72D297353CC}">
                  <c16:uniqueId val="{00000036-113C-4AB2-91A6-246E42202E1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{1B63FDF4-A70C-45AD-AE94-D22E6421612D}</c15:txfldGUID>
                      <c15:f>Diagramm!$J$55</c15:f>
                      <c15:dlblFieldTableCache>
                        <c:ptCount val="1"/>
                      </c15:dlblFieldTableCache>
                    </c15:dlblFTEntry>
                  </c15:dlblFieldTable>
                  <c15:showDataLabelsRange val="0"/>
                </c:ext>
                <c:ext xmlns:c16="http://schemas.microsoft.com/office/drawing/2014/chart" uri="{C3380CC4-5D6E-409C-BE32-E72D297353CC}">
                  <c16:uniqueId val="{00000037-113C-4AB2-91A6-246E42202E1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{B2A1B48B-CD09-48E5-89EB-FD91909E7D3E}</c15:txfldGUID>
                      <c15:f>Diagramm!$J$56</c15:f>
                      <c15:dlblFieldTableCache>
                        <c:ptCount val="1"/>
                      </c15:dlblFieldTableCache>
                    </c15:dlblFTEntry>
                  </c15:dlblFieldTable>
                  <c15:showDataLabelsRange val="0"/>
                </c:ext>
                <c:ext xmlns:c16="http://schemas.microsoft.com/office/drawing/2014/chart" uri="{C3380CC4-5D6E-409C-BE32-E72D297353CC}">
                  <c16:uniqueId val="{00000038-113C-4AB2-91A6-246E42202E1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{3ACEDBFB-3B24-4311-9135-CE361D7B3063}</c15:txfldGUID>
                      <c15:f>Diagramm!$J$57</c15:f>
                      <c15:dlblFieldTableCache>
                        <c:ptCount val="1"/>
                      </c15:dlblFieldTableCache>
                    </c15:dlblFTEntry>
                  </c15:dlblFieldTable>
                  <c15:showDataLabelsRange val="0"/>
                </c:ext>
                <c:ext xmlns:c16="http://schemas.microsoft.com/office/drawing/2014/chart" uri="{C3380CC4-5D6E-409C-BE32-E72D297353CC}">
                  <c16:uniqueId val="{00000039-113C-4AB2-91A6-246E42202E1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{858D6D14-AB86-44CE-8C85-EF342D3ADE2A}</c15:txfldGUID>
                      <c15:f>Diagramm!$J$58</c15:f>
                      <c15:dlblFieldTableCache>
                        <c:ptCount val="1"/>
                      </c15:dlblFieldTableCache>
                    </c15:dlblFTEntry>
                  </c15:dlblFieldTable>
                  <c15:showDataLabelsRange val="0"/>
                </c:ext>
                <c:ext xmlns:c16="http://schemas.microsoft.com/office/drawing/2014/chart" uri="{C3380CC4-5D6E-409C-BE32-E72D297353CC}">
                  <c16:uniqueId val="{0000003A-113C-4AB2-91A6-246E42202E1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{835A9953-8381-418B-8A33-F7B8BC05ADA5}</c15:txfldGUID>
                      <c15:f>Diagramm!$J$59</c15:f>
                      <c15:dlblFieldTableCache>
                        <c:ptCount val="1"/>
                      </c15:dlblFieldTableCache>
                    </c15:dlblFTEntry>
                  </c15:dlblFieldTable>
                  <c15:showDataLabelsRange val="0"/>
                </c:ext>
                <c:ext xmlns:c16="http://schemas.microsoft.com/office/drawing/2014/chart" uri="{C3380CC4-5D6E-409C-BE32-E72D297353CC}">
                  <c16:uniqueId val="{0000003B-113C-4AB2-91A6-246E42202E1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{592BCAB3-8C56-44BA-AF34-9ACAAD939AAF}</c15:txfldGUID>
                      <c15:f>Diagramm!$J$60</c15:f>
                      <c15:dlblFieldTableCache>
                        <c:ptCount val="1"/>
                      </c15:dlblFieldTableCache>
                    </c15:dlblFTEntry>
                  </c15:dlblFieldTable>
                  <c15:showDataLabelsRange val="0"/>
                </c:ext>
                <c:ext xmlns:c16="http://schemas.microsoft.com/office/drawing/2014/chart" uri="{C3380CC4-5D6E-409C-BE32-E72D297353CC}">
                  <c16:uniqueId val="{0000003C-113C-4AB2-91A6-246E42202E1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{F911CD91-B81E-4C59-95CA-31BA31B317FA}</c15:txfldGUID>
                      <c15:f>Diagramm!$J$61</c15:f>
                      <c15:dlblFieldTableCache>
                        <c:ptCount val="1"/>
                      </c15:dlblFieldTableCache>
                    </c15:dlblFTEntry>
                  </c15:dlblFieldTable>
                  <c15:showDataLabelsRange val="0"/>
                </c:ext>
                <c:ext xmlns:c16="http://schemas.microsoft.com/office/drawing/2014/chart" uri="{C3380CC4-5D6E-409C-BE32-E72D297353CC}">
                  <c16:uniqueId val="{0000003D-113C-4AB2-91A6-246E42202E1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{B64A32FE-1876-42C9-9617-C59704EF1857}</c15:txfldGUID>
                      <c15:f>Diagramm!$J$62</c15:f>
                      <c15:dlblFieldTableCache>
                        <c:ptCount val="1"/>
                      </c15:dlblFieldTableCache>
                    </c15:dlblFTEntry>
                  </c15:dlblFieldTable>
                  <c15:showDataLabelsRange val="0"/>
                </c:ext>
                <c:ext xmlns:c16="http://schemas.microsoft.com/office/drawing/2014/chart" uri="{C3380CC4-5D6E-409C-BE32-E72D297353CC}">
                  <c16:uniqueId val="{0000003E-113C-4AB2-91A6-246E42202E1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{89EB79D0-1974-47F9-BA3A-9EE82407D9D7}</c15:txfldGUID>
                      <c15:f>Diagramm!$J$63</c15:f>
                      <c15:dlblFieldTableCache>
                        <c:ptCount val="1"/>
                      </c15:dlblFieldTableCache>
                    </c15:dlblFTEntry>
                  </c15:dlblFieldTable>
                  <c15:showDataLabelsRange val="0"/>
                </c:ext>
                <c:ext xmlns:c16="http://schemas.microsoft.com/office/drawing/2014/chart" uri="{C3380CC4-5D6E-409C-BE32-E72D297353CC}">
                  <c16:uniqueId val="{0000003F-113C-4AB2-91A6-246E42202E1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{BF325939-92CD-4904-9086-C82D56632EE3}</c15:txfldGUID>
                      <c15:f>Diagramm!$J$64</c15:f>
                      <c15:dlblFieldTableCache>
                        <c:ptCount val="1"/>
                      </c15:dlblFieldTableCache>
                    </c15:dlblFTEntry>
                  </c15:dlblFieldTable>
                  <c15:showDataLabelsRange val="0"/>
                </c:ext>
                <c:ext xmlns:c16="http://schemas.microsoft.com/office/drawing/2014/chart" uri="{C3380CC4-5D6E-409C-BE32-E72D297353CC}">
                  <c16:uniqueId val="{00000040-113C-4AB2-91A6-246E42202E1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{E6526ED3-0811-4B84-A110-01D3BBBD7C38}</c15:txfldGUID>
                      <c15:f>Diagramm!$J$65</c15:f>
                      <c15:dlblFieldTableCache>
                        <c:ptCount val="1"/>
                      </c15:dlblFieldTableCache>
                    </c15:dlblFTEntry>
                  </c15:dlblFieldTable>
                  <c15:showDataLabelsRange val="0"/>
                </c:ext>
                <c:ext xmlns:c16="http://schemas.microsoft.com/office/drawing/2014/chart" uri="{C3380CC4-5D6E-409C-BE32-E72D297353CC}">
                  <c16:uniqueId val="{00000041-113C-4AB2-91A6-246E42202E1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{3ED0EEB8-56D2-4108-B33E-AE638EA7B75D}</c15:txfldGUID>
                      <c15:f>Diagramm!$J$66</c15:f>
                      <c15:dlblFieldTableCache>
                        <c:ptCount val="1"/>
                      </c15:dlblFieldTableCache>
                    </c15:dlblFTEntry>
                  </c15:dlblFieldTable>
                  <c15:showDataLabelsRange val="0"/>
                </c:ext>
                <c:ext xmlns:c16="http://schemas.microsoft.com/office/drawing/2014/chart" uri="{C3380CC4-5D6E-409C-BE32-E72D297353CC}">
                  <c16:uniqueId val="{00000042-113C-4AB2-91A6-246E42202E1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{5E38845C-75D4-4C5E-B877-DA59A5E13709}</c15:txfldGUID>
                      <c15:f>Diagramm!$J$67</c15:f>
                      <c15:dlblFieldTableCache>
                        <c:ptCount val="1"/>
                      </c15:dlblFieldTableCache>
                    </c15:dlblFTEntry>
                  </c15:dlblFieldTable>
                  <c15:showDataLabelsRange val="0"/>
                </c:ext>
                <c:ext xmlns:c16="http://schemas.microsoft.com/office/drawing/2014/chart" uri="{C3380CC4-5D6E-409C-BE32-E72D297353CC}">
                  <c16:uniqueId val="{00000043-113C-4AB2-91A6-246E42202E1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13C-4AB2-91A6-246E42202E1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63-4FE1-B5F4-052FC931BA9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63-4FE1-B5F4-052FC931BA9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63-4FE1-B5F4-052FC931BA9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63-4FE1-B5F4-052FC931BA9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E63-4FE1-B5F4-052FC931BA9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E63-4FE1-B5F4-052FC931BA9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E63-4FE1-B5F4-052FC931BA9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E63-4FE1-B5F4-052FC931BA9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E63-4FE1-B5F4-052FC931BA9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E63-4FE1-B5F4-052FC931BA9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E63-4FE1-B5F4-052FC931BA9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E63-4FE1-B5F4-052FC931BA9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E63-4FE1-B5F4-052FC931BA9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E63-4FE1-B5F4-052FC931BA9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E63-4FE1-B5F4-052FC931BA9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E63-4FE1-B5F4-052FC931BA9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E63-4FE1-B5F4-052FC931BA9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E63-4FE1-B5F4-052FC931BA9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E63-4FE1-B5F4-052FC931BA9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E63-4FE1-B5F4-052FC931BA9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E63-4FE1-B5F4-052FC931BA9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E63-4FE1-B5F4-052FC931BA9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E63-4FE1-B5F4-052FC931BA9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E63-4FE1-B5F4-052FC931BA9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E63-4FE1-B5F4-052FC931BA9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E63-4FE1-B5F4-052FC931BA9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E63-4FE1-B5F4-052FC931BA9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E63-4FE1-B5F4-052FC931BA9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E63-4FE1-B5F4-052FC931BA9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E63-4FE1-B5F4-052FC931BA9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E63-4FE1-B5F4-052FC931BA9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E63-4FE1-B5F4-052FC931BA9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E63-4FE1-B5F4-052FC931BA9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E63-4FE1-B5F4-052FC931BA9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E63-4FE1-B5F4-052FC931BA9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E63-4FE1-B5F4-052FC931BA9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E63-4FE1-B5F4-052FC931BA9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E63-4FE1-B5F4-052FC931BA9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E63-4FE1-B5F4-052FC931BA9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E63-4FE1-B5F4-052FC931BA9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E63-4FE1-B5F4-052FC931BA9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E63-4FE1-B5F4-052FC931BA9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E63-4FE1-B5F4-052FC931BA9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E63-4FE1-B5F4-052FC931BA9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E63-4FE1-B5F4-052FC931BA9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E63-4FE1-B5F4-052FC931BA9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E63-4FE1-B5F4-052FC931BA9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E63-4FE1-B5F4-052FC931BA9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E63-4FE1-B5F4-052FC931BA9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E63-4FE1-B5F4-052FC931BA9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E63-4FE1-B5F4-052FC931BA9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E63-4FE1-B5F4-052FC931BA9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E63-4FE1-B5F4-052FC931BA9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E63-4FE1-B5F4-052FC931BA9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E63-4FE1-B5F4-052FC931BA9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E63-4FE1-B5F4-052FC931BA9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E63-4FE1-B5F4-052FC931BA9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E63-4FE1-B5F4-052FC931BA9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E63-4FE1-B5F4-052FC931BA9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E63-4FE1-B5F4-052FC931BA9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E63-4FE1-B5F4-052FC931BA9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E63-4FE1-B5F4-052FC931BA9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E63-4FE1-B5F4-052FC931BA9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E63-4FE1-B5F4-052FC931BA9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E63-4FE1-B5F4-052FC931BA9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E63-4FE1-B5F4-052FC931BA9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E63-4FE1-B5F4-052FC931BA9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E63-4FE1-B5F4-052FC931BA9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E63-4FE1-B5F4-052FC931BA9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101.07099143206855</c:v>
                </c:pt>
                <c:pt idx="2">
                  <c:v>102.8938625633852</c:v>
                </c:pt>
                <c:pt idx="3">
                  <c:v>101.70047211050883</c:v>
                </c:pt>
                <c:pt idx="4">
                  <c:v>101.46004546249345</c:v>
                </c:pt>
                <c:pt idx="5">
                  <c:v>102.49606574575975</c:v>
                </c:pt>
                <c:pt idx="6">
                  <c:v>104.96153173631755</c:v>
                </c:pt>
                <c:pt idx="7">
                  <c:v>104.01293932505682</c:v>
                </c:pt>
                <c:pt idx="8">
                  <c:v>103.93862563385208</c:v>
                </c:pt>
                <c:pt idx="9">
                  <c:v>104.62056303549572</c:v>
                </c:pt>
                <c:pt idx="10">
                  <c:v>107.31771288686834</c:v>
                </c:pt>
                <c:pt idx="11">
                  <c:v>105.28501486273825</c:v>
                </c:pt>
                <c:pt idx="12">
                  <c:v>106.01503759398496</c:v>
                </c:pt>
                <c:pt idx="13">
                  <c:v>106.6357754852247</c:v>
                </c:pt>
                <c:pt idx="14">
                  <c:v>108.50236055254415</c:v>
                </c:pt>
                <c:pt idx="15">
                  <c:v>107.37016961007168</c:v>
                </c:pt>
                <c:pt idx="16">
                  <c:v>107.71988109809408</c:v>
                </c:pt>
                <c:pt idx="17">
                  <c:v>108.74278720055955</c:v>
                </c:pt>
                <c:pt idx="18">
                  <c:v>110.94159818150027</c:v>
                </c:pt>
                <c:pt idx="19">
                  <c:v>110.36894561986361</c:v>
                </c:pt>
                <c:pt idx="20">
                  <c:v>109.65203706941773</c:v>
                </c:pt>
                <c:pt idx="21">
                  <c:v>109.68263682461969</c:v>
                </c:pt>
                <c:pt idx="22">
                  <c:v>112.03881797517047</c:v>
                </c:pt>
                <c:pt idx="23">
                  <c:v>111.94264731596432</c:v>
                </c:pt>
                <c:pt idx="24">
                  <c:v>113.59940549047036</c:v>
                </c:pt>
              </c:numCache>
            </c:numRef>
          </c:val>
          <c:smooth val="0"/>
          <c:extLst>
            <c:ext xmlns:c16="http://schemas.microsoft.com/office/drawing/2014/chart" uri="{C3380CC4-5D6E-409C-BE32-E72D297353CC}">
              <c16:uniqueId val="{00000000-A766-405D-8091-B1C99A68FB0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103.1219980787704</c:v>
                </c:pt>
                <c:pt idx="2">
                  <c:v>105.8597502401537</c:v>
                </c:pt>
                <c:pt idx="3">
                  <c:v>105.42747358309319</c:v>
                </c:pt>
                <c:pt idx="4">
                  <c:v>103.89048991354466</c:v>
                </c:pt>
                <c:pt idx="5">
                  <c:v>107.01248799231509</c:v>
                </c:pt>
                <c:pt idx="6">
                  <c:v>109.65417867435158</c:v>
                </c:pt>
                <c:pt idx="7">
                  <c:v>111.28722382324688</c:v>
                </c:pt>
                <c:pt idx="8">
                  <c:v>108.9817483189241</c:v>
                </c:pt>
                <c:pt idx="9">
                  <c:v>110.80691642651297</c:v>
                </c:pt>
                <c:pt idx="10">
                  <c:v>112.00768491834773</c:v>
                </c:pt>
                <c:pt idx="11">
                  <c:v>111.57540826128722</c:v>
                </c:pt>
                <c:pt idx="12">
                  <c:v>111.95965417867436</c:v>
                </c:pt>
                <c:pt idx="13">
                  <c:v>111.81556195965419</c:v>
                </c:pt>
                <c:pt idx="14">
                  <c:v>112.72814601344861</c:v>
                </c:pt>
                <c:pt idx="15">
                  <c:v>113.11239193083573</c:v>
                </c:pt>
                <c:pt idx="16">
                  <c:v>112.63208453410184</c:v>
                </c:pt>
                <c:pt idx="17">
                  <c:v>116.18635926993275</c:v>
                </c:pt>
                <c:pt idx="18">
                  <c:v>114.55331412103746</c:v>
                </c:pt>
                <c:pt idx="19">
                  <c:v>115.99423631123919</c:v>
                </c:pt>
                <c:pt idx="20">
                  <c:v>112.00768491834773</c:v>
                </c:pt>
                <c:pt idx="21">
                  <c:v>115.03362151777137</c:v>
                </c:pt>
                <c:pt idx="22">
                  <c:v>117.62728146013448</c:v>
                </c:pt>
                <c:pt idx="23">
                  <c:v>118.58789625360231</c:v>
                </c:pt>
                <c:pt idx="24">
                  <c:v>116.81075888568684</c:v>
                </c:pt>
              </c:numCache>
            </c:numRef>
          </c:val>
          <c:smooth val="0"/>
          <c:extLst>
            <c:ext xmlns:c16="http://schemas.microsoft.com/office/drawing/2014/chart" uri="{C3380CC4-5D6E-409C-BE32-E72D297353CC}">
              <c16:uniqueId val="{00000001-A766-405D-8091-B1C99A68FB0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100.73410922112802</c:v>
                </c:pt>
                <c:pt idx="2">
                  <c:v>99.194270367054614</c:v>
                </c:pt>
                <c:pt idx="3">
                  <c:v>99.534467323187101</c:v>
                </c:pt>
                <c:pt idx="4">
                  <c:v>96.222023276633834</c:v>
                </c:pt>
                <c:pt idx="5">
                  <c:v>97.063563115487909</c:v>
                </c:pt>
                <c:pt idx="6">
                  <c:v>95.058191584601616</c:v>
                </c:pt>
                <c:pt idx="7">
                  <c:v>96.042972247090418</c:v>
                </c:pt>
                <c:pt idx="8">
                  <c:v>94.377797672336612</c:v>
                </c:pt>
                <c:pt idx="9">
                  <c:v>96.347358997314231</c:v>
                </c:pt>
                <c:pt idx="10">
                  <c:v>95.380483437779773</c:v>
                </c:pt>
                <c:pt idx="11">
                  <c:v>95.899731423455677</c:v>
                </c:pt>
                <c:pt idx="12">
                  <c:v>93.965980304386747</c:v>
                </c:pt>
                <c:pt idx="13">
                  <c:v>96.562220232766336</c:v>
                </c:pt>
                <c:pt idx="14">
                  <c:v>95.917636526410021</c:v>
                </c:pt>
                <c:pt idx="15">
                  <c:v>95.595344673231878</c:v>
                </c:pt>
                <c:pt idx="16">
                  <c:v>94.914950760966875</c:v>
                </c:pt>
                <c:pt idx="17">
                  <c:v>95.004476275738583</c:v>
                </c:pt>
                <c:pt idx="18">
                  <c:v>91.960608773500454</c:v>
                </c:pt>
                <c:pt idx="19">
                  <c:v>91.566696508504918</c:v>
                </c:pt>
                <c:pt idx="20">
                  <c:v>90.456580125335719</c:v>
                </c:pt>
                <c:pt idx="21">
                  <c:v>92.33661593554163</c:v>
                </c:pt>
                <c:pt idx="22">
                  <c:v>88.666069829901517</c:v>
                </c:pt>
                <c:pt idx="23">
                  <c:v>88.880931065353636</c:v>
                </c:pt>
                <c:pt idx="24">
                  <c:v>86.589077887197845</c:v>
                </c:pt>
              </c:numCache>
            </c:numRef>
          </c:val>
          <c:smooth val="0"/>
          <c:extLst>
            <c:ext xmlns:c16="http://schemas.microsoft.com/office/drawing/2014/chart" uri="{C3380CC4-5D6E-409C-BE32-E72D297353CC}">
              <c16:uniqueId val="{00000002-A766-405D-8091-B1C99A68FB0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766-405D-8091-B1C99A68FB08}"/>
                </c:ext>
              </c:extLst>
            </c:dLbl>
            <c:dLbl>
              <c:idx val="1"/>
              <c:delete val="1"/>
              <c:extLst>
                <c:ext xmlns:c15="http://schemas.microsoft.com/office/drawing/2012/chart" uri="{CE6537A1-D6FC-4f65-9D91-7224C49458BB}"/>
                <c:ext xmlns:c16="http://schemas.microsoft.com/office/drawing/2014/chart" uri="{C3380CC4-5D6E-409C-BE32-E72D297353CC}">
                  <c16:uniqueId val="{00000004-A766-405D-8091-B1C99A68FB08}"/>
                </c:ext>
              </c:extLst>
            </c:dLbl>
            <c:dLbl>
              <c:idx val="2"/>
              <c:delete val="1"/>
              <c:extLst>
                <c:ext xmlns:c15="http://schemas.microsoft.com/office/drawing/2012/chart" uri="{CE6537A1-D6FC-4f65-9D91-7224C49458BB}"/>
                <c:ext xmlns:c16="http://schemas.microsoft.com/office/drawing/2014/chart" uri="{C3380CC4-5D6E-409C-BE32-E72D297353CC}">
                  <c16:uniqueId val="{00000005-A766-405D-8091-B1C99A68FB08}"/>
                </c:ext>
              </c:extLst>
            </c:dLbl>
            <c:dLbl>
              <c:idx val="3"/>
              <c:delete val="1"/>
              <c:extLst>
                <c:ext xmlns:c15="http://schemas.microsoft.com/office/drawing/2012/chart" uri="{CE6537A1-D6FC-4f65-9D91-7224C49458BB}"/>
                <c:ext xmlns:c16="http://schemas.microsoft.com/office/drawing/2014/chart" uri="{C3380CC4-5D6E-409C-BE32-E72D297353CC}">
                  <c16:uniqueId val="{00000006-A766-405D-8091-B1C99A68FB08}"/>
                </c:ext>
              </c:extLst>
            </c:dLbl>
            <c:dLbl>
              <c:idx val="4"/>
              <c:delete val="1"/>
              <c:extLst>
                <c:ext xmlns:c15="http://schemas.microsoft.com/office/drawing/2012/chart" uri="{CE6537A1-D6FC-4f65-9D91-7224C49458BB}"/>
                <c:ext xmlns:c16="http://schemas.microsoft.com/office/drawing/2014/chart" uri="{C3380CC4-5D6E-409C-BE32-E72D297353CC}">
                  <c16:uniqueId val="{00000007-A766-405D-8091-B1C99A68FB08}"/>
                </c:ext>
              </c:extLst>
            </c:dLbl>
            <c:dLbl>
              <c:idx val="5"/>
              <c:delete val="1"/>
              <c:extLst>
                <c:ext xmlns:c15="http://schemas.microsoft.com/office/drawing/2012/chart" uri="{CE6537A1-D6FC-4f65-9D91-7224C49458BB}"/>
                <c:ext xmlns:c16="http://schemas.microsoft.com/office/drawing/2014/chart" uri="{C3380CC4-5D6E-409C-BE32-E72D297353CC}">
                  <c16:uniqueId val="{00000008-A766-405D-8091-B1C99A68FB08}"/>
                </c:ext>
              </c:extLst>
            </c:dLbl>
            <c:dLbl>
              <c:idx val="6"/>
              <c:delete val="1"/>
              <c:extLst>
                <c:ext xmlns:c15="http://schemas.microsoft.com/office/drawing/2012/chart" uri="{CE6537A1-D6FC-4f65-9D91-7224C49458BB}"/>
                <c:ext xmlns:c16="http://schemas.microsoft.com/office/drawing/2014/chart" uri="{C3380CC4-5D6E-409C-BE32-E72D297353CC}">
                  <c16:uniqueId val="{00000009-A766-405D-8091-B1C99A68FB08}"/>
                </c:ext>
              </c:extLst>
            </c:dLbl>
            <c:dLbl>
              <c:idx val="7"/>
              <c:delete val="1"/>
              <c:extLst>
                <c:ext xmlns:c15="http://schemas.microsoft.com/office/drawing/2012/chart" uri="{CE6537A1-D6FC-4f65-9D91-7224C49458BB}"/>
                <c:ext xmlns:c16="http://schemas.microsoft.com/office/drawing/2014/chart" uri="{C3380CC4-5D6E-409C-BE32-E72D297353CC}">
                  <c16:uniqueId val="{0000000A-A766-405D-8091-B1C99A68FB08}"/>
                </c:ext>
              </c:extLst>
            </c:dLbl>
            <c:dLbl>
              <c:idx val="8"/>
              <c:delete val="1"/>
              <c:extLst>
                <c:ext xmlns:c15="http://schemas.microsoft.com/office/drawing/2012/chart" uri="{CE6537A1-D6FC-4f65-9D91-7224C49458BB}"/>
                <c:ext xmlns:c16="http://schemas.microsoft.com/office/drawing/2014/chart" uri="{C3380CC4-5D6E-409C-BE32-E72D297353CC}">
                  <c16:uniqueId val="{0000000B-A766-405D-8091-B1C99A68FB08}"/>
                </c:ext>
              </c:extLst>
            </c:dLbl>
            <c:dLbl>
              <c:idx val="9"/>
              <c:delete val="1"/>
              <c:extLst>
                <c:ext xmlns:c15="http://schemas.microsoft.com/office/drawing/2012/chart" uri="{CE6537A1-D6FC-4f65-9D91-7224C49458BB}"/>
                <c:ext xmlns:c16="http://schemas.microsoft.com/office/drawing/2014/chart" uri="{C3380CC4-5D6E-409C-BE32-E72D297353CC}">
                  <c16:uniqueId val="{0000000C-A766-405D-8091-B1C99A68FB08}"/>
                </c:ext>
              </c:extLst>
            </c:dLbl>
            <c:dLbl>
              <c:idx val="10"/>
              <c:delete val="1"/>
              <c:extLst>
                <c:ext xmlns:c15="http://schemas.microsoft.com/office/drawing/2012/chart" uri="{CE6537A1-D6FC-4f65-9D91-7224C49458BB}"/>
                <c:ext xmlns:c16="http://schemas.microsoft.com/office/drawing/2014/chart" uri="{C3380CC4-5D6E-409C-BE32-E72D297353CC}">
                  <c16:uniqueId val="{0000000D-A766-405D-8091-B1C99A68FB08}"/>
                </c:ext>
              </c:extLst>
            </c:dLbl>
            <c:dLbl>
              <c:idx val="11"/>
              <c:delete val="1"/>
              <c:extLst>
                <c:ext xmlns:c15="http://schemas.microsoft.com/office/drawing/2012/chart" uri="{CE6537A1-D6FC-4f65-9D91-7224C49458BB}"/>
                <c:ext xmlns:c16="http://schemas.microsoft.com/office/drawing/2014/chart" uri="{C3380CC4-5D6E-409C-BE32-E72D297353CC}">
                  <c16:uniqueId val="{0000000E-A766-405D-8091-B1C99A68FB08}"/>
                </c:ext>
              </c:extLst>
            </c:dLbl>
            <c:dLbl>
              <c:idx val="12"/>
              <c:delete val="1"/>
              <c:extLst>
                <c:ext xmlns:c15="http://schemas.microsoft.com/office/drawing/2012/chart" uri="{CE6537A1-D6FC-4f65-9D91-7224C49458BB}"/>
                <c:ext xmlns:c16="http://schemas.microsoft.com/office/drawing/2014/chart" uri="{C3380CC4-5D6E-409C-BE32-E72D297353CC}">
                  <c16:uniqueId val="{0000000F-A766-405D-8091-B1C99A68FB0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766-405D-8091-B1C99A68FB08}"/>
                </c:ext>
              </c:extLst>
            </c:dLbl>
            <c:dLbl>
              <c:idx val="14"/>
              <c:delete val="1"/>
              <c:extLst>
                <c:ext xmlns:c15="http://schemas.microsoft.com/office/drawing/2012/chart" uri="{CE6537A1-D6FC-4f65-9D91-7224C49458BB}"/>
                <c:ext xmlns:c16="http://schemas.microsoft.com/office/drawing/2014/chart" uri="{C3380CC4-5D6E-409C-BE32-E72D297353CC}">
                  <c16:uniqueId val="{00000011-A766-405D-8091-B1C99A68FB08}"/>
                </c:ext>
              </c:extLst>
            </c:dLbl>
            <c:dLbl>
              <c:idx val="15"/>
              <c:delete val="1"/>
              <c:extLst>
                <c:ext xmlns:c15="http://schemas.microsoft.com/office/drawing/2012/chart" uri="{CE6537A1-D6FC-4f65-9D91-7224C49458BB}"/>
                <c:ext xmlns:c16="http://schemas.microsoft.com/office/drawing/2014/chart" uri="{C3380CC4-5D6E-409C-BE32-E72D297353CC}">
                  <c16:uniqueId val="{00000012-A766-405D-8091-B1C99A68FB08}"/>
                </c:ext>
              </c:extLst>
            </c:dLbl>
            <c:dLbl>
              <c:idx val="16"/>
              <c:delete val="1"/>
              <c:extLst>
                <c:ext xmlns:c15="http://schemas.microsoft.com/office/drawing/2012/chart" uri="{CE6537A1-D6FC-4f65-9D91-7224C49458BB}"/>
                <c:ext xmlns:c16="http://schemas.microsoft.com/office/drawing/2014/chart" uri="{C3380CC4-5D6E-409C-BE32-E72D297353CC}">
                  <c16:uniqueId val="{00000013-A766-405D-8091-B1C99A68FB08}"/>
                </c:ext>
              </c:extLst>
            </c:dLbl>
            <c:dLbl>
              <c:idx val="17"/>
              <c:delete val="1"/>
              <c:extLst>
                <c:ext xmlns:c15="http://schemas.microsoft.com/office/drawing/2012/chart" uri="{CE6537A1-D6FC-4f65-9D91-7224C49458BB}"/>
                <c:ext xmlns:c16="http://schemas.microsoft.com/office/drawing/2014/chart" uri="{C3380CC4-5D6E-409C-BE32-E72D297353CC}">
                  <c16:uniqueId val="{00000014-A766-405D-8091-B1C99A68FB08}"/>
                </c:ext>
              </c:extLst>
            </c:dLbl>
            <c:dLbl>
              <c:idx val="18"/>
              <c:delete val="1"/>
              <c:extLst>
                <c:ext xmlns:c15="http://schemas.microsoft.com/office/drawing/2012/chart" uri="{CE6537A1-D6FC-4f65-9D91-7224C49458BB}"/>
                <c:ext xmlns:c16="http://schemas.microsoft.com/office/drawing/2014/chart" uri="{C3380CC4-5D6E-409C-BE32-E72D297353CC}">
                  <c16:uniqueId val="{00000015-A766-405D-8091-B1C99A68FB08}"/>
                </c:ext>
              </c:extLst>
            </c:dLbl>
            <c:dLbl>
              <c:idx val="19"/>
              <c:delete val="1"/>
              <c:extLst>
                <c:ext xmlns:c15="http://schemas.microsoft.com/office/drawing/2012/chart" uri="{CE6537A1-D6FC-4f65-9D91-7224C49458BB}"/>
                <c:ext xmlns:c16="http://schemas.microsoft.com/office/drawing/2014/chart" uri="{C3380CC4-5D6E-409C-BE32-E72D297353CC}">
                  <c16:uniqueId val="{00000016-A766-405D-8091-B1C99A68FB08}"/>
                </c:ext>
              </c:extLst>
            </c:dLbl>
            <c:dLbl>
              <c:idx val="20"/>
              <c:delete val="1"/>
              <c:extLst>
                <c:ext xmlns:c15="http://schemas.microsoft.com/office/drawing/2012/chart" uri="{CE6537A1-D6FC-4f65-9D91-7224C49458BB}"/>
                <c:ext xmlns:c16="http://schemas.microsoft.com/office/drawing/2014/chart" uri="{C3380CC4-5D6E-409C-BE32-E72D297353CC}">
                  <c16:uniqueId val="{00000017-A766-405D-8091-B1C99A68FB08}"/>
                </c:ext>
              </c:extLst>
            </c:dLbl>
            <c:dLbl>
              <c:idx val="21"/>
              <c:delete val="1"/>
              <c:extLst>
                <c:ext xmlns:c15="http://schemas.microsoft.com/office/drawing/2012/chart" uri="{CE6537A1-D6FC-4f65-9D91-7224C49458BB}"/>
                <c:ext xmlns:c16="http://schemas.microsoft.com/office/drawing/2014/chart" uri="{C3380CC4-5D6E-409C-BE32-E72D297353CC}">
                  <c16:uniqueId val="{00000018-A766-405D-8091-B1C99A68FB08}"/>
                </c:ext>
              </c:extLst>
            </c:dLbl>
            <c:dLbl>
              <c:idx val="22"/>
              <c:delete val="1"/>
              <c:extLst>
                <c:ext xmlns:c15="http://schemas.microsoft.com/office/drawing/2012/chart" uri="{CE6537A1-D6FC-4f65-9D91-7224C49458BB}"/>
                <c:ext xmlns:c16="http://schemas.microsoft.com/office/drawing/2014/chart" uri="{C3380CC4-5D6E-409C-BE32-E72D297353CC}">
                  <c16:uniqueId val="{00000019-A766-405D-8091-B1C99A68FB08}"/>
                </c:ext>
              </c:extLst>
            </c:dLbl>
            <c:dLbl>
              <c:idx val="23"/>
              <c:delete val="1"/>
              <c:extLst>
                <c:ext xmlns:c15="http://schemas.microsoft.com/office/drawing/2012/chart" uri="{CE6537A1-D6FC-4f65-9D91-7224C49458BB}"/>
                <c:ext xmlns:c16="http://schemas.microsoft.com/office/drawing/2014/chart" uri="{C3380CC4-5D6E-409C-BE32-E72D297353CC}">
                  <c16:uniqueId val="{0000001A-A766-405D-8091-B1C99A68FB08}"/>
                </c:ext>
              </c:extLst>
            </c:dLbl>
            <c:dLbl>
              <c:idx val="24"/>
              <c:delete val="1"/>
              <c:extLst>
                <c:ext xmlns:c15="http://schemas.microsoft.com/office/drawing/2012/chart" uri="{CE6537A1-D6FC-4f65-9D91-7224C49458BB}"/>
                <c:ext xmlns:c16="http://schemas.microsoft.com/office/drawing/2014/chart" uri="{C3380CC4-5D6E-409C-BE32-E72D297353CC}">
                  <c16:uniqueId val="{0000001B-A766-405D-8091-B1C99A68FB0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766-405D-8091-B1C99A68FB0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Wolfenbüttel (03158)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25987</v>
      </c>
      <c r="F11" s="238">
        <v>25608</v>
      </c>
      <c r="G11" s="238">
        <v>25630</v>
      </c>
      <c r="H11" s="238">
        <v>25091</v>
      </c>
      <c r="I11" s="265">
        <v>25084</v>
      </c>
      <c r="J11" s="263">
        <v>903</v>
      </c>
      <c r="K11" s="266">
        <v>3.5999043214798276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16.28506560972794</v>
      </c>
      <c r="E13" s="115">
        <v>4232</v>
      </c>
      <c r="F13" s="114">
        <v>4172</v>
      </c>
      <c r="G13" s="114">
        <v>4216</v>
      </c>
      <c r="H13" s="114">
        <v>4223</v>
      </c>
      <c r="I13" s="140">
        <v>4104</v>
      </c>
      <c r="J13" s="115">
        <v>128</v>
      </c>
      <c r="K13" s="116">
        <v>3.1189083820662766</v>
      </c>
    </row>
    <row r="14" spans="1:255" ht="14.1" customHeight="1" x14ac:dyDescent="0.2">
      <c r="A14" s="306" t="s">
        <v>230</v>
      </c>
      <c r="B14" s="307"/>
      <c r="C14" s="308"/>
      <c r="D14" s="113">
        <v>61.904028937545696</v>
      </c>
      <c r="E14" s="115">
        <v>16087</v>
      </c>
      <c r="F14" s="114">
        <v>15986</v>
      </c>
      <c r="G14" s="114">
        <v>15991</v>
      </c>
      <c r="H14" s="114">
        <v>15560</v>
      </c>
      <c r="I14" s="140">
        <v>15699</v>
      </c>
      <c r="J14" s="115">
        <v>388</v>
      </c>
      <c r="K14" s="116">
        <v>2.4714949996815085</v>
      </c>
    </row>
    <row r="15" spans="1:255" ht="14.1" customHeight="1" x14ac:dyDescent="0.2">
      <c r="A15" s="306" t="s">
        <v>231</v>
      </c>
      <c r="B15" s="307"/>
      <c r="C15" s="308"/>
      <c r="D15" s="113">
        <v>10.493708392657867</v>
      </c>
      <c r="E15" s="115">
        <v>2727</v>
      </c>
      <c r="F15" s="114">
        <v>2667</v>
      </c>
      <c r="G15" s="114">
        <v>2651</v>
      </c>
      <c r="H15" s="114">
        <v>2588</v>
      </c>
      <c r="I15" s="140">
        <v>2586</v>
      </c>
      <c r="J15" s="115">
        <v>141</v>
      </c>
      <c r="K15" s="116">
        <v>5.4524361948955917</v>
      </c>
    </row>
    <row r="16" spans="1:255" ht="14.1" customHeight="1" x14ac:dyDescent="0.2">
      <c r="A16" s="306" t="s">
        <v>232</v>
      </c>
      <c r="B16" s="307"/>
      <c r="C16" s="308"/>
      <c r="D16" s="113">
        <v>11.313348982183399</v>
      </c>
      <c r="E16" s="115">
        <v>2940</v>
      </c>
      <c r="F16" s="114">
        <v>2773</v>
      </c>
      <c r="G16" s="114">
        <v>2761</v>
      </c>
      <c r="H16" s="114">
        <v>2708</v>
      </c>
      <c r="I16" s="140">
        <v>2683</v>
      </c>
      <c r="J16" s="115">
        <v>257</v>
      </c>
      <c r="K16" s="116">
        <v>9.5788296682817737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1.2583214684265209</v>
      </c>
      <c r="E18" s="115">
        <v>327</v>
      </c>
      <c r="F18" s="114">
        <v>330</v>
      </c>
      <c r="G18" s="114">
        <v>389</v>
      </c>
      <c r="H18" s="114">
        <v>381</v>
      </c>
      <c r="I18" s="140">
        <v>327</v>
      </c>
      <c r="J18" s="115">
        <v>0</v>
      </c>
      <c r="K18" s="116">
        <v>0</v>
      </c>
    </row>
    <row r="19" spans="1:255" ht="14.1" customHeight="1" x14ac:dyDescent="0.2">
      <c r="A19" s="306" t="s">
        <v>235</v>
      </c>
      <c r="B19" s="307" t="s">
        <v>236</v>
      </c>
      <c r="C19" s="308"/>
      <c r="D19" s="113">
        <v>0.74267903182360406</v>
      </c>
      <c r="E19" s="115">
        <v>193</v>
      </c>
      <c r="F19" s="114">
        <v>194</v>
      </c>
      <c r="G19" s="114">
        <v>256</v>
      </c>
      <c r="H19" s="114">
        <v>247</v>
      </c>
      <c r="I19" s="140">
        <v>199</v>
      </c>
      <c r="J19" s="115">
        <v>-6</v>
      </c>
      <c r="K19" s="116">
        <v>-3.0150753768844223</v>
      </c>
    </row>
    <row r="20" spans="1:255" ht="14.1" customHeight="1" x14ac:dyDescent="0.2">
      <c r="A20" s="306">
        <v>12</v>
      </c>
      <c r="B20" s="307" t="s">
        <v>237</v>
      </c>
      <c r="C20" s="308"/>
      <c r="D20" s="113">
        <v>1.316042636702967</v>
      </c>
      <c r="E20" s="115">
        <v>342</v>
      </c>
      <c r="F20" s="114">
        <v>335</v>
      </c>
      <c r="G20" s="114">
        <v>381</v>
      </c>
      <c r="H20" s="114">
        <v>369</v>
      </c>
      <c r="I20" s="140">
        <v>315</v>
      </c>
      <c r="J20" s="115">
        <v>27</v>
      </c>
      <c r="K20" s="116">
        <v>8.5714285714285712</v>
      </c>
    </row>
    <row r="21" spans="1:255" ht="14.1" customHeight="1" x14ac:dyDescent="0.2">
      <c r="A21" s="306">
        <v>21</v>
      </c>
      <c r="B21" s="307" t="s">
        <v>238</v>
      </c>
      <c r="C21" s="308"/>
      <c r="D21" s="113">
        <v>1.0466771847462193</v>
      </c>
      <c r="E21" s="115">
        <v>272</v>
      </c>
      <c r="F21" s="114">
        <v>241</v>
      </c>
      <c r="G21" s="114">
        <v>224</v>
      </c>
      <c r="H21" s="114">
        <v>218</v>
      </c>
      <c r="I21" s="140">
        <v>212</v>
      </c>
      <c r="J21" s="115">
        <v>60</v>
      </c>
      <c r="K21" s="116">
        <v>28.30188679245283</v>
      </c>
    </row>
    <row r="22" spans="1:255" ht="14.1" customHeight="1" x14ac:dyDescent="0.2">
      <c r="A22" s="306">
        <v>22</v>
      </c>
      <c r="B22" s="307" t="s">
        <v>239</v>
      </c>
      <c r="C22" s="308"/>
      <c r="D22" s="113">
        <v>1.0851579635971833</v>
      </c>
      <c r="E22" s="115">
        <v>282</v>
      </c>
      <c r="F22" s="114">
        <v>283</v>
      </c>
      <c r="G22" s="114">
        <v>288</v>
      </c>
      <c r="H22" s="114">
        <v>288</v>
      </c>
      <c r="I22" s="140">
        <v>294</v>
      </c>
      <c r="J22" s="115">
        <v>-12</v>
      </c>
      <c r="K22" s="116">
        <v>-4.0816326530612246</v>
      </c>
    </row>
    <row r="23" spans="1:255" ht="14.1" customHeight="1" x14ac:dyDescent="0.2">
      <c r="A23" s="306">
        <v>23</v>
      </c>
      <c r="B23" s="307" t="s">
        <v>240</v>
      </c>
      <c r="C23" s="308"/>
      <c r="D23" s="113">
        <v>0.69265401931735093</v>
      </c>
      <c r="E23" s="115">
        <v>180</v>
      </c>
      <c r="F23" s="114">
        <v>183</v>
      </c>
      <c r="G23" s="114">
        <v>184</v>
      </c>
      <c r="H23" s="114">
        <v>189</v>
      </c>
      <c r="I23" s="140">
        <v>187</v>
      </c>
      <c r="J23" s="115">
        <v>-7</v>
      </c>
      <c r="K23" s="116">
        <v>-3.7433155080213902</v>
      </c>
    </row>
    <row r="24" spans="1:255" ht="14.1" customHeight="1" x14ac:dyDescent="0.2">
      <c r="A24" s="306">
        <v>24</v>
      </c>
      <c r="B24" s="307" t="s">
        <v>241</v>
      </c>
      <c r="C24" s="308"/>
      <c r="D24" s="113">
        <v>2.0202408896756072</v>
      </c>
      <c r="E24" s="115">
        <v>525</v>
      </c>
      <c r="F24" s="114">
        <v>543</v>
      </c>
      <c r="G24" s="114">
        <v>535</v>
      </c>
      <c r="H24" s="114">
        <v>544</v>
      </c>
      <c r="I24" s="140">
        <v>550</v>
      </c>
      <c r="J24" s="115">
        <v>-25</v>
      </c>
      <c r="K24" s="116">
        <v>-4.5454545454545459</v>
      </c>
    </row>
    <row r="25" spans="1:255" ht="14.1" customHeight="1" x14ac:dyDescent="0.2">
      <c r="A25" s="306">
        <v>25</v>
      </c>
      <c r="B25" s="307" t="s">
        <v>242</v>
      </c>
      <c r="C25" s="308"/>
      <c r="D25" s="113">
        <v>3.9327355985685148</v>
      </c>
      <c r="E25" s="115">
        <v>1022</v>
      </c>
      <c r="F25" s="114">
        <v>1034</v>
      </c>
      <c r="G25" s="114">
        <v>1038</v>
      </c>
      <c r="H25" s="114">
        <v>1014</v>
      </c>
      <c r="I25" s="140">
        <v>1018</v>
      </c>
      <c r="J25" s="115">
        <v>4</v>
      </c>
      <c r="K25" s="116">
        <v>0.39292730844793711</v>
      </c>
    </row>
    <row r="26" spans="1:255" ht="14.1" customHeight="1" x14ac:dyDescent="0.2">
      <c r="A26" s="306">
        <v>26</v>
      </c>
      <c r="B26" s="307" t="s">
        <v>243</v>
      </c>
      <c r="C26" s="308"/>
      <c r="D26" s="113">
        <v>2.5320352483934276</v>
      </c>
      <c r="E26" s="115">
        <v>658</v>
      </c>
      <c r="F26" s="114">
        <v>678</v>
      </c>
      <c r="G26" s="114">
        <v>686</v>
      </c>
      <c r="H26" s="114">
        <v>668</v>
      </c>
      <c r="I26" s="140">
        <v>706</v>
      </c>
      <c r="J26" s="115">
        <v>-48</v>
      </c>
      <c r="K26" s="116">
        <v>-6.7988668555240794</v>
      </c>
    </row>
    <row r="27" spans="1:255" ht="14.1" customHeight="1" x14ac:dyDescent="0.2">
      <c r="A27" s="306">
        <v>27</v>
      </c>
      <c r="B27" s="307" t="s">
        <v>244</v>
      </c>
      <c r="C27" s="308"/>
      <c r="D27" s="113">
        <v>1.6662177242467389</v>
      </c>
      <c r="E27" s="115">
        <v>433</v>
      </c>
      <c r="F27" s="114">
        <v>431</v>
      </c>
      <c r="G27" s="114">
        <v>433</v>
      </c>
      <c r="H27" s="114">
        <v>435</v>
      </c>
      <c r="I27" s="140">
        <v>437</v>
      </c>
      <c r="J27" s="115">
        <v>-4</v>
      </c>
      <c r="K27" s="116">
        <v>-0.91533180778032042</v>
      </c>
    </row>
    <row r="28" spans="1:255" ht="14.1" customHeight="1" x14ac:dyDescent="0.2">
      <c r="A28" s="306">
        <v>28</v>
      </c>
      <c r="B28" s="307" t="s">
        <v>245</v>
      </c>
      <c r="C28" s="308"/>
      <c r="D28" s="113">
        <v>6.5417324046638706E-2</v>
      </c>
      <c r="E28" s="115">
        <v>17</v>
      </c>
      <c r="F28" s="114">
        <v>18</v>
      </c>
      <c r="G28" s="114">
        <v>17</v>
      </c>
      <c r="H28" s="114">
        <v>17</v>
      </c>
      <c r="I28" s="140">
        <v>20</v>
      </c>
      <c r="J28" s="115">
        <v>-3</v>
      </c>
      <c r="K28" s="116">
        <v>-15</v>
      </c>
    </row>
    <row r="29" spans="1:255" ht="14.1" customHeight="1" x14ac:dyDescent="0.2">
      <c r="A29" s="306">
        <v>29</v>
      </c>
      <c r="B29" s="307" t="s">
        <v>246</v>
      </c>
      <c r="C29" s="308"/>
      <c r="D29" s="113">
        <v>2.9630199715242238</v>
      </c>
      <c r="E29" s="115">
        <v>770</v>
      </c>
      <c r="F29" s="114">
        <v>788</v>
      </c>
      <c r="G29" s="114">
        <v>798</v>
      </c>
      <c r="H29" s="114">
        <v>755</v>
      </c>
      <c r="I29" s="140">
        <v>748</v>
      </c>
      <c r="J29" s="115">
        <v>22</v>
      </c>
      <c r="K29" s="116">
        <v>2.9411764705882355</v>
      </c>
    </row>
    <row r="30" spans="1:255" ht="14.1" customHeight="1" x14ac:dyDescent="0.2">
      <c r="A30" s="306" t="s">
        <v>247</v>
      </c>
      <c r="B30" s="307" t="s">
        <v>248</v>
      </c>
      <c r="C30" s="308"/>
      <c r="D30" s="113">
        <v>1.1813599107245931</v>
      </c>
      <c r="E30" s="115">
        <v>307</v>
      </c>
      <c r="F30" s="114">
        <v>321</v>
      </c>
      <c r="G30" s="114">
        <v>332</v>
      </c>
      <c r="H30" s="114">
        <v>312</v>
      </c>
      <c r="I30" s="140">
        <v>309</v>
      </c>
      <c r="J30" s="115">
        <v>-2</v>
      </c>
      <c r="K30" s="116">
        <v>-0.6472491909385113</v>
      </c>
    </row>
    <row r="31" spans="1:255" ht="14.1" customHeight="1" x14ac:dyDescent="0.2">
      <c r="A31" s="306" t="s">
        <v>249</v>
      </c>
      <c r="B31" s="307" t="s">
        <v>250</v>
      </c>
      <c r="C31" s="308"/>
      <c r="D31" s="113">
        <v>1.512294608842883</v>
      </c>
      <c r="E31" s="115">
        <v>393</v>
      </c>
      <c r="F31" s="114">
        <v>395</v>
      </c>
      <c r="G31" s="114">
        <v>390</v>
      </c>
      <c r="H31" s="114">
        <v>372</v>
      </c>
      <c r="I31" s="140">
        <v>366</v>
      </c>
      <c r="J31" s="115">
        <v>27</v>
      </c>
      <c r="K31" s="116">
        <v>7.3770491803278686</v>
      </c>
    </row>
    <row r="32" spans="1:255" ht="14.1" customHeight="1" x14ac:dyDescent="0.2">
      <c r="A32" s="306">
        <v>31</v>
      </c>
      <c r="B32" s="307" t="s">
        <v>251</v>
      </c>
      <c r="C32" s="308"/>
      <c r="D32" s="113">
        <v>1.0120444837803517</v>
      </c>
      <c r="E32" s="115">
        <v>263</v>
      </c>
      <c r="F32" s="114">
        <v>266</v>
      </c>
      <c r="G32" s="114">
        <v>259</v>
      </c>
      <c r="H32" s="114">
        <v>257</v>
      </c>
      <c r="I32" s="140">
        <v>251</v>
      </c>
      <c r="J32" s="115">
        <v>12</v>
      </c>
      <c r="K32" s="116">
        <v>4.7808764940239046</v>
      </c>
    </row>
    <row r="33" spans="1:11" ht="14.1" customHeight="1" x14ac:dyDescent="0.2">
      <c r="A33" s="306">
        <v>32</v>
      </c>
      <c r="B33" s="307" t="s">
        <v>252</v>
      </c>
      <c r="C33" s="308"/>
      <c r="D33" s="113">
        <v>2.585908338784777</v>
      </c>
      <c r="E33" s="115">
        <v>672</v>
      </c>
      <c r="F33" s="114">
        <v>646</v>
      </c>
      <c r="G33" s="114">
        <v>691</v>
      </c>
      <c r="H33" s="114">
        <v>701</v>
      </c>
      <c r="I33" s="140">
        <v>687</v>
      </c>
      <c r="J33" s="115">
        <v>-15</v>
      </c>
      <c r="K33" s="116">
        <v>-2.1834061135371181</v>
      </c>
    </row>
    <row r="34" spans="1:11" ht="14.1" customHeight="1" x14ac:dyDescent="0.2">
      <c r="A34" s="306">
        <v>33</v>
      </c>
      <c r="B34" s="307" t="s">
        <v>253</v>
      </c>
      <c r="C34" s="308"/>
      <c r="D34" s="113">
        <v>1.2121445338053642</v>
      </c>
      <c r="E34" s="115">
        <v>315</v>
      </c>
      <c r="F34" s="114">
        <v>333</v>
      </c>
      <c r="G34" s="114">
        <v>347</v>
      </c>
      <c r="H34" s="114">
        <v>336</v>
      </c>
      <c r="I34" s="140">
        <v>331</v>
      </c>
      <c r="J34" s="115">
        <v>-16</v>
      </c>
      <c r="K34" s="116">
        <v>-4.833836858006042</v>
      </c>
    </row>
    <row r="35" spans="1:11" ht="14.1" customHeight="1" x14ac:dyDescent="0.2">
      <c r="A35" s="306">
        <v>34</v>
      </c>
      <c r="B35" s="307" t="s">
        <v>254</v>
      </c>
      <c r="C35" s="308"/>
      <c r="D35" s="113">
        <v>3.3247392927232848</v>
      </c>
      <c r="E35" s="115">
        <v>864</v>
      </c>
      <c r="F35" s="114">
        <v>867</v>
      </c>
      <c r="G35" s="114">
        <v>870</v>
      </c>
      <c r="H35" s="114">
        <v>868</v>
      </c>
      <c r="I35" s="140">
        <v>886</v>
      </c>
      <c r="J35" s="115">
        <v>-22</v>
      </c>
      <c r="K35" s="116">
        <v>-2.4830699774266365</v>
      </c>
    </row>
    <row r="36" spans="1:11" ht="14.1" customHeight="1" x14ac:dyDescent="0.2">
      <c r="A36" s="306">
        <v>41</v>
      </c>
      <c r="B36" s="307" t="s">
        <v>255</v>
      </c>
      <c r="C36" s="308"/>
      <c r="D36" s="113">
        <v>0.91584253665294191</v>
      </c>
      <c r="E36" s="115">
        <v>238</v>
      </c>
      <c r="F36" s="114">
        <v>242</v>
      </c>
      <c r="G36" s="114">
        <v>250</v>
      </c>
      <c r="H36" s="114">
        <v>242</v>
      </c>
      <c r="I36" s="140">
        <v>240</v>
      </c>
      <c r="J36" s="115">
        <v>-2</v>
      </c>
      <c r="K36" s="116">
        <v>-0.83333333333333337</v>
      </c>
    </row>
    <row r="37" spans="1:11" ht="14.1" customHeight="1" x14ac:dyDescent="0.2">
      <c r="A37" s="306">
        <v>42</v>
      </c>
      <c r="B37" s="307" t="s">
        <v>256</v>
      </c>
      <c r="C37" s="308"/>
      <c r="D37" s="113">
        <v>0.40020010005002499</v>
      </c>
      <c r="E37" s="115">
        <v>104</v>
      </c>
      <c r="F37" s="114">
        <v>105</v>
      </c>
      <c r="G37" s="114">
        <v>100</v>
      </c>
      <c r="H37" s="114">
        <v>94</v>
      </c>
      <c r="I37" s="140">
        <v>92</v>
      </c>
      <c r="J37" s="115">
        <v>12</v>
      </c>
      <c r="K37" s="116">
        <v>13.043478260869565</v>
      </c>
    </row>
    <row r="38" spans="1:11" ht="14.1" customHeight="1" x14ac:dyDescent="0.2">
      <c r="A38" s="306">
        <v>43</v>
      </c>
      <c r="B38" s="307" t="s">
        <v>257</v>
      </c>
      <c r="C38" s="308"/>
      <c r="D38" s="113">
        <v>1.1582714434140147</v>
      </c>
      <c r="E38" s="115">
        <v>301</v>
      </c>
      <c r="F38" s="114">
        <v>288</v>
      </c>
      <c r="G38" s="114">
        <v>283</v>
      </c>
      <c r="H38" s="114">
        <v>283</v>
      </c>
      <c r="I38" s="140">
        <v>283</v>
      </c>
      <c r="J38" s="115">
        <v>18</v>
      </c>
      <c r="K38" s="116">
        <v>6.3604240282685511</v>
      </c>
    </row>
    <row r="39" spans="1:11" ht="14.1" customHeight="1" x14ac:dyDescent="0.2">
      <c r="A39" s="306">
        <v>51</v>
      </c>
      <c r="B39" s="307" t="s">
        <v>258</v>
      </c>
      <c r="C39" s="308"/>
      <c r="D39" s="113">
        <v>3.3478277600338631</v>
      </c>
      <c r="E39" s="115">
        <v>870</v>
      </c>
      <c r="F39" s="114">
        <v>872</v>
      </c>
      <c r="G39" s="114">
        <v>853</v>
      </c>
      <c r="H39" s="114">
        <v>868</v>
      </c>
      <c r="I39" s="140">
        <v>872</v>
      </c>
      <c r="J39" s="115">
        <v>-2</v>
      </c>
      <c r="K39" s="116">
        <v>-0.22935779816513763</v>
      </c>
    </row>
    <row r="40" spans="1:11" ht="14.1" customHeight="1" x14ac:dyDescent="0.2">
      <c r="A40" s="306" t="s">
        <v>259</v>
      </c>
      <c r="B40" s="307" t="s">
        <v>260</v>
      </c>
      <c r="C40" s="308"/>
      <c r="D40" s="113">
        <v>2.7090468311078615</v>
      </c>
      <c r="E40" s="115">
        <v>704</v>
      </c>
      <c r="F40" s="114">
        <v>704</v>
      </c>
      <c r="G40" s="114">
        <v>685</v>
      </c>
      <c r="H40" s="114">
        <v>704</v>
      </c>
      <c r="I40" s="140">
        <v>712</v>
      </c>
      <c r="J40" s="115">
        <v>-8</v>
      </c>
      <c r="K40" s="116">
        <v>-1.1235955056179776</v>
      </c>
    </row>
    <row r="41" spans="1:11" ht="14.1" customHeight="1" x14ac:dyDescent="0.2">
      <c r="A41" s="306"/>
      <c r="B41" s="307" t="s">
        <v>261</v>
      </c>
      <c r="C41" s="308"/>
      <c r="D41" s="113">
        <v>1.6277369453957748</v>
      </c>
      <c r="E41" s="115">
        <v>423</v>
      </c>
      <c r="F41" s="114">
        <v>425</v>
      </c>
      <c r="G41" s="114">
        <v>413</v>
      </c>
      <c r="H41" s="114">
        <v>415</v>
      </c>
      <c r="I41" s="140">
        <v>425</v>
      </c>
      <c r="J41" s="115">
        <v>-2</v>
      </c>
      <c r="K41" s="116">
        <v>-0.47058823529411764</v>
      </c>
    </row>
    <row r="42" spans="1:11" ht="14.1" customHeight="1" x14ac:dyDescent="0.2">
      <c r="A42" s="306">
        <v>52</v>
      </c>
      <c r="B42" s="307" t="s">
        <v>262</v>
      </c>
      <c r="C42" s="308"/>
      <c r="D42" s="113">
        <v>3.2439296571362606</v>
      </c>
      <c r="E42" s="115">
        <v>843</v>
      </c>
      <c r="F42" s="114">
        <v>839</v>
      </c>
      <c r="G42" s="114">
        <v>828</v>
      </c>
      <c r="H42" s="114">
        <v>807</v>
      </c>
      <c r="I42" s="140">
        <v>811</v>
      </c>
      <c r="J42" s="115">
        <v>32</v>
      </c>
      <c r="K42" s="116">
        <v>3.9457459926017262</v>
      </c>
    </row>
    <row r="43" spans="1:11" ht="14.1" customHeight="1" x14ac:dyDescent="0.2">
      <c r="A43" s="306" t="s">
        <v>263</v>
      </c>
      <c r="B43" s="307" t="s">
        <v>264</v>
      </c>
      <c r="C43" s="308"/>
      <c r="D43" s="113">
        <v>3.0438296071112481</v>
      </c>
      <c r="E43" s="115">
        <v>791</v>
      </c>
      <c r="F43" s="114">
        <v>781</v>
      </c>
      <c r="G43" s="114">
        <v>771</v>
      </c>
      <c r="H43" s="114">
        <v>756</v>
      </c>
      <c r="I43" s="140">
        <v>759</v>
      </c>
      <c r="J43" s="115">
        <v>32</v>
      </c>
      <c r="K43" s="116">
        <v>4.2160737812911728</v>
      </c>
    </row>
    <row r="44" spans="1:11" ht="14.1" customHeight="1" x14ac:dyDescent="0.2">
      <c r="A44" s="306">
        <v>53</v>
      </c>
      <c r="B44" s="307" t="s">
        <v>265</v>
      </c>
      <c r="C44" s="308"/>
      <c r="D44" s="113">
        <v>0.79655212221495364</v>
      </c>
      <c r="E44" s="115">
        <v>207</v>
      </c>
      <c r="F44" s="114">
        <v>193</v>
      </c>
      <c r="G44" s="114">
        <v>201</v>
      </c>
      <c r="H44" s="114">
        <v>206</v>
      </c>
      <c r="I44" s="140">
        <v>200</v>
      </c>
      <c r="J44" s="115">
        <v>7</v>
      </c>
      <c r="K44" s="116">
        <v>3.5</v>
      </c>
    </row>
    <row r="45" spans="1:11" ht="14.1" customHeight="1" x14ac:dyDescent="0.2">
      <c r="A45" s="306" t="s">
        <v>266</v>
      </c>
      <c r="B45" s="307" t="s">
        <v>267</v>
      </c>
      <c r="C45" s="308"/>
      <c r="D45" s="113">
        <v>0.63878092892600147</v>
      </c>
      <c r="E45" s="115">
        <v>166</v>
      </c>
      <c r="F45" s="114">
        <v>153</v>
      </c>
      <c r="G45" s="114">
        <v>159</v>
      </c>
      <c r="H45" s="114">
        <v>163</v>
      </c>
      <c r="I45" s="140">
        <v>160</v>
      </c>
      <c r="J45" s="115">
        <v>6</v>
      </c>
      <c r="K45" s="116">
        <v>3.75</v>
      </c>
    </row>
    <row r="46" spans="1:11" ht="14.1" customHeight="1" x14ac:dyDescent="0.2">
      <c r="A46" s="306">
        <v>54</v>
      </c>
      <c r="B46" s="307" t="s">
        <v>268</v>
      </c>
      <c r="C46" s="308"/>
      <c r="D46" s="113">
        <v>2.7475276099588255</v>
      </c>
      <c r="E46" s="115">
        <v>714</v>
      </c>
      <c r="F46" s="114">
        <v>721</v>
      </c>
      <c r="G46" s="114">
        <v>716</v>
      </c>
      <c r="H46" s="114">
        <v>727</v>
      </c>
      <c r="I46" s="140">
        <v>718</v>
      </c>
      <c r="J46" s="115">
        <v>-4</v>
      </c>
      <c r="K46" s="116">
        <v>-0.55710306406685239</v>
      </c>
    </row>
    <row r="47" spans="1:11" ht="14.1" customHeight="1" x14ac:dyDescent="0.2">
      <c r="A47" s="306">
        <v>61</v>
      </c>
      <c r="B47" s="307" t="s">
        <v>269</v>
      </c>
      <c r="C47" s="308"/>
      <c r="D47" s="113">
        <v>2.0471774348712817</v>
      </c>
      <c r="E47" s="115">
        <v>532</v>
      </c>
      <c r="F47" s="114">
        <v>516</v>
      </c>
      <c r="G47" s="114">
        <v>513</v>
      </c>
      <c r="H47" s="114">
        <v>485</v>
      </c>
      <c r="I47" s="140">
        <v>495</v>
      </c>
      <c r="J47" s="115">
        <v>37</v>
      </c>
      <c r="K47" s="116">
        <v>7.4747474747474749</v>
      </c>
    </row>
    <row r="48" spans="1:11" ht="14.1" customHeight="1" x14ac:dyDescent="0.2">
      <c r="A48" s="306">
        <v>62</v>
      </c>
      <c r="B48" s="307" t="s">
        <v>270</v>
      </c>
      <c r="C48" s="308"/>
      <c r="D48" s="113">
        <v>7.8308384961711628</v>
      </c>
      <c r="E48" s="115">
        <v>2035</v>
      </c>
      <c r="F48" s="114">
        <v>2066</v>
      </c>
      <c r="G48" s="114">
        <v>2021</v>
      </c>
      <c r="H48" s="114">
        <v>2001</v>
      </c>
      <c r="I48" s="140">
        <v>2013</v>
      </c>
      <c r="J48" s="115">
        <v>22</v>
      </c>
      <c r="K48" s="116">
        <v>1.0928961748633881</v>
      </c>
    </row>
    <row r="49" spans="1:11" ht="14.1" customHeight="1" x14ac:dyDescent="0.2">
      <c r="A49" s="306">
        <v>63</v>
      </c>
      <c r="B49" s="307" t="s">
        <v>271</v>
      </c>
      <c r="C49" s="308"/>
      <c r="D49" s="113">
        <v>2.1356832262284988</v>
      </c>
      <c r="E49" s="115">
        <v>555</v>
      </c>
      <c r="F49" s="114">
        <v>565</v>
      </c>
      <c r="G49" s="114">
        <v>564</v>
      </c>
      <c r="H49" s="114">
        <v>547</v>
      </c>
      <c r="I49" s="140">
        <v>539</v>
      </c>
      <c r="J49" s="115">
        <v>16</v>
      </c>
      <c r="K49" s="116">
        <v>2.968460111317254</v>
      </c>
    </row>
    <row r="50" spans="1:11" ht="14.1" customHeight="1" x14ac:dyDescent="0.2">
      <c r="A50" s="306" t="s">
        <v>272</v>
      </c>
      <c r="B50" s="307" t="s">
        <v>273</v>
      </c>
      <c r="C50" s="308"/>
      <c r="D50" s="113">
        <v>0.23858082887597645</v>
      </c>
      <c r="E50" s="115">
        <v>62</v>
      </c>
      <c r="F50" s="114">
        <v>62</v>
      </c>
      <c r="G50" s="114">
        <v>61</v>
      </c>
      <c r="H50" s="114">
        <v>57</v>
      </c>
      <c r="I50" s="140">
        <v>58</v>
      </c>
      <c r="J50" s="115">
        <v>4</v>
      </c>
      <c r="K50" s="116">
        <v>6.8965517241379306</v>
      </c>
    </row>
    <row r="51" spans="1:11" ht="14.1" customHeight="1" x14ac:dyDescent="0.2">
      <c r="A51" s="306" t="s">
        <v>274</v>
      </c>
      <c r="B51" s="307" t="s">
        <v>275</v>
      </c>
      <c r="C51" s="308"/>
      <c r="D51" s="113">
        <v>1.512294608842883</v>
      </c>
      <c r="E51" s="115">
        <v>393</v>
      </c>
      <c r="F51" s="114">
        <v>403</v>
      </c>
      <c r="G51" s="114">
        <v>404</v>
      </c>
      <c r="H51" s="114">
        <v>393</v>
      </c>
      <c r="I51" s="140">
        <v>382</v>
      </c>
      <c r="J51" s="115">
        <v>11</v>
      </c>
      <c r="K51" s="116">
        <v>2.8795811518324608</v>
      </c>
    </row>
    <row r="52" spans="1:11" ht="14.1" customHeight="1" x14ac:dyDescent="0.2">
      <c r="A52" s="306">
        <v>71</v>
      </c>
      <c r="B52" s="307" t="s">
        <v>276</v>
      </c>
      <c r="C52" s="308"/>
      <c r="D52" s="113">
        <v>9.928040943548698</v>
      </c>
      <c r="E52" s="115">
        <v>2580</v>
      </c>
      <c r="F52" s="114">
        <v>2583</v>
      </c>
      <c r="G52" s="114">
        <v>2553</v>
      </c>
      <c r="H52" s="114">
        <v>2534</v>
      </c>
      <c r="I52" s="140">
        <v>2549</v>
      </c>
      <c r="J52" s="115">
        <v>31</v>
      </c>
      <c r="K52" s="116">
        <v>1.2161632012553942</v>
      </c>
    </row>
    <row r="53" spans="1:11" ht="14.1" customHeight="1" x14ac:dyDescent="0.2">
      <c r="A53" s="306" t="s">
        <v>277</v>
      </c>
      <c r="B53" s="307" t="s">
        <v>278</v>
      </c>
      <c r="C53" s="308"/>
      <c r="D53" s="113">
        <v>2.489706391657367</v>
      </c>
      <c r="E53" s="115">
        <v>647</v>
      </c>
      <c r="F53" s="114">
        <v>641</v>
      </c>
      <c r="G53" s="114">
        <v>641</v>
      </c>
      <c r="H53" s="114">
        <v>635</v>
      </c>
      <c r="I53" s="140">
        <v>653</v>
      </c>
      <c r="J53" s="115">
        <v>-6</v>
      </c>
      <c r="K53" s="116">
        <v>-0.91883614088820831</v>
      </c>
    </row>
    <row r="54" spans="1:11" ht="14.1" customHeight="1" x14ac:dyDescent="0.2">
      <c r="A54" s="306" t="s">
        <v>279</v>
      </c>
      <c r="B54" s="307" t="s">
        <v>280</v>
      </c>
      <c r="C54" s="308"/>
      <c r="D54" s="113">
        <v>6.3685688998345329</v>
      </c>
      <c r="E54" s="115">
        <v>1655</v>
      </c>
      <c r="F54" s="114">
        <v>1668</v>
      </c>
      <c r="G54" s="114">
        <v>1635</v>
      </c>
      <c r="H54" s="114">
        <v>1626</v>
      </c>
      <c r="I54" s="140">
        <v>1621</v>
      </c>
      <c r="J54" s="115">
        <v>34</v>
      </c>
      <c r="K54" s="116">
        <v>2.097470697100555</v>
      </c>
    </row>
    <row r="55" spans="1:11" ht="14.1" customHeight="1" x14ac:dyDescent="0.2">
      <c r="A55" s="306">
        <v>72</v>
      </c>
      <c r="B55" s="307" t="s">
        <v>281</v>
      </c>
      <c r="C55" s="308"/>
      <c r="D55" s="113">
        <v>3.7095470812329241</v>
      </c>
      <c r="E55" s="115">
        <v>964</v>
      </c>
      <c r="F55" s="114">
        <v>965</v>
      </c>
      <c r="G55" s="114">
        <v>974</v>
      </c>
      <c r="H55" s="114">
        <v>913</v>
      </c>
      <c r="I55" s="140">
        <v>931</v>
      </c>
      <c r="J55" s="115">
        <v>33</v>
      </c>
      <c r="K55" s="116">
        <v>3.5445757250268528</v>
      </c>
    </row>
    <row r="56" spans="1:11" ht="14.1" customHeight="1" x14ac:dyDescent="0.2">
      <c r="A56" s="306" t="s">
        <v>282</v>
      </c>
      <c r="B56" s="307" t="s">
        <v>283</v>
      </c>
      <c r="C56" s="308"/>
      <c r="D56" s="113">
        <v>1.7008504252126062</v>
      </c>
      <c r="E56" s="115">
        <v>442</v>
      </c>
      <c r="F56" s="114">
        <v>453</v>
      </c>
      <c r="G56" s="114">
        <v>461</v>
      </c>
      <c r="H56" s="114">
        <v>414</v>
      </c>
      <c r="I56" s="140">
        <v>424</v>
      </c>
      <c r="J56" s="115">
        <v>18</v>
      </c>
      <c r="K56" s="116">
        <v>4.2452830188679247</v>
      </c>
    </row>
    <row r="57" spans="1:11" ht="14.1" customHeight="1" x14ac:dyDescent="0.2">
      <c r="A57" s="306" t="s">
        <v>284</v>
      </c>
      <c r="B57" s="307" t="s">
        <v>285</v>
      </c>
      <c r="C57" s="308"/>
      <c r="D57" s="113">
        <v>1.0505252626313157</v>
      </c>
      <c r="E57" s="115">
        <v>273</v>
      </c>
      <c r="F57" s="114">
        <v>263</v>
      </c>
      <c r="G57" s="114">
        <v>264</v>
      </c>
      <c r="H57" s="114">
        <v>260</v>
      </c>
      <c r="I57" s="140">
        <v>264</v>
      </c>
      <c r="J57" s="115">
        <v>9</v>
      </c>
      <c r="K57" s="116">
        <v>3.4090909090909092</v>
      </c>
    </row>
    <row r="58" spans="1:11" ht="14.1" customHeight="1" x14ac:dyDescent="0.2">
      <c r="A58" s="306">
        <v>73</v>
      </c>
      <c r="B58" s="307" t="s">
        <v>286</v>
      </c>
      <c r="C58" s="308"/>
      <c r="D58" s="113">
        <v>4.1366837264786236</v>
      </c>
      <c r="E58" s="115">
        <v>1075</v>
      </c>
      <c r="F58" s="114">
        <v>1073</v>
      </c>
      <c r="G58" s="114">
        <v>1069</v>
      </c>
      <c r="H58" s="114">
        <v>1045</v>
      </c>
      <c r="I58" s="140">
        <v>1045</v>
      </c>
      <c r="J58" s="115">
        <v>30</v>
      </c>
      <c r="K58" s="116">
        <v>2.8708133971291865</v>
      </c>
    </row>
    <row r="59" spans="1:11" ht="14.1" customHeight="1" x14ac:dyDescent="0.2">
      <c r="A59" s="306" t="s">
        <v>287</v>
      </c>
      <c r="B59" s="307" t="s">
        <v>288</v>
      </c>
      <c r="C59" s="308"/>
      <c r="D59" s="113">
        <v>3.5594720437141647</v>
      </c>
      <c r="E59" s="115">
        <v>925</v>
      </c>
      <c r="F59" s="114">
        <v>921</v>
      </c>
      <c r="G59" s="114">
        <v>920</v>
      </c>
      <c r="H59" s="114">
        <v>899</v>
      </c>
      <c r="I59" s="140">
        <v>898</v>
      </c>
      <c r="J59" s="115">
        <v>27</v>
      </c>
      <c r="K59" s="116">
        <v>3.0066815144766146</v>
      </c>
    </row>
    <row r="60" spans="1:11" ht="14.1" customHeight="1" x14ac:dyDescent="0.2">
      <c r="A60" s="306">
        <v>81</v>
      </c>
      <c r="B60" s="307" t="s">
        <v>289</v>
      </c>
      <c r="C60" s="308"/>
      <c r="D60" s="113">
        <v>9.9819140339400469</v>
      </c>
      <c r="E60" s="115">
        <v>2594</v>
      </c>
      <c r="F60" s="114">
        <v>2576</v>
      </c>
      <c r="G60" s="114">
        <v>2554</v>
      </c>
      <c r="H60" s="114">
        <v>2459</v>
      </c>
      <c r="I60" s="140">
        <v>2467</v>
      </c>
      <c r="J60" s="115">
        <v>127</v>
      </c>
      <c r="K60" s="116">
        <v>5.1479529793271182</v>
      </c>
    </row>
    <row r="61" spans="1:11" ht="14.1" customHeight="1" x14ac:dyDescent="0.2">
      <c r="A61" s="306" t="s">
        <v>290</v>
      </c>
      <c r="B61" s="307" t="s">
        <v>291</v>
      </c>
      <c r="C61" s="308"/>
      <c r="D61" s="113">
        <v>2.9938045946049949</v>
      </c>
      <c r="E61" s="115">
        <v>778</v>
      </c>
      <c r="F61" s="114">
        <v>798</v>
      </c>
      <c r="G61" s="114">
        <v>799</v>
      </c>
      <c r="H61" s="114">
        <v>773</v>
      </c>
      <c r="I61" s="140">
        <v>777</v>
      </c>
      <c r="J61" s="115">
        <v>1</v>
      </c>
      <c r="K61" s="116">
        <v>0.1287001287001287</v>
      </c>
    </row>
    <row r="62" spans="1:11" ht="14.1" customHeight="1" x14ac:dyDescent="0.2">
      <c r="A62" s="306" t="s">
        <v>292</v>
      </c>
      <c r="B62" s="307" t="s">
        <v>293</v>
      </c>
      <c r="C62" s="308"/>
      <c r="D62" s="113">
        <v>4.1097471812829491</v>
      </c>
      <c r="E62" s="115">
        <v>1068</v>
      </c>
      <c r="F62" s="114">
        <v>1047</v>
      </c>
      <c r="G62" s="114">
        <v>1032</v>
      </c>
      <c r="H62" s="114">
        <v>967</v>
      </c>
      <c r="I62" s="140">
        <v>973</v>
      </c>
      <c r="J62" s="115">
        <v>95</v>
      </c>
      <c r="K62" s="116">
        <v>9.7636176772867422</v>
      </c>
    </row>
    <row r="63" spans="1:11" ht="14.1" customHeight="1" x14ac:dyDescent="0.2">
      <c r="A63" s="306"/>
      <c r="B63" s="307" t="s">
        <v>294</v>
      </c>
      <c r="C63" s="308"/>
      <c r="D63" s="113">
        <v>3.6018009004502249</v>
      </c>
      <c r="E63" s="115">
        <v>936</v>
      </c>
      <c r="F63" s="114">
        <v>917</v>
      </c>
      <c r="G63" s="114">
        <v>901</v>
      </c>
      <c r="H63" s="114">
        <v>847</v>
      </c>
      <c r="I63" s="140">
        <v>850</v>
      </c>
      <c r="J63" s="115">
        <v>86</v>
      </c>
      <c r="K63" s="116">
        <v>10.117647058823529</v>
      </c>
    </row>
    <row r="64" spans="1:11" ht="14.1" customHeight="1" x14ac:dyDescent="0.2">
      <c r="A64" s="306" t="s">
        <v>295</v>
      </c>
      <c r="B64" s="307" t="s">
        <v>296</v>
      </c>
      <c r="C64" s="308"/>
      <c r="D64" s="113">
        <v>0.79270404432985719</v>
      </c>
      <c r="E64" s="115">
        <v>206</v>
      </c>
      <c r="F64" s="114">
        <v>198</v>
      </c>
      <c r="G64" s="114">
        <v>193</v>
      </c>
      <c r="H64" s="114">
        <v>193</v>
      </c>
      <c r="I64" s="140">
        <v>196</v>
      </c>
      <c r="J64" s="115">
        <v>10</v>
      </c>
      <c r="K64" s="116">
        <v>5.1020408163265305</v>
      </c>
    </row>
    <row r="65" spans="1:11" ht="14.1" customHeight="1" x14ac:dyDescent="0.2">
      <c r="A65" s="306" t="s">
        <v>297</v>
      </c>
      <c r="B65" s="307" t="s">
        <v>298</v>
      </c>
      <c r="C65" s="308"/>
      <c r="D65" s="113">
        <v>1.0428291068611228</v>
      </c>
      <c r="E65" s="115">
        <v>271</v>
      </c>
      <c r="F65" s="114">
        <v>266</v>
      </c>
      <c r="G65" s="114">
        <v>256</v>
      </c>
      <c r="H65" s="114">
        <v>264</v>
      </c>
      <c r="I65" s="140">
        <v>268</v>
      </c>
      <c r="J65" s="115">
        <v>3</v>
      </c>
      <c r="K65" s="116">
        <v>1.1194029850746268</v>
      </c>
    </row>
    <row r="66" spans="1:11" ht="14.1" customHeight="1" x14ac:dyDescent="0.2">
      <c r="A66" s="306">
        <v>82</v>
      </c>
      <c r="B66" s="307" t="s">
        <v>299</v>
      </c>
      <c r="C66" s="308"/>
      <c r="D66" s="113">
        <v>4.6253896178858662</v>
      </c>
      <c r="E66" s="115">
        <v>1202</v>
      </c>
      <c r="F66" s="114">
        <v>1209</v>
      </c>
      <c r="G66" s="114">
        <v>1216</v>
      </c>
      <c r="H66" s="114">
        <v>1187</v>
      </c>
      <c r="I66" s="140">
        <v>1204</v>
      </c>
      <c r="J66" s="115">
        <v>-2</v>
      </c>
      <c r="K66" s="116">
        <v>-0.16611295681063123</v>
      </c>
    </row>
    <row r="67" spans="1:11" ht="14.1" customHeight="1" x14ac:dyDescent="0.2">
      <c r="A67" s="306" t="s">
        <v>300</v>
      </c>
      <c r="B67" s="307" t="s">
        <v>301</v>
      </c>
      <c r="C67" s="308"/>
      <c r="D67" s="113">
        <v>3.2169931119405857</v>
      </c>
      <c r="E67" s="115">
        <v>836</v>
      </c>
      <c r="F67" s="114">
        <v>835</v>
      </c>
      <c r="G67" s="114">
        <v>836</v>
      </c>
      <c r="H67" s="114">
        <v>818</v>
      </c>
      <c r="I67" s="140">
        <v>829</v>
      </c>
      <c r="J67" s="115">
        <v>7</v>
      </c>
      <c r="K67" s="116">
        <v>0.84439083232810619</v>
      </c>
    </row>
    <row r="68" spans="1:11" ht="14.1" customHeight="1" x14ac:dyDescent="0.2">
      <c r="A68" s="306" t="s">
        <v>302</v>
      </c>
      <c r="B68" s="307" t="s">
        <v>303</v>
      </c>
      <c r="C68" s="308"/>
      <c r="D68" s="113">
        <v>0.81964058952553198</v>
      </c>
      <c r="E68" s="115">
        <v>213</v>
      </c>
      <c r="F68" s="114">
        <v>223</v>
      </c>
      <c r="G68" s="114">
        <v>223</v>
      </c>
      <c r="H68" s="114">
        <v>220</v>
      </c>
      <c r="I68" s="140">
        <v>222</v>
      </c>
      <c r="J68" s="115">
        <v>-9</v>
      </c>
      <c r="K68" s="116">
        <v>-4.0540540540540544</v>
      </c>
    </row>
    <row r="69" spans="1:11" ht="14.1" customHeight="1" x14ac:dyDescent="0.2">
      <c r="A69" s="306">
        <v>83</v>
      </c>
      <c r="B69" s="307" t="s">
        <v>304</v>
      </c>
      <c r="C69" s="308"/>
      <c r="D69" s="113">
        <v>12.471620425597415</v>
      </c>
      <c r="E69" s="115">
        <v>3241</v>
      </c>
      <c r="F69" s="114">
        <v>2830</v>
      </c>
      <c r="G69" s="114">
        <v>2807</v>
      </c>
      <c r="H69" s="114">
        <v>2707</v>
      </c>
      <c r="I69" s="140">
        <v>2728</v>
      </c>
      <c r="J69" s="115">
        <v>513</v>
      </c>
      <c r="K69" s="116">
        <v>18.804985337243401</v>
      </c>
    </row>
    <row r="70" spans="1:11" ht="14.1" customHeight="1" x14ac:dyDescent="0.2">
      <c r="A70" s="306" t="s">
        <v>305</v>
      </c>
      <c r="B70" s="307" t="s">
        <v>306</v>
      </c>
      <c r="C70" s="308"/>
      <c r="D70" s="113">
        <v>10.974718128294917</v>
      </c>
      <c r="E70" s="115">
        <v>2852</v>
      </c>
      <c r="F70" s="114">
        <v>2469</v>
      </c>
      <c r="G70" s="114">
        <v>2451</v>
      </c>
      <c r="H70" s="114">
        <v>2357</v>
      </c>
      <c r="I70" s="140">
        <v>2376</v>
      </c>
      <c r="J70" s="115">
        <v>476</v>
      </c>
      <c r="K70" s="116">
        <v>20.033670033670035</v>
      </c>
    </row>
    <row r="71" spans="1:11" ht="14.1" customHeight="1" x14ac:dyDescent="0.2">
      <c r="A71" s="306"/>
      <c r="B71" s="307" t="s">
        <v>307</v>
      </c>
      <c r="C71" s="308"/>
      <c r="D71" s="113">
        <v>4.6561742409666369</v>
      </c>
      <c r="E71" s="115">
        <v>1210</v>
      </c>
      <c r="F71" s="114">
        <v>1063</v>
      </c>
      <c r="G71" s="114">
        <v>1061</v>
      </c>
      <c r="H71" s="114">
        <v>1022</v>
      </c>
      <c r="I71" s="140">
        <v>1033</v>
      </c>
      <c r="J71" s="115">
        <v>177</v>
      </c>
      <c r="K71" s="116">
        <v>17.134559535333977</v>
      </c>
    </row>
    <row r="72" spans="1:11" ht="14.1" customHeight="1" x14ac:dyDescent="0.2">
      <c r="A72" s="306">
        <v>84</v>
      </c>
      <c r="B72" s="307" t="s">
        <v>308</v>
      </c>
      <c r="C72" s="308"/>
      <c r="D72" s="113">
        <v>2.1241389925732097</v>
      </c>
      <c r="E72" s="115">
        <v>552</v>
      </c>
      <c r="F72" s="114">
        <v>552</v>
      </c>
      <c r="G72" s="114">
        <v>549</v>
      </c>
      <c r="H72" s="114">
        <v>534</v>
      </c>
      <c r="I72" s="140">
        <v>525</v>
      </c>
      <c r="J72" s="115">
        <v>27</v>
      </c>
      <c r="K72" s="116">
        <v>5.1428571428571432</v>
      </c>
    </row>
    <row r="73" spans="1:11" ht="14.1" customHeight="1" x14ac:dyDescent="0.2">
      <c r="A73" s="306" t="s">
        <v>309</v>
      </c>
      <c r="B73" s="307" t="s">
        <v>310</v>
      </c>
      <c r="C73" s="308"/>
      <c r="D73" s="113">
        <v>0.38095971062454304</v>
      </c>
      <c r="E73" s="115">
        <v>99</v>
      </c>
      <c r="F73" s="114">
        <v>88</v>
      </c>
      <c r="G73" s="114">
        <v>83</v>
      </c>
      <c r="H73" s="114">
        <v>77</v>
      </c>
      <c r="I73" s="140">
        <v>81</v>
      </c>
      <c r="J73" s="115">
        <v>18</v>
      </c>
      <c r="K73" s="116">
        <v>22.222222222222221</v>
      </c>
    </row>
    <row r="74" spans="1:11" ht="14.1" customHeight="1" x14ac:dyDescent="0.2">
      <c r="A74" s="306" t="s">
        <v>311</v>
      </c>
      <c r="B74" s="307" t="s">
        <v>312</v>
      </c>
      <c r="C74" s="308"/>
      <c r="D74" s="113">
        <v>0.1346827259783738</v>
      </c>
      <c r="E74" s="115">
        <v>35</v>
      </c>
      <c r="F74" s="114">
        <v>36</v>
      </c>
      <c r="G74" s="114">
        <v>34</v>
      </c>
      <c r="H74" s="114">
        <v>33</v>
      </c>
      <c r="I74" s="140">
        <v>32</v>
      </c>
      <c r="J74" s="115">
        <v>3</v>
      </c>
      <c r="K74" s="116">
        <v>9.375</v>
      </c>
    </row>
    <row r="75" spans="1:11" ht="14.1" customHeight="1" x14ac:dyDescent="0.2">
      <c r="A75" s="306" t="s">
        <v>313</v>
      </c>
      <c r="B75" s="307" t="s">
        <v>314</v>
      </c>
      <c r="C75" s="308"/>
      <c r="D75" s="113">
        <v>1.0312848732058337</v>
      </c>
      <c r="E75" s="115">
        <v>268</v>
      </c>
      <c r="F75" s="114">
        <v>277</v>
      </c>
      <c r="G75" s="114">
        <v>282</v>
      </c>
      <c r="H75" s="114">
        <v>280</v>
      </c>
      <c r="I75" s="140">
        <v>272</v>
      </c>
      <c r="J75" s="115">
        <v>-4</v>
      </c>
      <c r="K75" s="116">
        <v>-1.4705882352941178</v>
      </c>
    </row>
    <row r="76" spans="1:11" ht="14.1" customHeight="1" x14ac:dyDescent="0.2">
      <c r="A76" s="306">
        <v>91</v>
      </c>
      <c r="B76" s="307" t="s">
        <v>315</v>
      </c>
      <c r="C76" s="308"/>
      <c r="D76" s="113">
        <v>0.41944048947550699</v>
      </c>
      <c r="E76" s="115">
        <v>109</v>
      </c>
      <c r="F76" s="114">
        <v>98</v>
      </c>
      <c r="G76" s="114">
        <v>99</v>
      </c>
      <c r="H76" s="114">
        <v>90</v>
      </c>
      <c r="I76" s="140">
        <v>83</v>
      </c>
      <c r="J76" s="115">
        <v>26</v>
      </c>
      <c r="K76" s="116">
        <v>31.325301204819276</v>
      </c>
    </row>
    <row r="77" spans="1:11" ht="14.1" customHeight="1" x14ac:dyDescent="0.2">
      <c r="A77" s="306">
        <v>92</v>
      </c>
      <c r="B77" s="307" t="s">
        <v>316</v>
      </c>
      <c r="C77" s="308"/>
      <c r="D77" s="113">
        <v>0.92353869242313469</v>
      </c>
      <c r="E77" s="115">
        <v>240</v>
      </c>
      <c r="F77" s="114">
        <v>240</v>
      </c>
      <c r="G77" s="114">
        <v>237</v>
      </c>
      <c r="H77" s="114">
        <v>228</v>
      </c>
      <c r="I77" s="140">
        <v>227</v>
      </c>
      <c r="J77" s="115">
        <v>13</v>
      </c>
      <c r="K77" s="116">
        <v>5.7268722466960353</v>
      </c>
    </row>
    <row r="78" spans="1:11" ht="14.1" customHeight="1" x14ac:dyDescent="0.2">
      <c r="A78" s="306">
        <v>93</v>
      </c>
      <c r="B78" s="307" t="s">
        <v>317</v>
      </c>
      <c r="C78" s="308"/>
      <c r="D78" s="113">
        <v>0.10005002501250625</v>
      </c>
      <c r="E78" s="115">
        <v>26</v>
      </c>
      <c r="F78" s="114">
        <v>27</v>
      </c>
      <c r="G78" s="114">
        <v>30</v>
      </c>
      <c r="H78" s="114">
        <v>25</v>
      </c>
      <c r="I78" s="140">
        <v>25</v>
      </c>
      <c r="J78" s="115">
        <v>1</v>
      </c>
      <c r="K78" s="116">
        <v>4</v>
      </c>
    </row>
    <row r="79" spans="1:11" ht="14.1" customHeight="1" x14ac:dyDescent="0.2">
      <c r="A79" s="306">
        <v>94</v>
      </c>
      <c r="B79" s="307" t="s">
        <v>318</v>
      </c>
      <c r="C79" s="308"/>
      <c r="D79" s="113">
        <v>0.23088467310578367</v>
      </c>
      <c r="E79" s="115">
        <v>60</v>
      </c>
      <c r="F79" s="114">
        <v>60</v>
      </c>
      <c r="G79" s="114">
        <v>60</v>
      </c>
      <c r="H79" s="114">
        <v>55</v>
      </c>
      <c r="I79" s="140">
        <v>54</v>
      </c>
      <c r="J79" s="115">
        <v>6</v>
      </c>
      <c r="K79" s="116">
        <v>11.111111111111111</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t="s">
        <v>513</v>
      </c>
      <c r="E81" s="143" t="s">
        <v>513</v>
      </c>
      <c r="F81" s="144" t="s">
        <v>513</v>
      </c>
      <c r="G81" s="144" t="s">
        <v>513</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7268</v>
      </c>
      <c r="E12" s="114">
        <v>7433</v>
      </c>
      <c r="F12" s="114">
        <v>7401</v>
      </c>
      <c r="G12" s="114">
        <v>7552</v>
      </c>
      <c r="H12" s="140">
        <v>7384</v>
      </c>
      <c r="I12" s="115">
        <v>-116</v>
      </c>
      <c r="J12" s="116">
        <v>-1.5709642470205851</v>
      </c>
      <c r="K12"/>
      <c r="L12"/>
      <c r="M12"/>
      <c r="N12"/>
      <c r="O12"/>
      <c r="P12"/>
    </row>
    <row r="13" spans="1:16" s="110" customFormat="1" ht="14.45" customHeight="1" x14ac:dyDescent="0.2">
      <c r="A13" s="120" t="s">
        <v>105</v>
      </c>
      <c r="B13" s="119" t="s">
        <v>106</v>
      </c>
      <c r="C13" s="113">
        <v>38.690148596587782</v>
      </c>
      <c r="D13" s="115">
        <v>2812</v>
      </c>
      <c r="E13" s="114">
        <v>2880</v>
      </c>
      <c r="F13" s="114">
        <v>2833</v>
      </c>
      <c r="G13" s="114">
        <v>2884</v>
      </c>
      <c r="H13" s="140">
        <v>2810</v>
      </c>
      <c r="I13" s="115">
        <v>2</v>
      </c>
      <c r="J13" s="116">
        <v>7.1174377224199295E-2</v>
      </c>
      <c r="K13"/>
      <c r="L13"/>
      <c r="M13"/>
      <c r="N13"/>
      <c r="O13"/>
      <c r="P13"/>
    </row>
    <row r="14" spans="1:16" s="110" customFormat="1" ht="14.45" customHeight="1" x14ac:dyDescent="0.2">
      <c r="A14" s="120"/>
      <c r="B14" s="119" t="s">
        <v>107</v>
      </c>
      <c r="C14" s="113">
        <v>61.309851403412218</v>
      </c>
      <c r="D14" s="115">
        <v>4456</v>
      </c>
      <c r="E14" s="114">
        <v>4553</v>
      </c>
      <c r="F14" s="114">
        <v>4568</v>
      </c>
      <c r="G14" s="114">
        <v>4668</v>
      </c>
      <c r="H14" s="140">
        <v>4574</v>
      </c>
      <c r="I14" s="115">
        <v>-118</v>
      </c>
      <c r="J14" s="116">
        <v>-2.5797988631394841</v>
      </c>
      <c r="K14"/>
      <c r="L14"/>
      <c r="M14"/>
      <c r="N14"/>
      <c r="O14"/>
      <c r="P14"/>
    </row>
    <row r="15" spans="1:16" s="110" customFormat="1" ht="14.45" customHeight="1" x14ac:dyDescent="0.2">
      <c r="A15" s="118" t="s">
        <v>105</v>
      </c>
      <c r="B15" s="121" t="s">
        <v>108</v>
      </c>
      <c r="C15" s="113">
        <v>17.611447440836542</v>
      </c>
      <c r="D15" s="115">
        <v>1280</v>
      </c>
      <c r="E15" s="114">
        <v>1296</v>
      </c>
      <c r="F15" s="114">
        <v>1237</v>
      </c>
      <c r="G15" s="114">
        <v>1343</v>
      </c>
      <c r="H15" s="140">
        <v>1253</v>
      </c>
      <c r="I15" s="115">
        <v>27</v>
      </c>
      <c r="J15" s="116">
        <v>2.1548284118116521</v>
      </c>
      <c r="K15"/>
      <c r="L15"/>
      <c r="M15"/>
      <c r="N15"/>
      <c r="O15"/>
      <c r="P15"/>
    </row>
    <row r="16" spans="1:16" s="110" customFormat="1" ht="14.45" customHeight="1" x14ac:dyDescent="0.2">
      <c r="A16" s="118"/>
      <c r="B16" s="121" t="s">
        <v>109</v>
      </c>
      <c r="C16" s="113">
        <v>45.03302146395157</v>
      </c>
      <c r="D16" s="115">
        <v>3273</v>
      </c>
      <c r="E16" s="114">
        <v>3388</v>
      </c>
      <c r="F16" s="114">
        <v>3389</v>
      </c>
      <c r="G16" s="114">
        <v>3446</v>
      </c>
      <c r="H16" s="140">
        <v>3431</v>
      </c>
      <c r="I16" s="115">
        <v>-158</v>
      </c>
      <c r="J16" s="116">
        <v>-4.6050714077528418</v>
      </c>
      <c r="K16"/>
      <c r="L16"/>
      <c r="M16"/>
      <c r="N16"/>
      <c r="O16"/>
      <c r="P16"/>
    </row>
    <row r="17" spans="1:16" s="110" customFormat="1" ht="14.45" customHeight="1" x14ac:dyDescent="0.2">
      <c r="A17" s="118"/>
      <c r="B17" s="121" t="s">
        <v>110</v>
      </c>
      <c r="C17" s="113">
        <v>19.977985690698954</v>
      </c>
      <c r="D17" s="115">
        <v>1452</v>
      </c>
      <c r="E17" s="114">
        <v>1481</v>
      </c>
      <c r="F17" s="114">
        <v>1504</v>
      </c>
      <c r="G17" s="114">
        <v>1489</v>
      </c>
      <c r="H17" s="140">
        <v>1456</v>
      </c>
      <c r="I17" s="115">
        <v>-4</v>
      </c>
      <c r="J17" s="116">
        <v>-0.27472527472527475</v>
      </c>
      <c r="K17"/>
      <c r="L17"/>
      <c r="M17"/>
      <c r="N17"/>
      <c r="O17"/>
      <c r="P17"/>
    </row>
    <row r="18" spans="1:16" s="110" customFormat="1" ht="14.45" customHeight="1" x14ac:dyDescent="0.2">
      <c r="A18" s="120"/>
      <c r="B18" s="121" t="s">
        <v>111</v>
      </c>
      <c r="C18" s="113">
        <v>17.36378646119978</v>
      </c>
      <c r="D18" s="115">
        <v>1262</v>
      </c>
      <c r="E18" s="114">
        <v>1268</v>
      </c>
      <c r="F18" s="114">
        <v>1271</v>
      </c>
      <c r="G18" s="114">
        <v>1274</v>
      </c>
      <c r="H18" s="140">
        <v>1244</v>
      </c>
      <c r="I18" s="115">
        <v>18</v>
      </c>
      <c r="J18" s="116">
        <v>1.4469453376205788</v>
      </c>
      <c r="K18"/>
      <c r="L18"/>
      <c r="M18"/>
      <c r="N18"/>
      <c r="O18"/>
      <c r="P18"/>
    </row>
    <row r="19" spans="1:16" s="110" customFormat="1" ht="14.45" customHeight="1" x14ac:dyDescent="0.2">
      <c r="A19" s="120"/>
      <c r="B19" s="121" t="s">
        <v>112</v>
      </c>
      <c r="C19" s="113">
        <v>1.5685195376995047</v>
      </c>
      <c r="D19" s="115">
        <v>114</v>
      </c>
      <c r="E19" s="114">
        <v>101</v>
      </c>
      <c r="F19" s="114">
        <v>102</v>
      </c>
      <c r="G19" s="114">
        <v>105</v>
      </c>
      <c r="H19" s="140">
        <v>89</v>
      </c>
      <c r="I19" s="115">
        <v>25</v>
      </c>
      <c r="J19" s="116">
        <v>28.089887640449437</v>
      </c>
      <c r="K19"/>
      <c r="L19"/>
      <c r="M19"/>
      <c r="N19"/>
      <c r="O19"/>
      <c r="P19"/>
    </row>
    <row r="20" spans="1:16" s="110" customFormat="1" ht="14.45" customHeight="1" x14ac:dyDescent="0.2">
      <c r="A20" s="120" t="s">
        <v>113</v>
      </c>
      <c r="B20" s="119" t="s">
        <v>116</v>
      </c>
      <c r="C20" s="113">
        <v>93.093010456796918</v>
      </c>
      <c r="D20" s="115">
        <v>6766</v>
      </c>
      <c r="E20" s="114">
        <v>6911</v>
      </c>
      <c r="F20" s="114">
        <v>6875</v>
      </c>
      <c r="G20" s="114">
        <v>7011</v>
      </c>
      <c r="H20" s="140">
        <v>6848</v>
      </c>
      <c r="I20" s="115">
        <v>-82</v>
      </c>
      <c r="J20" s="116">
        <v>-1.1974299065420562</v>
      </c>
      <c r="K20"/>
      <c r="L20"/>
      <c r="M20"/>
      <c r="N20"/>
      <c r="O20"/>
      <c r="P20"/>
    </row>
    <row r="21" spans="1:16" s="110" customFormat="1" ht="14.45" customHeight="1" x14ac:dyDescent="0.2">
      <c r="A21" s="123"/>
      <c r="B21" s="124" t="s">
        <v>117</v>
      </c>
      <c r="C21" s="125">
        <v>6.5492570170610893</v>
      </c>
      <c r="D21" s="143">
        <v>476</v>
      </c>
      <c r="E21" s="144">
        <v>499</v>
      </c>
      <c r="F21" s="144">
        <v>503</v>
      </c>
      <c r="G21" s="144">
        <v>518</v>
      </c>
      <c r="H21" s="145">
        <v>512</v>
      </c>
      <c r="I21" s="143">
        <v>-36</v>
      </c>
      <c r="J21" s="146">
        <v>-7.03125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8774</v>
      </c>
      <c r="E56" s="114">
        <v>9075</v>
      </c>
      <c r="F56" s="114">
        <v>9097</v>
      </c>
      <c r="G56" s="114">
        <v>9238</v>
      </c>
      <c r="H56" s="140">
        <v>9110</v>
      </c>
      <c r="I56" s="115">
        <v>-336</v>
      </c>
      <c r="J56" s="116">
        <v>-3.6882546652030737</v>
      </c>
      <c r="K56"/>
      <c r="L56"/>
      <c r="M56"/>
      <c r="N56"/>
      <c r="O56"/>
      <c r="P56"/>
    </row>
    <row r="57" spans="1:16" s="110" customFormat="1" ht="14.45" customHeight="1" x14ac:dyDescent="0.2">
      <c r="A57" s="120" t="s">
        <v>105</v>
      </c>
      <c r="B57" s="119" t="s">
        <v>106</v>
      </c>
      <c r="C57" s="113">
        <v>40.836562571233188</v>
      </c>
      <c r="D57" s="115">
        <v>3583</v>
      </c>
      <c r="E57" s="114">
        <v>3708</v>
      </c>
      <c r="F57" s="114">
        <v>3709</v>
      </c>
      <c r="G57" s="114">
        <v>3717</v>
      </c>
      <c r="H57" s="140">
        <v>3668</v>
      </c>
      <c r="I57" s="115">
        <v>-85</v>
      </c>
      <c r="J57" s="116">
        <v>-2.317339149400218</v>
      </c>
    </row>
    <row r="58" spans="1:16" s="110" customFormat="1" ht="14.45" customHeight="1" x14ac:dyDescent="0.2">
      <c r="A58" s="120"/>
      <c r="B58" s="119" t="s">
        <v>107</v>
      </c>
      <c r="C58" s="113">
        <v>59.163437428766812</v>
      </c>
      <c r="D58" s="115">
        <v>5191</v>
      </c>
      <c r="E58" s="114">
        <v>5367</v>
      </c>
      <c r="F58" s="114">
        <v>5388</v>
      </c>
      <c r="G58" s="114">
        <v>5521</v>
      </c>
      <c r="H58" s="140">
        <v>5442</v>
      </c>
      <c r="I58" s="115">
        <v>-251</v>
      </c>
      <c r="J58" s="116">
        <v>-4.6122748989342153</v>
      </c>
    </row>
    <row r="59" spans="1:16" s="110" customFormat="1" ht="14.45" customHeight="1" x14ac:dyDescent="0.2">
      <c r="A59" s="118" t="s">
        <v>105</v>
      </c>
      <c r="B59" s="121" t="s">
        <v>108</v>
      </c>
      <c r="C59" s="113">
        <v>18.532026441759744</v>
      </c>
      <c r="D59" s="115">
        <v>1626</v>
      </c>
      <c r="E59" s="114">
        <v>1682</v>
      </c>
      <c r="F59" s="114">
        <v>1633</v>
      </c>
      <c r="G59" s="114">
        <v>1753</v>
      </c>
      <c r="H59" s="140">
        <v>1679</v>
      </c>
      <c r="I59" s="115">
        <v>-53</v>
      </c>
      <c r="J59" s="116">
        <v>-3.1566408576533651</v>
      </c>
    </row>
    <row r="60" spans="1:16" s="110" customFormat="1" ht="14.45" customHeight="1" x14ac:dyDescent="0.2">
      <c r="A60" s="118"/>
      <c r="B60" s="121" t="s">
        <v>109</v>
      </c>
      <c r="C60" s="113">
        <v>43.400957374059722</v>
      </c>
      <c r="D60" s="115">
        <v>3808</v>
      </c>
      <c r="E60" s="114">
        <v>3990</v>
      </c>
      <c r="F60" s="114">
        <v>4040</v>
      </c>
      <c r="G60" s="114">
        <v>4090</v>
      </c>
      <c r="H60" s="140">
        <v>4090</v>
      </c>
      <c r="I60" s="115">
        <v>-282</v>
      </c>
      <c r="J60" s="116">
        <v>-6.8948655256723717</v>
      </c>
    </row>
    <row r="61" spans="1:16" s="110" customFormat="1" ht="14.45" customHeight="1" x14ac:dyDescent="0.2">
      <c r="A61" s="118"/>
      <c r="B61" s="121" t="s">
        <v>110</v>
      </c>
      <c r="C61" s="113">
        <v>20.503761112377479</v>
      </c>
      <c r="D61" s="115">
        <v>1799</v>
      </c>
      <c r="E61" s="114">
        <v>1841</v>
      </c>
      <c r="F61" s="114">
        <v>1853</v>
      </c>
      <c r="G61" s="114">
        <v>1835</v>
      </c>
      <c r="H61" s="140">
        <v>1800</v>
      </c>
      <c r="I61" s="115">
        <v>-1</v>
      </c>
      <c r="J61" s="116">
        <v>-5.5555555555555552E-2</v>
      </c>
    </row>
    <row r="62" spans="1:16" s="110" customFormat="1" ht="14.45" customHeight="1" x14ac:dyDescent="0.2">
      <c r="A62" s="120"/>
      <c r="B62" s="121" t="s">
        <v>111</v>
      </c>
      <c r="C62" s="113">
        <v>17.563255071803056</v>
      </c>
      <c r="D62" s="115">
        <v>1541</v>
      </c>
      <c r="E62" s="114">
        <v>1562</v>
      </c>
      <c r="F62" s="114">
        <v>1571</v>
      </c>
      <c r="G62" s="114">
        <v>1560</v>
      </c>
      <c r="H62" s="140">
        <v>1541</v>
      </c>
      <c r="I62" s="115">
        <v>0</v>
      </c>
      <c r="J62" s="116">
        <v>0</v>
      </c>
    </row>
    <row r="63" spans="1:16" s="110" customFormat="1" ht="14.45" customHeight="1" x14ac:dyDescent="0.2">
      <c r="A63" s="120"/>
      <c r="B63" s="121" t="s">
        <v>112</v>
      </c>
      <c r="C63" s="113">
        <v>1.5386368816959197</v>
      </c>
      <c r="D63" s="115">
        <v>135</v>
      </c>
      <c r="E63" s="114">
        <v>126</v>
      </c>
      <c r="F63" s="114">
        <v>134</v>
      </c>
      <c r="G63" s="114">
        <v>132</v>
      </c>
      <c r="H63" s="140">
        <v>129</v>
      </c>
      <c r="I63" s="115">
        <v>6</v>
      </c>
      <c r="J63" s="116">
        <v>4.6511627906976747</v>
      </c>
    </row>
    <row r="64" spans="1:16" s="110" customFormat="1" ht="14.45" customHeight="1" x14ac:dyDescent="0.2">
      <c r="A64" s="120" t="s">
        <v>113</v>
      </c>
      <c r="B64" s="119" t="s">
        <v>116</v>
      </c>
      <c r="C64" s="113">
        <v>93.321176202416225</v>
      </c>
      <c r="D64" s="115">
        <v>8188</v>
      </c>
      <c r="E64" s="114">
        <v>8437</v>
      </c>
      <c r="F64" s="114">
        <v>8438</v>
      </c>
      <c r="G64" s="114">
        <v>8570</v>
      </c>
      <c r="H64" s="140">
        <v>8447</v>
      </c>
      <c r="I64" s="115">
        <v>-259</v>
      </c>
      <c r="J64" s="116">
        <v>-3.0661773410678346</v>
      </c>
    </row>
    <row r="65" spans="1:10" s="110" customFormat="1" ht="14.45" customHeight="1" x14ac:dyDescent="0.2">
      <c r="A65" s="123"/>
      <c r="B65" s="124" t="s">
        <v>117</v>
      </c>
      <c r="C65" s="125">
        <v>6.4166856621837249</v>
      </c>
      <c r="D65" s="143">
        <v>563</v>
      </c>
      <c r="E65" s="144">
        <v>616</v>
      </c>
      <c r="F65" s="144">
        <v>636</v>
      </c>
      <c r="G65" s="144">
        <v>645</v>
      </c>
      <c r="H65" s="145">
        <v>641</v>
      </c>
      <c r="I65" s="143">
        <v>-78</v>
      </c>
      <c r="J65" s="146">
        <v>-12.168486739469579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7268</v>
      </c>
      <c r="G11" s="114">
        <v>7433</v>
      </c>
      <c r="H11" s="114">
        <v>7401</v>
      </c>
      <c r="I11" s="114">
        <v>7552</v>
      </c>
      <c r="J11" s="140">
        <v>7384</v>
      </c>
      <c r="K11" s="114">
        <v>-116</v>
      </c>
      <c r="L11" s="116">
        <v>-1.5709642470205851</v>
      </c>
    </row>
    <row r="12" spans="1:17" s="110" customFormat="1" ht="24" customHeight="1" x14ac:dyDescent="0.2">
      <c r="A12" s="604" t="s">
        <v>185</v>
      </c>
      <c r="B12" s="605"/>
      <c r="C12" s="605"/>
      <c r="D12" s="606"/>
      <c r="E12" s="113">
        <v>38.690148596587782</v>
      </c>
      <c r="F12" s="115">
        <v>2812</v>
      </c>
      <c r="G12" s="114">
        <v>2880</v>
      </c>
      <c r="H12" s="114">
        <v>2833</v>
      </c>
      <c r="I12" s="114">
        <v>2884</v>
      </c>
      <c r="J12" s="140">
        <v>2810</v>
      </c>
      <c r="K12" s="114">
        <v>2</v>
      </c>
      <c r="L12" s="116">
        <v>7.1174377224199295E-2</v>
      </c>
    </row>
    <row r="13" spans="1:17" s="110" customFormat="1" ht="15" customHeight="1" x14ac:dyDescent="0.2">
      <c r="A13" s="120"/>
      <c r="B13" s="612" t="s">
        <v>107</v>
      </c>
      <c r="C13" s="612"/>
      <c r="E13" s="113">
        <v>61.309851403412218</v>
      </c>
      <c r="F13" s="115">
        <v>4456</v>
      </c>
      <c r="G13" s="114">
        <v>4553</v>
      </c>
      <c r="H13" s="114">
        <v>4568</v>
      </c>
      <c r="I13" s="114">
        <v>4668</v>
      </c>
      <c r="J13" s="140">
        <v>4574</v>
      </c>
      <c r="K13" s="114">
        <v>-118</v>
      </c>
      <c r="L13" s="116">
        <v>-2.5797988631394841</v>
      </c>
    </row>
    <row r="14" spans="1:17" s="110" customFormat="1" ht="22.5" customHeight="1" x14ac:dyDescent="0.2">
      <c r="A14" s="604" t="s">
        <v>186</v>
      </c>
      <c r="B14" s="605"/>
      <c r="C14" s="605"/>
      <c r="D14" s="606"/>
      <c r="E14" s="113">
        <v>17.611447440836542</v>
      </c>
      <c r="F14" s="115">
        <v>1280</v>
      </c>
      <c r="G14" s="114">
        <v>1296</v>
      </c>
      <c r="H14" s="114">
        <v>1237</v>
      </c>
      <c r="I14" s="114">
        <v>1343</v>
      </c>
      <c r="J14" s="140">
        <v>1253</v>
      </c>
      <c r="K14" s="114">
        <v>27</v>
      </c>
      <c r="L14" s="116">
        <v>2.1548284118116521</v>
      </c>
    </row>
    <row r="15" spans="1:17" s="110" customFormat="1" ht="15" customHeight="1" x14ac:dyDescent="0.2">
      <c r="A15" s="120"/>
      <c r="B15" s="119"/>
      <c r="C15" s="258" t="s">
        <v>106</v>
      </c>
      <c r="E15" s="113">
        <v>48.203125</v>
      </c>
      <c r="F15" s="115">
        <v>617</v>
      </c>
      <c r="G15" s="114">
        <v>636</v>
      </c>
      <c r="H15" s="114">
        <v>595</v>
      </c>
      <c r="I15" s="114">
        <v>640</v>
      </c>
      <c r="J15" s="140">
        <v>628</v>
      </c>
      <c r="K15" s="114">
        <v>-11</v>
      </c>
      <c r="L15" s="116">
        <v>-1.7515923566878981</v>
      </c>
    </row>
    <row r="16" spans="1:17" s="110" customFormat="1" ht="15" customHeight="1" x14ac:dyDescent="0.2">
      <c r="A16" s="120"/>
      <c r="B16" s="119"/>
      <c r="C16" s="258" t="s">
        <v>107</v>
      </c>
      <c r="E16" s="113">
        <v>51.796875</v>
      </c>
      <c r="F16" s="115">
        <v>663</v>
      </c>
      <c r="G16" s="114">
        <v>660</v>
      </c>
      <c r="H16" s="114">
        <v>642</v>
      </c>
      <c r="I16" s="114">
        <v>703</v>
      </c>
      <c r="J16" s="140">
        <v>625</v>
      </c>
      <c r="K16" s="114">
        <v>38</v>
      </c>
      <c r="L16" s="116">
        <v>6.08</v>
      </c>
    </row>
    <row r="17" spans="1:12" s="110" customFormat="1" ht="15" customHeight="1" x14ac:dyDescent="0.2">
      <c r="A17" s="120"/>
      <c r="B17" s="121" t="s">
        <v>109</v>
      </c>
      <c r="C17" s="258"/>
      <c r="E17" s="113">
        <v>45.03302146395157</v>
      </c>
      <c r="F17" s="115">
        <v>3273</v>
      </c>
      <c r="G17" s="114">
        <v>3388</v>
      </c>
      <c r="H17" s="114">
        <v>3389</v>
      </c>
      <c r="I17" s="114">
        <v>3446</v>
      </c>
      <c r="J17" s="140">
        <v>3431</v>
      </c>
      <c r="K17" s="114">
        <v>-158</v>
      </c>
      <c r="L17" s="116">
        <v>-4.6050714077528418</v>
      </c>
    </row>
    <row r="18" spans="1:12" s="110" customFormat="1" ht="15" customHeight="1" x14ac:dyDescent="0.2">
      <c r="A18" s="120"/>
      <c r="B18" s="119"/>
      <c r="C18" s="258" t="s">
        <v>106</v>
      </c>
      <c r="E18" s="113">
        <v>33.027803238619001</v>
      </c>
      <c r="F18" s="115">
        <v>1081</v>
      </c>
      <c r="G18" s="114">
        <v>1117</v>
      </c>
      <c r="H18" s="114">
        <v>1081</v>
      </c>
      <c r="I18" s="114">
        <v>1098</v>
      </c>
      <c r="J18" s="140">
        <v>1082</v>
      </c>
      <c r="K18" s="114">
        <v>-1</v>
      </c>
      <c r="L18" s="116">
        <v>-9.2421441774491686E-2</v>
      </c>
    </row>
    <row r="19" spans="1:12" s="110" customFormat="1" ht="15" customHeight="1" x14ac:dyDescent="0.2">
      <c r="A19" s="120"/>
      <c r="B19" s="119"/>
      <c r="C19" s="258" t="s">
        <v>107</v>
      </c>
      <c r="E19" s="113">
        <v>66.972196761380999</v>
      </c>
      <c r="F19" s="115">
        <v>2192</v>
      </c>
      <c r="G19" s="114">
        <v>2271</v>
      </c>
      <c r="H19" s="114">
        <v>2308</v>
      </c>
      <c r="I19" s="114">
        <v>2348</v>
      </c>
      <c r="J19" s="140">
        <v>2349</v>
      </c>
      <c r="K19" s="114">
        <v>-157</v>
      </c>
      <c r="L19" s="116">
        <v>-6.6836951894423162</v>
      </c>
    </row>
    <row r="20" spans="1:12" s="110" customFormat="1" ht="15" customHeight="1" x14ac:dyDescent="0.2">
      <c r="A20" s="120"/>
      <c r="B20" s="121" t="s">
        <v>110</v>
      </c>
      <c r="C20" s="258"/>
      <c r="E20" s="113">
        <v>19.977985690698954</v>
      </c>
      <c r="F20" s="115">
        <v>1452</v>
      </c>
      <c r="G20" s="114">
        <v>1481</v>
      </c>
      <c r="H20" s="114">
        <v>1504</v>
      </c>
      <c r="I20" s="114">
        <v>1489</v>
      </c>
      <c r="J20" s="140">
        <v>1456</v>
      </c>
      <c r="K20" s="114">
        <v>-4</v>
      </c>
      <c r="L20" s="116">
        <v>-0.27472527472527475</v>
      </c>
    </row>
    <row r="21" spans="1:12" s="110" customFormat="1" ht="15" customHeight="1" x14ac:dyDescent="0.2">
      <c r="A21" s="120"/>
      <c r="B21" s="119"/>
      <c r="C21" s="258" t="s">
        <v>106</v>
      </c>
      <c r="E21" s="113">
        <v>30.509641873278238</v>
      </c>
      <c r="F21" s="115">
        <v>443</v>
      </c>
      <c r="G21" s="114">
        <v>458</v>
      </c>
      <c r="H21" s="114">
        <v>473</v>
      </c>
      <c r="I21" s="114">
        <v>463</v>
      </c>
      <c r="J21" s="140">
        <v>439</v>
      </c>
      <c r="K21" s="114">
        <v>4</v>
      </c>
      <c r="L21" s="116">
        <v>0.91116173120728927</v>
      </c>
    </row>
    <row r="22" spans="1:12" s="110" customFormat="1" ht="15" customHeight="1" x14ac:dyDescent="0.2">
      <c r="A22" s="120"/>
      <c r="B22" s="119"/>
      <c r="C22" s="258" t="s">
        <v>107</v>
      </c>
      <c r="E22" s="113">
        <v>69.490358126721759</v>
      </c>
      <c r="F22" s="115">
        <v>1009</v>
      </c>
      <c r="G22" s="114">
        <v>1023</v>
      </c>
      <c r="H22" s="114">
        <v>1031</v>
      </c>
      <c r="I22" s="114">
        <v>1026</v>
      </c>
      <c r="J22" s="140">
        <v>1017</v>
      </c>
      <c r="K22" s="114">
        <v>-8</v>
      </c>
      <c r="L22" s="116">
        <v>-0.7866273352999017</v>
      </c>
    </row>
    <row r="23" spans="1:12" s="110" customFormat="1" ht="15" customHeight="1" x14ac:dyDescent="0.2">
      <c r="A23" s="120"/>
      <c r="B23" s="121" t="s">
        <v>111</v>
      </c>
      <c r="C23" s="258"/>
      <c r="E23" s="113">
        <v>17.36378646119978</v>
      </c>
      <c r="F23" s="115">
        <v>1262</v>
      </c>
      <c r="G23" s="114">
        <v>1268</v>
      </c>
      <c r="H23" s="114">
        <v>1271</v>
      </c>
      <c r="I23" s="114">
        <v>1274</v>
      </c>
      <c r="J23" s="140">
        <v>1244</v>
      </c>
      <c r="K23" s="114">
        <v>18</v>
      </c>
      <c r="L23" s="116">
        <v>1.4469453376205788</v>
      </c>
    </row>
    <row r="24" spans="1:12" s="110" customFormat="1" ht="15" customHeight="1" x14ac:dyDescent="0.2">
      <c r="A24" s="120"/>
      <c r="B24" s="119"/>
      <c r="C24" s="258" t="s">
        <v>106</v>
      </c>
      <c r="E24" s="113">
        <v>53.169572107765454</v>
      </c>
      <c r="F24" s="115">
        <v>671</v>
      </c>
      <c r="G24" s="114">
        <v>669</v>
      </c>
      <c r="H24" s="114">
        <v>684</v>
      </c>
      <c r="I24" s="114">
        <v>683</v>
      </c>
      <c r="J24" s="140">
        <v>661</v>
      </c>
      <c r="K24" s="114">
        <v>10</v>
      </c>
      <c r="L24" s="116">
        <v>1.51285930408472</v>
      </c>
    </row>
    <row r="25" spans="1:12" s="110" customFormat="1" ht="15" customHeight="1" x14ac:dyDescent="0.2">
      <c r="A25" s="120"/>
      <c r="B25" s="119"/>
      <c r="C25" s="258" t="s">
        <v>107</v>
      </c>
      <c r="E25" s="113">
        <v>46.830427892234546</v>
      </c>
      <c r="F25" s="115">
        <v>591</v>
      </c>
      <c r="G25" s="114">
        <v>599</v>
      </c>
      <c r="H25" s="114">
        <v>587</v>
      </c>
      <c r="I25" s="114">
        <v>591</v>
      </c>
      <c r="J25" s="140">
        <v>583</v>
      </c>
      <c r="K25" s="114">
        <v>8</v>
      </c>
      <c r="L25" s="116">
        <v>1.3722126929674099</v>
      </c>
    </row>
    <row r="26" spans="1:12" s="110" customFormat="1" ht="15" customHeight="1" x14ac:dyDescent="0.2">
      <c r="A26" s="120"/>
      <c r="C26" s="121" t="s">
        <v>187</v>
      </c>
      <c r="D26" s="110" t="s">
        <v>188</v>
      </c>
      <c r="E26" s="113">
        <v>1.5685195376995047</v>
      </c>
      <c r="F26" s="115">
        <v>114</v>
      </c>
      <c r="G26" s="114">
        <v>101</v>
      </c>
      <c r="H26" s="114">
        <v>102</v>
      </c>
      <c r="I26" s="114">
        <v>105</v>
      </c>
      <c r="J26" s="140">
        <v>89</v>
      </c>
      <c r="K26" s="114">
        <v>25</v>
      </c>
      <c r="L26" s="116">
        <v>28.089887640449437</v>
      </c>
    </row>
    <row r="27" spans="1:12" s="110" customFormat="1" ht="15" customHeight="1" x14ac:dyDescent="0.2">
      <c r="A27" s="120"/>
      <c r="B27" s="119"/>
      <c r="D27" s="259" t="s">
        <v>106</v>
      </c>
      <c r="E27" s="113">
        <v>45.614035087719301</v>
      </c>
      <c r="F27" s="115">
        <v>52</v>
      </c>
      <c r="G27" s="114">
        <v>47</v>
      </c>
      <c r="H27" s="114">
        <v>45</v>
      </c>
      <c r="I27" s="114">
        <v>46</v>
      </c>
      <c r="J27" s="140">
        <v>34</v>
      </c>
      <c r="K27" s="114">
        <v>18</v>
      </c>
      <c r="L27" s="116">
        <v>52.941176470588232</v>
      </c>
    </row>
    <row r="28" spans="1:12" s="110" customFormat="1" ht="15" customHeight="1" x14ac:dyDescent="0.2">
      <c r="A28" s="120"/>
      <c r="B28" s="119"/>
      <c r="D28" s="259" t="s">
        <v>107</v>
      </c>
      <c r="E28" s="113">
        <v>54.385964912280699</v>
      </c>
      <c r="F28" s="115">
        <v>62</v>
      </c>
      <c r="G28" s="114">
        <v>54</v>
      </c>
      <c r="H28" s="114">
        <v>57</v>
      </c>
      <c r="I28" s="114">
        <v>59</v>
      </c>
      <c r="J28" s="140">
        <v>55</v>
      </c>
      <c r="K28" s="114">
        <v>7</v>
      </c>
      <c r="L28" s="116">
        <v>12.727272727272727</v>
      </c>
    </row>
    <row r="29" spans="1:12" s="110" customFormat="1" ht="24" customHeight="1" x14ac:dyDescent="0.2">
      <c r="A29" s="604" t="s">
        <v>189</v>
      </c>
      <c r="B29" s="605"/>
      <c r="C29" s="605"/>
      <c r="D29" s="606"/>
      <c r="E29" s="113">
        <v>93.093010456796918</v>
      </c>
      <c r="F29" s="115">
        <v>6766</v>
      </c>
      <c r="G29" s="114">
        <v>6911</v>
      </c>
      <c r="H29" s="114">
        <v>6875</v>
      </c>
      <c r="I29" s="114">
        <v>7011</v>
      </c>
      <c r="J29" s="140">
        <v>6848</v>
      </c>
      <c r="K29" s="114">
        <v>-82</v>
      </c>
      <c r="L29" s="116">
        <v>-1.1974299065420562</v>
      </c>
    </row>
    <row r="30" spans="1:12" s="110" customFormat="1" ht="15" customHeight="1" x14ac:dyDescent="0.2">
      <c r="A30" s="120"/>
      <c r="B30" s="119"/>
      <c r="C30" s="258" t="s">
        <v>106</v>
      </c>
      <c r="E30" s="113">
        <v>38.368312148980195</v>
      </c>
      <c r="F30" s="115">
        <v>2596</v>
      </c>
      <c r="G30" s="114">
        <v>2650</v>
      </c>
      <c r="H30" s="114">
        <v>2614</v>
      </c>
      <c r="I30" s="114">
        <v>2670</v>
      </c>
      <c r="J30" s="140">
        <v>2587</v>
      </c>
      <c r="K30" s="114">
        <v>9</v>
      </c>
      <c r="L30" s="116">
        <v>0.34789331271743335</v>
      </c>
    </row>
    <row r="31" spans="1:12" s="110" customFormat="1" ht="15" customHeight="1" x14ac:dyDescent="0.2">
      <c r="A31" s="120"/>
      <c r="B31" s="119"/>
      <c r="C31" s="258" t="s">
        <v>107</v>
      </c>
      <c r="E31" s="113">
        <v>61.631687851019805</v>
      </c>
      <c r="F31" s="115">
        <v>4170</v>
      </c>
      <c r="G31" s="114">
        <v>4261</v>
      </c>
      <c r="H31" s="114">
        <v>4261</v>
      </c>
      <c r="I31" s="114">
        <v>4341</v>
      </c>
      <c r="J31" s="140">
        <v>4261</v>
      </c>
      <c r="K31" s="114">
        <v>-91</v>
      </c>
      <c r="L31" s="116">
        <v>-2.1356489087068762</v>
      </c>
    </row>
    <row r="32" spans="1:12" s="110" customFormat="1" ht="15" customHeight="1" x14ac:dyDescent="0.2">
      <c r="A32" s="120"/>
      <c r="B32" s="119" t="s">
        <v>117</v>
      </c>
      <c r="C32" s="258"/>
      <c r="E32" s="113">
        <v>6.5492570170610893</v>
      </c>
      <c r="F32" s="114">
        <v>476</v>
      </c>
      <c r="G32" s="114">
        <v>499</v>
      </c>
      <c r="H32" s="114">
        <v>503</v>
      </c>
      <c r="I32" s="114">
        <v>518</v>
      </c>
      <c r="J32" s="140">
        <v>512</v>
      </c>
      <c r="K32" s="114">
        <v>-36</v>
      </c>
      <c r="L32" s="116">
        <v>-7.03125</v>
      </c>
    </row>
    <row r="33" spans="1:12" s="110" customFormat="1" ht="15" customHeight="1" x14ac:dyDescent="0.2">
      <c r="A33" s="120"/>
      <c r="B33" s="119"/>
      <c r="C33" s="258" t="s">
        <v>106</v>
      </c>
      <c r="E33" s="113">
        <v>44.327731092436977</v>
      </c>
      <c r="F33" s="114">
        <v>211</v>
      </c>
      <c r="G33" s="114">
        <v>225</v>
      </c>
      <c r="H33" s="114">
        <v>215</v>
      </c>
      <c r="I33" s="114">
        <v>209</v>
      </c>
      <c r="J33" s="140">
        <v>218</v>
      </c>
      <c r="K33" s="114">
        <v>-7</v>
      </c>
      <c r="L33" s="116">
        <v>-3.2110091743119265</v>
      </c>
    </row>
    <row r="34" spans="1:12" s="110" customFormat="1" ht="15" customHeight="1" x14ac:dyDescent="0.2">
      <c r="A34" s="120"/>
      <c r="B34" s="119"/>
      <c r="C34" s="258" t="s">
        <v>107</v>
      </c>
      <c r="E34" s="113">
        <v>55.672268907563023</v>
      </c>
      <c r="F34" s="114">
        <v>265</v>
      </c>
      <c r="G34" s="114">
        <v>274</v>
      </c>
      <c r="H34" s="114">
        <v>288</v>
      </c>
      <c r="I34" s="114">
        <v>309</v>
      </c>
      <c r="J34" s="140">
        <v>294</v>
      </c>
      <c r="K34" s="114">
        <v>-29</v>
      </c>
      <c r="L34" s="116">
        <v>-9.8639455782312933</v>
      </c>
    </row>
    <row r="35" spans="1:12" s="110" customFormat="1" ht="24" customHeight="1" x14ac:dyDescent="0.2">
      <c r="A35" s="604" t="s">
        <v>192</v>
      </c>
      <c r="B35" s="605"/>
      <c r="C35" s="605"/>
      <c r="D35" s="606"/>
      <c r="E35" s="113">
        <v>19.317556411667585</v>
      </c>
      <c r="F35" s="114">
        <v>1404</v>
      </c>
      <c r="G35" s="114">
        <v>1414</v>
      </c>
      <c r="H35" s="114">
        <v>1358</v>
      </c>
      <c r="I35" s="114">
        <v>1469</v>
      </c>
      <c r="J35" s="114">
        <v>1408</v>
      </c>
      <c r="K35" s="318">
        <v>-4</v>
      </c>
      <c r="L35" s="319">
        <v>-0.28409090909090912</v>
      </c>
    </row>
    <row r="36" spans="1:12" s="110" customFormat="1" ht="15" customHeight="1" x14ac:dyDescent="0.2">
      <c r="A36" s="120"/>
      <c r="B36" s="119"/>
      <c r="C36" s="258" t="s">
        <v>106</v>
      </c>
      <c r="E36" s="113">
        <v>44.159544159544161</v>
      </c>
      <c r="F36" s="114">
        <v>620</v>
      </c>
      <c r="G36" s="114">
        <v>606</v>
      </c>
      <c r="H36" s="114">
        <v>553</v>
      </c>
      <c r="I36" s="114">
        <v>607</v>
      </c>
      <c r="J36" s="114">
        <v>590</v>
      </c>
      <c r="K36" s="318">
        <v>30</v>
      </c>
      <c r="L36" s="116">
        <v>5.0847457627118642</v>
      </c>
    </row>
    <row r="37" spans="1:12" s="110" customFormat="1" ht="15" customHeight="1" x14ac:dyDescent="0.2">
      <c r="A37" s="120"/>
      <c r="B37" s="119"/>
      <c r="C37" s="258" t="s">
        <v>107</v>
      </c>
      <c r="E37" s="113">
        <v>55.840455840455839</v>
      </c>
      <c r="F37" s="114">
        <v>784</v>
      </c>
      <c r="G37" s="114">
        <v>808</v>
      </c>
      <c r="H37" s="114">
        <v>805</v>
      </c>
      <c r="I37" s="114">
        <v>862</v>
      </c>
      <c r="J37" s="140">
        <v>818</v>
      </c>
      <c r="K37" s="114">
        <v>-34</v>
      </c>
      <c r="L37" s="116">
        <v>-4.1564792176039118</v>
      </c>
    </row>
    <row r="38" spans="1:12" s="110" customFormat="1" ht="15" customHeight="1" x14ac:dyDescent="0.2">
      <c r="A38" s="120"/>
      <c r="B38" s="119" t="s">
        <v>328</v>
      </c>
      <c r="C38" s="258"/>
      <c r="E38" s="113">
        <v>53.343423225096309</v>
      </c>
      <c r="F38" s="114">
        <v>3877</v>
      </c>
      <c r="G38" s="114">
        <v>3934</v>
      </c>
      <c r="H38" s="114">
        <v>3965</v>
      </c>
      <c r="I38" s="114">
        <v>3979</v>
      </c>
      <c r="J38" s="140">
        <v>3881</v>
      </c>
      <c r="K38" s="114">
        <v>-4</v>
      </c>
      <c r="L38" s="116">
        <v>-0.1030662200463798</v>
      </c>
    </row>
    <row r="39" spans="1:12" s="110" customFormat="1" ht="15" customHeight="1" x14ac:dyDescent="0.2">
      <c r="A39" s="120"/>
      <c r="B39" s="119"/>
      <c r="C39" s="258" t="s">
        <v>106</v>
      </c>
      <c r="E39" s="113">
        <v>38.586535981428938</v>
      </c>
      <c r="F39" s="115">
        <v>1496</v>
      </c>
      <c r="G39" s="114">
        <v>1539</v>
      </c>
      <c r="H39" s="114">
        <v>1554</v>
      </c>
      <c r="I39" s="114">
        <v>1530</v>
      </c>
      <c r="J39" s="140">
        <v>1470</v>
      </c>
      <c r="K39" s="114">
        <v>26</v>
      </c>
      <c r="L39" s="116">
        <v>1.7687074829931972</v>
      </c>
    </row>
    <row r="40" spans="1:12" s="110" customFormat="1" ht="15" customHeight="1" x14ac:dyDescent="0.2">
      <c r="A40" s="120"/>
      <c r="B40" s="119"/>
      <c r="C40" s="258" t="s">
        <v>107</v>
      </c>
      <c r="E40" s="113">
        <v>61.413464018571062</v>
      </c>
      <c r="F40" s="115">
        <v>2381</v>
      </c>
      <c r="G40" s="114">
        <v>2395</v>
      </c>
      <c r="H40" s="114">
        <v>2411</v>
      </c>
      <c r="I40" s="114">
        <v>2449</v>
      </c>
      <c r="J40" s="140">
        <v>2411</v>
      </c>
      <c r="K40" s="114">
        <v>-30</v>
      </c>
      <c r="L40" s="116">
        <v>-1.2442969722107009</v>
      </c>
    </row>
    <row r="41" spans="1:12" s="110" customFormat="1" ht="15" customHeight="1" x14ac:dyDescent="0.2">
      <c r="A41" s="120"/>
      <c r="B41" s="320" t="s">
        <v>516</v>
      </c>
      <c r="C41" s="258"/>
      <c r="E41" s="113">
        <v>7.0308200330214641</v>
      </c>
      <c r="F41" s="115">
        <v>511</v>
      </c>
      <c r="G41" s="114">
        <v>560</v>
      </c>
      <c r="H41" s="114">
        <v>531</v>
      </c>
      <c r="I41" s="114">
        <v>530</v>
      </c>
      <c r="J41" s="140">
        <v>490</v>
      </c>
      <c r="K41" s="114">
        <v>21</v>
      </c>
      <c r="L41" s="116">
        <v>4.2857142857142856</v>
      </c>
    </row>
    <row r="42" spans="1:12" s="110" customFormat="1" ht="15" customHeight="1" x14ac:dyDescent="0.2">
      <c r="A42" s="120"/>
      <c r="B42" s="119"/>
      <c r="C42" s="268" t="s">
        <v>106</v>
      </c>
      <c r="D42" s="182"/>
      <c r="E42" s="113">
        <v>38.551859099804304</v>
      </c>
      <c r="F42" s="115">
        <v>197</v>
      </c>
      <c r="G42" s="114">
        <v>216</v>
      </c>
      <c r="H42" s="114">
        <v>194</v>
      </c>
      <c r="I42" s="114">
        <v>203</v>
      </c>
      <c r="J42" s="140">
        <v>183</v>
      </c>
      <c r="K42" s="114">
        <v>14</v>
      </c>
      <c r="L42" s="116">
        <v>7.6502732240437155</v>
      </c>
    </row>
    <row r="43" spans="1:12" s="110" customFormat="1" ht="15" customHeight="1" x14ac:dyDescent="0.2">
      <c r="A43" s="120"/>
      <c r="B43" s="119"/>
      <c r="C43" s="268" t="s">
        <v>107</v>
      </c>
      <c r="D43" s="182"/>
      <c r="E43" s="113">
        <v>61.448140900195696</v>
      </c>
      <c r="F43" s="115">
        <v>314</v>
      </c>
      <c r="G43" s="114">
        <v>344</v>
      </c>
      <c r="H43" s="114">
        <v>337</v>
      </c>
      <c r="I43" s="114">
        <v>327</v>
      </c>
      <c r="J43" s="140">
        <v>307</v>
      </c>
      <c r="K43" s="114">
        <v>7</v>
      </c>
      <c r="L43" s="116">
        <v>2.2801302931596092</v>
      </c>
    </row>
    <row r="44" spans="1:12" s="110" customFormat="1" ht="15" customHeight="1" x14ac:dyDescent="0.2">
      <c r="A44" s="120"/>
      <c r="B44" s="119" t="s">
        <v>205</v>
      </c>
      <c r="C44" s="268"/>
      <c r="D44" s="182"/>
      <c r="E44" s="113">
        <v>20.308200330214639</v>
      </c>
      <c r="F44" s="115">
        <v>1476</v>
      </c>
      <c r="G44" s="114">
        <v>1525</v>
      </c>
      <c r="H44" s="114">
        <v>1547</v>
      </c>
      <c r="I44" s="114">
        <v>1574</v>
      </c>
      <c r="J44" s="140">
        <v>1605</v>
      </c>
      <c r="K44" s="114">
        <v>-129</v>
      </c>
      <c r="L44" s="116">
        <v>-8.0373831775700939</v>
      </c>
    </row>
    <row r="45" spans="1:12" s="110" customFormat="1" ht="15" customHeight="1" x14ac:dyDescent="0.2">
      <c r="A45" s="120"/>
      <c r="B45" s="119"/>
      <c r="C45" s="268" t="s">
        <v>106</v>
      </c>
      <c r="D45" s="182"/>
      <c r="E45" s="113">
        <v>33.807588075880759</v>
      </c>
      <c r="F45" s="115">
        <v>499</v>
      </c>
      <c r="G45" s="114">
        <v>519</v>
      </c>
      <c r="H45" s="114">
        <v>532</v>
      </c>
      <c r="I45" s="114">
        <v>544</v>
      </c>
      <c r="J45" s="140">
        <v>567</v>
      </c>
      <c r="K45" s="114">
        <v>-68</v>
      </c>
      <c r="L45" s="116">
        <v>-11.99294532627866</v>
      </c>
    </row>
    <row r="46" spans="1:12" s="110" customFormat="1" ht="15" customHeight="1" x14ac:dyDescent="0.2">
      <c r="A46" s="123"/>
      <c r="B46" s="124"/>
      <c r="C46" s="260" t="s">
        <v>107</v>
      </c>
      <c r="D46" s="261"/>
      <c r="E46" s="125">
        <v>66.192411924119241</v>
      </c>
      <c r="F46" s="143">
        <v>977</v>
      </c>
      <c r="G46" s="144">
        <v>1006</v>
      </c>
      <c r="H46" s="144">
        <v>1015</v>
      </c>
      <c r="I46" s="144">
        <v>1030</v>
      </c>
      <c r="J46" s="145">
        <v>1038</v>
      </c>
      <c r="K46" s="144">
        <v>-61</v>
      </c>
      <c r="L46" s="146">
        <v>-5.8766859344894025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7268</v>
      </c>
      <c r="E11" s="114">
        <v>7433</v>
      </c>
      <c r="F11" s="114">
        <v>7401</v>
      </c>
      <c r="G11" s="114">
        <v>7552</v>
      </c>
      <c r="H11" s="140">
        <v>7384</v>
      </c>
      <c r="I11" s="115">
        <v>-116</v>
      </c>
      <c r="J11" s="116">
        <v>-1.5709642470205851</v>
      </c>
    </row>
    <row r="12" spans="1:15" s="110" customFormat="1" ht="24.95" customHeight="1" x14ac:dyDescent="0.2">
      <c r="A12" s="193" t="s">
        <v>132</v>
      </c>
      <c r="B12" s="194" t="s">
        <v>133</v>
      </c>
      <c r="C12" s="113">
        <v>3.3984589983489268</v>
      </c>
      <c r="D12" s="115">
        <v>247</v>
      </c>
      <c r="E12" s="114">
        <v>238</v>
      </c>
      <c r="F12" s="114">
        <v>254</v>
      </c>
      <c r="G12" s="114">
        <v>248</v>
      </c>
      <c r="H12" s="140">
        <v>234</v>
      </c>
      <c r="I12" s="115">
        <v>13</v>
      </c>
      <c r="J12" s="116">
        <v>5.5555555555555554</v>
      </c>
    </row>
    <row r="13" spans="1:15" s="110" customFormat="1" ht="24.95" customHeight="1" x14ac:dyDescent="0.2">
      <c r="A13" s="193" t="s">
        <v>134</v>
      </c>
      <c r="B13" s="199" t="s">
        <v>214</v>
      </c>
      <c r="C13" s="113" t="s">
        <v>513</v>
      </c>
      <c r="D13" s="115" t="s">
        <v>513</v>
      </c>
      <c r="E13" s="114" t="s">
        <v>513</v>
      </c>
      <c r="F13" s="114" t="s">
        <v>513</v>
      </c>
      <c r="G13" s="114">
        <v>17</v>
      </c>
      <c r="H13" s="140" t="s">
        <v>513</v>
      </c>
      <c r="I13" s="115" t="s">
        <v>513</v>
      </c>
      <c r="J13" s="116" t="s">
        <v>513</v>
      </c>
    </row>
    <row r="14" spans="1:15" s="287" customFormat="1" ht="24.95" customHeight="1" x14ac:dyDescent="0.2">
      <c r="A14" s="193" t="s">
        <v>215</v>
      </c>
      <c r="B14" s="199" t="s">
        <v>137</v>
      </c>
      <c r="C14" s="113" t="s">
        <v>513</v>
      </c>
      <c r="D14" s="115" t="s">
        <v>513</v>
      </c>
      <c r="E14" s="114" t="s">
        <v>513</v>
      </c>
      <c r="F14" s="114" t="s">
        <v>513</v>
      </c>
      <c r="G14" s="114">
        <v>268</v>
      </c>
      <c r="H14" s="140" t="s">
        <v>513</v>
      </c>
      <c r="I14" s="115" t="s">
        <v>513</v>
      </c>
      <c r="J14" s="116" t="s">
        <v>513</v>
      </c>
      <c r="K14" s="110"/>
      <c r="L14" s="110"/>
      <c r="M14" s="110"/>
      <c r="N14" s="110"/>
      <c r="O14" s="110"/>
    </row>
    <row r="15" spans="1:15" s="110" customFormat="1" ht="24.95" customHeight="1" x14ac:dyDescent="0.2">
      <c r="A15" s="193" t="s">
        <v>216</v>
      </c>
      <c r="B15" s="199" t="s">
        <v>217</v>
      </c>
      <c r="C15" s="113">
        <v>1.6097963676389653</v>
      </c>
      <c r="D15" s="115">
        <v>117</v>
      </c>
      <c r="E15" s="114">
        <v>112</v>
      </c>
      <c r="F15" s="114">
        <v>116</v>
      </c>
      <c r="G15" s="114">
        <v>106</v>
      </c>
      <c r="H15" s="140">
        <v>111</v>
      </c>
      <c r="I15" s="115">
        <v>6</v>
      </c>
      <c r="J15" s="116">
        <v>5.4054054054054053</v>
      </c>
    </row>
    <row r="16" spans="1:15" s="287" customFormat="1" ht="24.95" customHeight="1" x14ac:dyDescent="0.2">
      <c r="A16" s="193" t="s">
        <v>218</v>
      </c>
      <c r="B16" s="199" t="s">
        <v>141</v>
      </c>
      <c r="C16" s="113">
        <v>1.6785910842047331</v>
      </c>
      <c r="D16" s="115">
        <v>122</v>
      </c>
      <c r="E16" s="114">
        <v>123</v>
      </c>
      <c r="F16" s="114">
        <v>125</v>
      </c>
      <c r="G16" s="114">
        <v>123</v>
      </c>
      <c r="H16" s="140">
        <v>123</v>
      </c>
      <c r="I16" s="115">
        <v>-1</v>
      </c>
      <c r="J16" s="116">
        <v>-0.81300813008130079</v>
      </c>
      <c r="K16" s="110"/>
      <c r="L16" s="110"/>
      <c r="M16" s="110"/>
      <c r="N16" s="110"/>
      <c r="O16" s="110"/>
    </row>
    <row r="17" spans="1:15" s="110" customFormat="1" ht="24.95" customHeight="1" x14ac:dyDescent="0.2">
      <c r="A17" s="193" t="s">
        <v>142</v>
      </c>
      <c r="B17" s="199" t="s">
        <v>220</v>
      </c>
      <c r="C17" s="113" t="s">
        <v>513</v>
      </c>
      <c r="D17" s="115" t="s">
        <v>513</v>
      </c>
      <c r="E17" s="114" t="s">
        <v>513</v>
      </c>
      <c r="F17" s="114" t="s">
        <v>513</v>
      </c>
      <c r="G17" s="114">
        <v>39</v>
      </c>
      <c r="H17" s="140" t="s">
        <v>513</v>
      </c>
      <c r="I17" s="115" t="s">
        <v>513</v>
      </c>
      <c r="J17" s="116" t="s">
        <v>513</v>
      </c>
    </row>
    <row r="18" spans="1:15" s="287" customFormat="1" ht="24.95" customHeight="1" x14ac:dyDescent="0.2">
      <c r="A18" s="201" t="s">
        <v>144</v>
      </c>
      <c r="B18" s="202" t="s">
        <v>145</v>
      </c>
      <c r="C18" s="113">
        <v>4.0451293340671439</v>
      </c>
      <c r="D18" s="115">
        <v>294</v>
      </c>
      <c r="E18" s="114">
        <v>289</v>
      </c>
      <c r="F18" s="114">
        <v>302</v>
      </c>
      <c r="G18" s="114">
        <v>316</v>
      </c>
      <c r="H18" s="140">
        <v>318</v>
      </c>
      <c r="I18" s="115">
        <v>-24</v>
      </c>
      <c r="J18" s="116">
        <v>-7.5471698113207548</v>
      </c>
      <c r="K18" s="110"/>
      <c r="L18" s="110"/>
      <c r="M18" s="110"/>
      <c r="N18" s="110"/>
      <c r="O18" s="110"/>
    </row>
    <row r="19" spans="1:15" s="110" customFormat="1" ht="24.95" customHeight="1" x14ac:dyDescent="0.2">
      <c r="A19" s="193" t="s">
        <v>146</v>
      </c>
      <c r="B19" s="199" t="s">
        <v>147</v>
      </c>
      <c r="C19" s="113">
        <v>17.680242157402311</v>
      </c>
      <c r="D19" s="115">
        <v>1285</v>
      </c>
      <c r="E19" s="114">
        <v>1283</v>
      </c>
      <c r="F19" s="114">
        <v>1292</v>
      </c>
      <c r="G19" s="114">
        <v>1293</v>
      </c>
      <c r="H19" s="140">
        <v>1261</v>
      </c>
      <c r="I19" s="115">
        <v>24</v>
      </c>
      <c r="J19" s="116">
        <v>1.9032513877874702</v>
      </c>
    </row>
    <row r="20" spans="1:15" s="287" customFormat="1" ht="24.95" customHeight="1" x14ac:dyDescent="0.2">
      <c r="A20" s="193" t="s">
        <v>148</v>
      </c>
      <c r="B20" s="199" t="s">
        <v>149</v>
      </c>
      <c r="C20" s="113">
        <v>4.6505228398459</v>
      </c>
      <c r="D20" s="115">
        <v>338</v>
      </c>
      <c r="E20" s="114">
        <v>315</v>
      </c>
      <c r="F20" s="114">
        <v>320</v>
      </c>
      <c r="G20" s="114">
        <v>318</v>
      </c>
      <c r="H20" s="140">
        <v>309</v>
      </c>
      <c r="I20" s="115">
        <v>29</v>
      </c>
      <c r="J20" s="116">
        <v>9.3851132686084142</v>
      </c>
      <c r="K20" s="110"/>
      <c r="L20" s="110"/>
      <c r="M20" s="110"/>
      <c r="N20" s="110"/>
      <c r="O20" s="110"/>
    </row>
    <row r="21" spans="1:15" s="110" customFormat="1" ht="24.95" customHeight="1" x14ac:dyDescent="0.2">
      <c r="A21" s="201" t="s">
        <v>150</v>
      </c>
      <c r="B21" s="202" t="s">
        <v>151</v>
      </c>
      <c r="C21" s="113">
        <v>7.6224545954870662</v>
      </c>
      <c r="D21" s="115">
        <v>554</v>
      </c>
      <c r="E21" s="114">
        <v>625</v>
      </c>
      <c r="F21" s="114">
        <v>662</v>
      </c>
      <c r="G21" s="114">
        <v>683</v>
      </c>
      <c r="H21" s="140">
        <v>658</v>
      </c>
      <c r="I21" s="115">
        <v>-104</v>
      </c>
      <c r="J21" s="116">
        <v>-15.805471124620061</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t="s">
        <v>513</v>
      </c>
      <c r="D23" s="115" t="s">
        <v>513</v>
      </c>
      <c r="E23" s="114" t="s">
        <v>513</v>
      </c>
      <c r="F23" s="114" t="s">
        <v>513</v>
      </c>
      <c r="G23" s="114">
        <v>70</v>
      </c>
      <c r="H23" s="140" t="s">
        <v>513</v>
      </c>
      <c r="I23" s="115" t="s">
        <v>513</v>
      </c>
      <c r="J23" s="116" t="s">
        <v>513</v>
      </c>
    </row>
    <row r="24" spans="1:15" s="110" customFormat="1" ht="24.95" customHeight="1" x14ac:dyDescent="0.2">
      <c r="A24" s="193" t="s">
        <v>156</v>
      </c>
      <c r="B24" s="199" t="s">
        <v>221</v>
      </c>
      <c r="C24" s="113">
        <v>14.075399009356081</v>
      </c>
      <c r="D24" s="115">
        <v>1023</v>
      </c>
      <c r="E24" s="114">
        <v>1056</v>
      </c>
      <c r="F24" s="114">
        <v>1041</v>
      </c>
      <c r="G24" s="114">
        <v>1022</v>
      </c>
      <c r="H24" s="140">
        <v>988</v>
      </c>
      <c r="I24" s="115">
        <v>35</v>
      </c>
      <c r="J24" s="116">
        <v>3.5425101214574899</v>
      </c>
    </row>
    <row r="25" spans="1:15" s="110" customFormat="1" ht="24.95" customHeight="1" x14ac:dyDescent="0.2">
      <c r="A25" s="193" t="s">
        <v>222</v>
      </c>
      <c r="B25" s="204" t="s">
        <v>159</v>
      </c>
      <c r="C25" s="113">
        <v>7.6362135388002201</v>
      </c>
      <c r="D25" s="115">
        <v>555</v>
      </c>
      <c r="E25" s="114">
        <v>590</v>
      </c>
      <c r="F25" s="114">
        <v>556</v>
      </c>
      <c r="G25" s="114">
        <v>574</v>
      </c>
      <c r="H25" s="140">
        <v>599</v>
      </c>
      <c r="I25" s="115">
        <v>-44</v>
      </c>
      <c r="J25" s="116">
        <v>-7.345575959933222</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2.2151898734177213</v>
      </c>
      <c r="D27" s="115">
        <v>161</v>
      </c>
      <c r="E27" s="114">
        <v>171</v>
      </c>
      <c r="F27" s="114">
        <v>168</v>
      </c>
      <c r="G27" s="114">
        <v>171</v>
      </c>
      <c r="H27" s="140">
        <v>169</v>
      </c>
      <c r="I27" s="115">
        <v>-8</v>
      </c>
      <c r="J27" s="116">
        <v>-4.7337278106508878</v>
      </c>
    </row>
    <row r="28" spans="1:15" s="110" customFormat="1" ht="24.95" customHeight="1" x14ac:dyDescent="0.2">
      <c r="A28" s="193" t="s">
        <v>163</v>
      </c>
      <c r="B28" s="199" t="s">
        <v>164</v>
      </c>
      <c r="C28" s="113">
        <v>4.8431480462300494</v>
      </c>
      <c r="D28" s="115">
        <v>352</v>
      </c>
      <c r="E28" s="114">
        <v>402</v>
      </c>
      <c r="F28" s="114">
        <v>351</v>
      </c>
      <c r="G28" s="114">
        <v>420</v>
      </c>
      <c r="H28" s="140">
        <v>413</v>
      </c>
      <c r="I28" s="115">
        <v>-61</v>
      </c>
      <c r="J28" s="116">
        <v>-14.76997578692494</v>
      </c>
    </row>
    <row r="29" spans="1:15" s="110" customFormat="1" ht="24.95" customHeight="1" x14ac:dyDescent="0.2">
      <c r="A29" s="193">
        <v>86</v>
      </c>
      <c r="B29" s="199" t="s">
        <v>165</v>
      </c>
      <c r="C29" s="113">
        <v>5.7099614749587229</v>
      </c>
      <c r="D29" s="115">
        <v>415</v>
      </c>
      <c r="E29" s="114">
        <v>405</v>
      </c>
      <c r="F29" s="114">
        <v>398</v>
      </c>
      <c r="G29" s="114">
        <v>398</v>
      </c>
      <c r="H29" s="140">
        <v>393</v>
      </c>
      <c r="I29" s="115">
        <v>22</v>
      </c>
      <c r="J29" s="116">
        <v>5.5979643765903306</v>
      </c>
    </row>
    <row r="30" spans="1:15" s="110" customFormat="1" ht="24.95" customHeight="1" x14ac:dyDescent="0.2">
      <c r="A30" s="193">
        <v>87.88</v>
      </c>
      <c r="B30" s="204" t="s">
        <v>166</v>
      </c>
      <c r="C30" s="113">
        <v>6.384149697303247</v>
      </c>
      <c r="D30" s="115">
        <v>464</v>
      </c>
      <c r="E30" s="114">
        <v>435</v>
      </c>
      <c r="F30" s="114">
        <v>429</v>
      </c>
      <c r="G30" s="114">
        <v>428</v>
      </c>
      <c r="H30" s="140">
        <v>427</v>
      </c>
      <c r="I30" s="115">
        <v>37</v>
      </c>
      <c r="J30" s="116">
        <v>8.6651053864168617</v>
      </c>
    </row>
    <row r="31" spans="1:15" s="110" customFormat="1" ht="24.95" customHeight="1" x14ac:dyDescent="0.2">
      <c r="A31" s="193" t="s">
        <v>167</v>
      </c>
      <c r="B31" s="199" t="s">
        <v>168</v>
      </c>
      <c r="C31" s="113">
        <v>15.630159603742433</v>
      </c>
      <c r="D31" s="115">
        <v>1136</v>
      </c>
      <c r="E31" s="114">
        <v>1189</v>
      </c>
      <c r="F31" s="114">
        <v>1190</v>
      </c>
      <c r="G31" s="114">
        <v>1251</v>
      </c>
      <c r="H31" s="140">
        <v>1180</v>
      </c>
      <c r="I31" s="115">
        <v>-44</v>
      </c>
      <c r="J31" s="116">
        <v>-3.7288135593220337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3.3984589983489268</v>
      </c>
      <c r="D34" s="115">
        <v>247</v>
      </c>
      <c r="E34" s="114">
        <v>238</v>
      </c>
      <c r="F34" s="114">
        <v>254</v>
      </c>
      <c r="G34" s="114">
        <v>248</v>
      </c>
      <c r="H34" s="140">
        <v>234</v>
      </c>
      <c r="I34" s="115">
        <v>13</v>
      </c>
      <c r="J34" s="116">
        <v>5.5555555555555554</v>
      </c>
    </row>
    <row r="35" spans="1:10" s="110" customFormat="1" ht="24.95" customHeight="1" x14ac:dyDescent="0.2">
      <c r="A35" s="292" t="s">
        <v>171</v>
      </c>
      <c r="B35" s="293" t="s">
        <v>172</v>
      </c>
      <c r="C35" s="113">
        <v>7.9664281783159057</v>
      </c>
      <c r="D35" s="115">
        <v>579</v>
      </c>
      <c r="E35" s="114">
        <v>574</v>
      </c>
      <c r="F35" s="114">
        <v>595</v>
      </c>
      <c r="G35" s="114">
        <v>601</v>
      </c>
      <c r="H35" s="140">
        <v>612</v>
      </c>
      <c r="I35" s="115">
        <v>-33</v>
      </c>
      <c r="J35" s="116">
        <v>-5.3921568627450984</v>
      </c>
    </row>
    <row r="36" spans="1:10" s="110" customFormat="1" ht="24.95" customHeight="1" x14ac:dyDescent="0.2">
      <c r="A36" s="294" t="s">
        <v>173</v>
      </c>
      <c r="B36" s="295" t="s">
        <v>174</v>
      </c>
      <c r="C36" s="125">
        <v>88.635112823335163</v>
      </c>
      <c r="D36" s="143">
        <v>6442</v>
      </c>
      <c r="E36" s="144">
        <v>6621</v>
      </c>
      <c r="F36" s="144">
        <v>6552</v>
      </c>
      <c r="G36" s="144">
        <v>6703</v>
      </c>
      <c r="H36" s="145">
        <v>6538</v>
      </c>
      <c r="I36" s="143">
        <v>-96</v>
      </c>
      <c r="J36" s="146">
        <v>-1.4683389415723462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7268</v>
      </c>
      <c r="F11" s="264">
        <v>7433</v>
      </c>
      <c r="G11" s="264">
        <v>7401</v>
      </c>
      <c r="H11" s="264">
        <v>7552</v>
      </c>
      <c r="I11" s="265">
        <v>7384</v>
      </c>
      <c r="J11" s="263">
        <v>-116</v>
      </c>
      <c r="K11" s="266">
        <v>-1.5709642470205851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42.36378646119978</v>
      </c>
      <c r="E13" s="115">
        <v>3079</v>
      </c>
      <c r="F13" s="114">
        <v>3172</v>
      </c>
      <c r="G13" s="114">
        <v>3145</v>
      </c>
      <c r="H13" s="114">
        <v>3261</v>
      </c>
      <c r="I13" s="140">
        <v>3194</v>
      </c>
      <c r="J13" s="115">
        <v>-115</v>
      </c>
      <c r="K13" s="116">
        <v>-3.6005009392611145</v>
      </c>
    </row>
    <row r="14" spans="1:15" ht="15.95" customHeight="1" x14ac:dyDescent="0.2">
      <c r="A14" s="306" t="s">
        <v>230</v>
      </c>
      <c r="B14" s="307"/>
      <c r="C14" s="308"/>
      <c r="D14" s="113">
        <v>41.221794166208035</v>
      </c>
      <c r="E14" s="115">
        <v>2996</v>
      </c>
      <c r="F14" s="114">
        <v>3054</v>
      </c>
      <c r="G14" s="114">
        <v>3051</v>
      </c>
      <c r="H14" s="114">
        <v>3067</v>
      </c>
      <c r="I14" s="140">
        <v>3002</v>
      </c>
      <c r="J14" s="115">
        <v>-6</v>
      </c>
      <c r="K14" s="116">
        <v>-0.19986675549633579</v>
      </c>
    </row>
    <row r="15" spans="1:15" ht="15.95" customHeight="1" x14ac:dyDescent="0.2">
      <c r="A15" s="306" t="s">
        <v>231</v>
      </c>
      <c r="B15" s="307"/>
      <c r="C15" s="308"/>
      <c r="D15" s="113">
        <v>5.187121629058888</v>
      </c>
      <c r="E15" s="115">
        <v>377</v>
      </c>
      <c r="F15" s="114">
        <v>368</v>
      </c>
      <c r="G15" s="114">
        <v>355</v>
      </c>
      <c r="H15" s="114">
        <v>352</v>
      </c>
      <c r="I15" s="140">
        <v>345</v>
      </c>
      <c r="J15" s="115">
        <v>32</v>
      </c>
      <c r="K15" s="116">
        <v>9.27536231884058</v>
      </c>
    </row>
    <row r="16" spans="1:15" ht="15.95" customHeight="1" x14ac:dyDescent="0.2">
      <c r="A16" s="306" t="s">
        <v>232</v>
      </c>
      <c r="B16" s="307"/>
      <c r="C16" s="308"/>
      <c r="D16" s="113">
        <v>3.7424325811777654</v>
      </c>
      <c r="E16" s="115">
        <v>272</v>
      </c>
      <c r="F16" s="114">
        <v>284</v>
      </c>
      <c r="G16" s="114">
        <v>284</v>
      </c>
      <c r="H16" s="114">
        <v>284</v>
      </c>
      <c r="I16" s="140">
        <v>279</v>
      </c>
      <c r="J16" s="115">
        <v>-7</v>
      </c>
      <c r="K16" s="116">
        <v>-2.5089605734767026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2.4766097963676388</v>
      </c>
      <c r="E18" s="115">
        <v>180</v>
      </c>
      <c r="F18" s="114">
        <v>179</v>
      </c>
      <c r="G18" s="114">
        <v>189</v>
      </c>
      <c r="H18" s="114">
        <v>184</v>
      </c>
      <c r="I18" s="140">
        <v>169</v>
      </c>
      <c r="J18" s="115">
        <v>11</v>
      </c>
      <c r="K18" s="116">
        <v>6.5088757396449708</v>
      </c>
    </row>
    <row r="19" spans="1:11" ht="14.1" customHeight="1" x14ac:dyDescent="0.2">
      <c r="A19" s="306" t="s">
        <v>235</v>
      </c>
      <c r="B19" s="307" t="s">
        <v>236</v>
      </c>
      <c r="C19" s="308"/>
      <c r="D19" s="113">
        <v>1.8712162905888827</v>
      </c>
      <c r="E19" s="115">
        <v>136</v>
      </c>
      <c r="F19" s="114">
        <v>139</v>
      </c>
      <c r="G19" s="114">
        <v>150</v>
      </c>
      <c r="H19" s="114">
        <v>142</v>
      </c>
      <c r="I19" s="140">
        <v>129</v>
      </c>
      <c r="J19" s="115">
        <v>7</v>
      </c>
      <c r="K19" s="116">
        <v>5.4263565891472867</v>
      </c>
    </row>
    <row r="20" spans="1:11" ht="14.1" customHeight="1" x14ac:dyDescent="0.2">
      <c r="A20" s="306">
        <v>12</v>
      </c>
      <c r="B20" s="307" t="s">
        <v>237</v>
      </c>
      <c r="C20" s="308"/>
      <c r="D20" s="113">
        <v>2.0913593835993396</v>
      </c>
      <c r="E20" s="115">
        <v>152</v>
      </c>
      <c r="F20" s="114">
        <v>148</v>
      </c>
      <c r="G20" s="114">
        <v>148</v>
      </c>
      <c r="H20" s="114">
        <v>151</v>
      </c>
      <c r="I20" s="140">
        <v>146</v>
      </c>
      <c r="J20" s="115">
        <v>6</v>
      </c>
      <c r="K20" s="116">
        <v>4.1095890410958908</v>
      </c>
    </row>
    <row r="21" spans="1:11" ht="14.1" customHeight="1" x14ac:dyDescent="0.2">
      <c r="A21" s="306">
        <v>21</v>
      </c>
      <c r="B21" s="307" t="s">
        <v>238</v>
      </c>
      <c r="C21" s="308"/>
      <c r="D21" s="113">
        <v>9.6312603192074853E-2</v>
      </c>
      <c r="E21" s="115">
        <v>7</v>
      </c>
      <c r="F21" s="114">
        <v>9</v>
      </c>
      <c r="G21" s="114">
        <v>5</v>
      </c>
      <c r="H21" s="114">
        <v>6</v>
      </c>
      <c r="I21" s="140">
        <v>6</v>
      </c>
      <c r="J21" s="115">
        <v>1</v>
      </c>
      <c r="K21" s="116">
        <v>16.666666666666668</v>
      </c>
    </row>
    <row r="22" spans="1:11" ht="14.1" customHeight="1" x14ac:dyDescent="0.2">
      <c r="A22" s="306">
        <v>22</v>
      </c>
      <c r="B22" s="307" t="s">
        <v>239</v>
      </c>
      <c r="C22" s="308"/>
      <c r="D22" s="113">
        <v>0.39900935608145294</v>
      </c>
      <c r="E22" s="115">
        <v>29</v>
      </c>
      <c r="F22" s="114">
        <v>32</v>
      </c>
      <c r="G22" s="114">
        <v>31</v>
      </c>
      <c r="H22" s="114">
        <v>31</v>
      </c>
      <c r="I22" s="140">
        <v>32</v>
      </c>
      <c r="J22" s="115">
        <v>-3</v>
      </c>
      <c r="K22" s="116">
        <v>-9.375</v>
      </c>
    </row>
    <row r="23" spans="1:11" ht="14.1" customHeight="1" x14ac:dyDescent="0.2">
      <c r="A23" s="306">
        <v>23</v>
      </c>
      <c r="B23" s="307" t="s">
        <v>240</v>
      </c>
      <c r="C23" s="308"/>
      <c r="D23" s="113">
        <v>0.55035773252614195</v>
      </c>
      <c r="E23" s="115">
        <v>40</v>
      </c>
      <c r="F23" s="114">
        <v>33</v>
      </c>
      <c r="G23" s="114">
        <v>36</v>
      </c>
      <c r="H23" s="114">
        <v>29</v>
      </c>
      <c r="I23" s="140">
        <v>28</v>
      </c>
      <c r="J23" s="115">
        <v>12</v>
      </c>
      <c r="K23" s="116">
        <v>42.857142857142854</v>
      </c>
    </row>
    <row r="24" spans="1:11" ht="14.1" customHeight="1" x14ac:dyDescent="0.2">
      <c r="A24" s="306">
        <v>24</v>
      </c>
      <c r="B24" s="307" t="s">
        <v>241</v>
      </c>
      <c r="C24" s="308"/>
      <c r="D24" s="113">
        <v>0.56411667583929559</v>
      </c>
      <c r="E24" s="115">
        <v>41</v>
      </c>
      <c r="F24" s="114">
        <v>44</v>
      </c>
      <c r="G24" s="114">
        <v>47</v>
      </c>
      <c r="H24" s="114">
        <v>51</v>
      </c>
      <c r="I24" s="140">
        <v>47</v>
      </c>
      <c r="J24" s="115">
        <v>-6</v>
      </c>
      <c r="K24" s="116">
        <v>-12.76595744680851</v>
      </c>
    </row>
    <row r="25" spans="1:11" ht="14.1" customHeight="1" x14ac:dyDescent="0.2">
      <c r="A25" s="306">
        <v>25</v>
      </c>
      <c r="B25" s="307" t="s">
        <v>242</v>
      </c>
      <c r="C25" s="308"/>
      <c r="D25" s="113">
        <v>0.83929554210236657</v>
      </c>
      <c r="E25" s="115">
        <v>61</v>
      </c>
      <c r="F25" s="114">
        <v>63</v>
      </c>
      <c r="G25" s="114">
        <v>64</v>
      </c>
      <c r="H25" s="114">
        <v>66</v>
      </c>
      <c r="I25" s="140">
        <v>62</v>
      </c>
      <c r="J25" s="115">
        <v>-1</v>
      </c>
      <c r="K25" s="116">
        <v>-1.6129032258064515</v>
      </c>
    </row>
    <row r="26" spans="1:11" ht="14.1" customHeight="1" x14ac:dyDescent="0.2">
      <c r="A26" s="306">
        <v>26</v>
      </c>
      <c r="B26" s="307" t="s">
        <v>243</v>
      </c>
      <c r="C26" s="308"/>
      <c r="D26" s="113">
        <v>0.57787561915244912</v>
      </c>
      <c r="E26" s="115">
        <v>42</v>
      </c>
      <c r="F26" s="114">
        <v>37</v>
      </c>
      <c r="G26" s="114">
        <v>37</v>
      </c>
      <c r="H26" s="114">
        <v>44</v>
      </c>
      <c r="I26" s="140">
        <v>44</v>
      </c>
      <c r="J26" s="115">
        <v>-2</v>
      </c>
      <c r="K26" s="116">
        <v>-4.5454545454545459</v>
      </c>
    </row>
    <row r="27" spans="1:11" ht="14.1" customHeight="1" x14ac:dyDescent="0.2">
      <c r="A27" s="306">
        <v>27</v>
      </c>
      <c r="B27" s="307" t="s">
        <v>244</v>
      </c>
      <c r="C27" s="308"/>
      <c r="D27" s="113">
        <v>0.37149146945514583</v>
      </c>
      <c r="E27" s="115">
        <v>27</v>
      </c>
      <c r="F27" s="114">
        <v>24</v>
      </c>
      <c r="G27" s="114">
        <v>21</v>
      </c>
      <c r="H27" s="114">
        <v>20</v>
      </c>
      <c r="I27" s="140">
        <v>22</v>
      </c>
      <c r="J27" s="115">
        <v>5</v>
      </c>
      <c r="K27" s="116">
        <v>22.727272727272727</v>
      </c>
    </row>
    <row r="28" spans="1:11" ht="14.1" customHeight="1" x14ac:dyDescent="0.2">
      <c r="A28" s="306">
        <v>28</v>
      </c>
      <c r="B28" s="307" t="s">
        <v>245</v>
      </c>
      <c r="C28" s="308"/>
      <c r="D28" s="113">
        <v>0.12383048981838195</v>
      </c>
      <c r="E28" s="115">
        <v>9</v>
      </c>
      <c r="F28" s="114">
        <v>10</v>
      </c>
      <c r="G28" s="114">
        <v>9</v>
      </c>
      <c r="H28" s="114">
        <v>9</v>
      </c>
      <c r="I28" s="140">
        <v>8</v>
      </c>
      <c r="J28" s="115">
        <v>1</v>
      </c>
      <c r="K28" s="116">
        <v>12.5</v>
      </c>
    </row>
    <row r="29" spans="1:11" ht="14.1" customHeight="1" x14ac:dyDescent="0.2">
      <c r="A29" s="306">
        <v>29</v>
      </c>
      <c r="B29" s="307" t="s">
        <v>246</v>
      </c>
      <c r="C29" s="308"/>
      <c r="D29" s="113">
        <v>2.2014309301045678</v>
      </c>
      <c r="E29" s="115">
        <v>160</v>
      </c>
      <c r="F29" s="114">
        <v>186</v>
      </c>
      <c r="G29" s="114">
        <v>209</v>
      </c>
      <c r="H29" s="114">
        <v>196</v>
      </c>
      <c r="I29" s="140">
        <v>191</v>
      </c>
      <c r="J29" s="115">
        <v>-31</v>
      </c>
      <c r="K29" s="116">
        <v>-16.230366492146597</v>
      </c>
    </row>
    <row r="30" spans="1:11" ht="14.1" customHeight="1" x14ac:dyDescent="0.2">
      <c r="A30" s="306" t="s">
        <v>247</v>
      </c>
      <c r="B30" s="307" t="s">
        <v>248</v>
      </c>
      <c r="C30" s="308"/>
      <c r="D30" s="113">
        <v>0.45404512933406715</v>
      </c>
      <c r="E30" s="115">
        <v>33</v>
      </c>
      <c r="F30" s="114">
        <v>32</v>
      </c>
      <c r="G30" s="114" t="s">
        <v>513</v>
      </c>
      <c r="H30" s="114">
        <v>33</v>
      </c>
      <c r="I30" s="140">
        <v>31</v>
      </c>
      <c r="J30" s="115">
        <v>2</v>
      </c>
      <c r="K30" s="116">
        <v>6.4516129032258061</v>
      </c>
    </row>
    <row r="31" spans="1:11" ht="14.1" customHeight="1" x14ac:dyDescent="0.2">
      <c r="A31" s="306" t="s">
        <v>249</v>
      </c>
      <c r="B31" s="307" t="s">
        <v>250</v>
      </c>
      <c r="C31" s="308"/>
      <c r="D31" s="113">
        <v>1.7473858007705008</v>
      </c>
      <c r="E31" s="115">
        <v>127</v>
      </c>
      <c r="F31" s="114">
        <v>154</v>
      </c>
      <c r="G31" s="114">
        <v>171</v>
      </c>
      <c r="H31" s="114">
        <v>163</v>
      </c>
      <c r="I31" s="140">
        <v>160</v>
      </c>
      <c r="J31" s="115">
        <v>-33</v>
      </c>
      <c r="K31" s="116">
        <v>-20.625</v>
      </c>
    </row>
    <row r="32" spans="1:11" ht="14.1" customHeight="1" x14ac:dyDescent="0.2">
      <c r="A32" s="306">
        <v>31</v>
      </c>
      <c r="B32" s="307" t="s">
        <v>251</v>
      </c>
      <c r="C32" s="308"/>
      <c r="D32" s="113">
        <v>0.24766097963676389</v>
      </c>
      <c r="E32" s="115">
        <v>18</v>
      </c>
      <c r="F32" s="114">
        <v>18</v>
      </c>
      <c r="G32" s="114">
        <v>16</v>
      </c>
      <c r="H32" s="114">
        <v>17</v>
      </c>
      <c r="I32" s="140">
        <v>16</v>
      </c>
      <c r="J32" s="115">
        <v>2</v>
      </c>
      <c r="K32" s="116">
        <v>12.5</v>
      </c>
    </row>
    <row r="33" spans="1:11" ht="14.1" customHeight="1" x14ac:dyDescent="0.2">
      <c r="A33" s="306">
        <v>32</v>
      </c>
      <c r="B33" s="307" t="s">
        <v>252</v>
      </c>
      <c r="C33" s="308"/>
      <c r="D33" s="113">
        <v>0.89433131535498078</v>
      </c>
      <c r="E33" s="115">
        <v>65</v>
      </c>
      <c r="F33" s="114">
        <v>59</v>
      </c>
      <c r="G33" s="114">
        <v>69</v>
      </c>
      <c r="H33" s="114">
        <v>68</v>
      </c>
      <c r="I33" s="140">
        <v>68</v>
      </c>
      <c r="J33" s="115">
        <v>-3</v>
      </c>
      <c r="K33" s="116">
        <v>-4.4117647058823533</v>
      </c>
    </row>
    <row r="34" spans="1:11" ht="14.1" customHeight="1" x14ac:dyDescent="0.2">
      <c r="A34" s="306">
        <v>33</v>
      </c>
      <c r="B34" s="307" t="s">
        <v>253</v>
      </c>
      <c r="C34" s="308"/>
      <c r="D34" s="113">
        <v>0.38525041276829941</v>
      </c>
      <c r="E34" s="115">
        <v>28</v>
      </c>
      <c r="F34" s="114">
        <v>30</v>
      </c>
      <c r="G34" s="114">
        <v>29</v>
      </c>
      <c r="H34" s="114">
        <v>27</v>
      </c>
      <c r="I34" s="140">
        <v>21</v>
      </c>
      <c r="J34" s="115">
        <v>7</v>
      </c>
      <c r="K34" s="116">
        <v>33.333333333333336</v>
      </c>
    </row>
    <row r="35" spans="1:11" ht="14.1" customHeight="1" x14ac:dyDescent="0.2">
      <c r="A35" s="306">
        <v>34</v>
      </c>
      <c r="B35" s="307" t="s">
        <v>254</v>
      </c>
      <c r="C35" s="308"/>
      <c r="D35" s="113">
        <v>5.7099614749587229</v>
      </c>
      <c r="E35" s="115">
        <v>415</v>
      </c>
      <c r="F35" s="114">
        <v>429</v>
      </c>
      <c r="G35" s="114">
        <v>408</v>
      </c>
      <c r="H35" s="114">
        <v>410</v>
      </c>
      <c r="I35" s="140">
        <v>424</v>
      </c>
      <c r="J35" s="115">
        <v>-9</v>
      </c>
      <c r="K35" s="116">
        <v>-2.1226415094339623</v>
      </c>
    </row>
    <row r="36" spans="1:11" ht="14.1" customHeight="1" x14ac:dyDescent="0.2">
      <c r="A36" s="306">
        <v>41</v>
      </c>
      <c r="B36" s="307" t="s">
        <v>255</v>
      </c>
      <c r="C36" s="308"/>
      <c r="D36" s="113" t="s">
        <v>513</v>
      </c>
      <c r="E36" s="115" t="s">
        <v>513</v>
      </c>
      <c r="F36" s="114" t="s">
        <v>513</v>
      </c>
      <c r="G36" s="114" t="s">
        <v>513</v>
      </c>
      <c r="H36" s="114" t="s">
        <v>513</v>
      </c>
      <c r="I36" s="140">
        <v>3</v>
      </c>
      <c r="J36" s="115" t="s">
        <v>513</v>
      </c>
      <c r="K36" s="116" t="s">
        <v>513</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0.27517886626307098</v>
      </c>
      <c r="E38" s="115">
        <v>20</v>
      </c>
      <c r="F38" s="114">
        <v>20</v>
      </c>
      <c r="G38" s="114">
        <v>20</v>
      </c>
      <c r="H38" s="114">
        <v>20</v>
      </c>
      <c r="I38" s="140">
        <v>22</v>
      </c>
      <c r="J38" s="115">
        <v>-2</v>
      </c>
      <c r="K38" s="116">
        <v>-9.0909090909090917</v>
      </c>
    </row>
    <row r="39" spans="1:11" ht="14.1" customHeight="1" x14ac:dyDescent="0.2">
      <c r="A39" s="306">
        <v>51</v>
      </c>
      <c r="B39" s="307" t="s">
        <v>258</v>
      </c>
      <c r="C39" s="308"/>
      <c r="D39" s="113">
        <v>7.4160704457897637</v>
      </c>
      <c r="E39" s="115">
        <v>539</v>
      </c>
      <c r="F39" s="114">
        <v>526</v>
      </c>
      <c r="G39" s="114">
        <v>530</v>
      </c>
      <c r="H39" s="114">
        <v>535</v>
      </c>
      <c r="I39" s="140">
        <v>519</v>
      </c>
      <c r="J39" s="115">
        <v>20</v>
      </c>
      <c r="K39" s="116">
        <v>3.8535645472061657</v>
      </c>
    </row>
    <row r="40" spans="1:11" ht="14.1" customHeight="1" x14ac:dyDescent="0.2">
      <c r="A40" s="306" t="s">
        <v>259</v>
      </c>
      <c r="B40" s="307" t="s">
        <v>260</v>
      </c>
      <c r="C40" s="308"/>
      <c r="D40" s="113">
        <v>7.2647220693450745</v>
      </c>
      <c r="E40" s="115">
        <v>528</v>
      </c>
      <c r="F40" s="114">
        <v>515</v>
      </c>
      <c r="G40" s="114">
        <v>520</v>
      </c>
      <c r="H40" s="114">
        <v>525</v>
      </c>
      <c r="I40" s="140">
        <v>509</v>
      </c>
      <c r="J40" s="115">
        <v>19</v>
      </c>
      <c r="K40" s="116">
        <v>3.7328094302554029</v>
      </c>
    </row>
    <row r="41" spans="1:11" ht="14.1" customHeight="1" x14ac:dyDescent="0.2">
      <c r="A41" s="306"/>
      <c r="B41" s="307" t="s">
        <v>261</v>
      </c>
      <c r="C41" s="308"/>
      <c r="D41" s="113">
        <v>1.4309301045679692</v>
      </c>
      <c r="E41" s="115">
        <v>104</v>
      </c>
      <c r="F41" s="114">
        <v>108</v>
      </c>
      <c r="G41" s="114">
        <v>108</v>
      </c>
      <c r="H41" s="114">
        <v>118</v>
      </c>
      <c r="I41" s="140">
        <v>111</v>
      </c>
      <c r="J41" s="115">
        <v>-7</v>
      </c>
      <c r="K41" s="116">
        <v>-6.3063063063063067</v>
      </c>
    </row>
    <row r="42" spans="1:11" ht="14.1" customHeight="1" x14ac:dyDescent="0.2">
      <c r="A42" s="306">
        <v>52</v>
      </c>
      <c r="B42" s="307" t="s">
        <v>262</v>
      </c>
      <c r="C42" s="308"/>
      <c r="D42" s="113">
        <v>5.0770500825536597</v>
      </c>
      <c r="E42" s="115">
        <v>369</v>
      </c>
      <c r="F42" s="114">
        <v>352</v>
      </c>
      <c r="G42" s="114">
        <v>359</v>
      </c>
      <c r="H42" s="114">
        <v>353</v>
      </c>
      <c r="I42" s="140">
        <v>341</v>
      </c>
      <c r="J42" s="115">
        <v>28</v>
      </c>
      <c r="K42" s="116">
        <v>8.2111436950146626</v>
      </c>
    </row>
    <row r="43" spans="1:11" ht="14.1" customHeight="1" x14ac:dyDescent="0.2">
      <c r="A43" s="306" t="s">
        <v>263</v>
      </c>
      <c r="B43" s="307" t="s">
        <v>264</v>
      </c>
      <c r="C43" s="308"/>
      <c r="D43" s="113">
        <v>4.8844248761695104</v>
      </c>
      <c r="E43" s="115">
        <v>355</v>
      </c>
      <c r="F43" s="114">
        <v>339</v>
      </c>
      <c r="G43" s="114">
        <v>346</v>
      </c>
      <c r="H43" s="114">
        <v>342</v>
      </c>
      <c r="I43" s="140">
        <v>327</v>
      </c>
      <c r="J43" s="115">
        <v>28</v>
      </c>
      <c r="K43" s="116">
        <v>8.5626911314984717</v>
      </c>
    </row>
    <row r="44" spans="1:11" ht="14.1" customHeight="1" x14ac:dyDescent="0.2">
      <c r="A44" s="306">
        <v>53</v>
      </c>
      <c r="B44" s="307" t="s">
        <v>265</v>
      </c>
      <c r="C44" s="308"/>
      <c r="D44" s="113">
        <v>1.3346175013758943</v>
      </c>
      <c r="E44" s="115">
        <v>97</v>
      </c>
      <c r="F44" s="114">
        <v>99</v>
      </c>
      <c r="G44" s="114">
        <v>101</v>
      </c>
      <c r="H44" s="114">
        <v>117</v>
      </c>
      <c r="I44" s="140">
        <v>107</v>
      </c>
      <c r="J44" s="115">
        <v>-10</v>
      </c>
      <c r="K44" s="116">
        <v>-9.3457943925233646</v>
      </c>
    </row>
    <row r="45" spans="1:11" ht="14.1" customHeight="1" x14ac:dyDescent="0.2">
      <c r="A45" s="306" t="s">
        <v>266</v>
      </c>
      <c r="B45" s="307" t="s">
        <v>267</v>
      </c>
      <c r="C45" s="308"/>
      <c r="D45" s="113">
        <v>1.2383048981838194</v>
      </c>
      <c r="E45" s="115">
        <v>90</v>
      </c>
      <c r="F45" s="114">
        <v>92</v>
      </c>
      <c r="G45" s="114">
        <v>94</v>
      </c>
      <c r="H45" s="114">
        <v>110</v>
      </c>
      <c r="I45" s="140">
        <v>100</v>
      </c>
      <c r="J45" s="115">
        <v>-10</v>
      </c>
      <c r="K45" s="116">
        <v>-10</v>
      </c>
    </row>
    <row r="46" spans="1:11" ht="14.1" customHeight="1" x14ac:dyDescent="0.2">
      <c r="A46" s="306">
        <v>54</v>
      </c>
      <c r="B46" s="307" t="s">
        <v>268</v>
      </c>
      <c r="C46" s="308"/>
      <c r="D46" s="113">
        <v>12.066593285635664</v>
      </c>
      <c r="E46" s="115">
        <v>877</v>
      </c>
      <c r="F46" s="114">
        <v>906</v>
      </c>
      <c r="G46" s="114">
        <v>917</v>
      </c>
      <c r="H46" s="114">
        <v>933</v>
      </c>
      <c r="I46" s="140">
        <v>941</v>
      </c>
      <c r="J46" s="115">
        <v>-64</v>
      </c>
      <c r="K46" s="116">
        <v>-6.8012752391073326</v>
      </c>
    </row>
    <row r="47" spans="1:11" ht="14.1" customHeight="1" x14ac:dyDescent="0.2">
      <c r="A47" s="306">
        <v>61</v>
      </c>
      <c r="B47" s="307" t="s">
        <v>269</v>
      </c>
      <c r="C47" s="308"/>
      <c r="D47" s="113">
        <v>0.41276829939460652</v>
      </c>
      <c r="E47" s="115">
        <v>30</v>
      </c>
      <c r="F47" s="114">
        <v>29</v>
      </c>
      <c r="G47" s="114">
        <v>30</v>
      </c>
      <c r="H47" s="114">
        <v>30</v>
      </c>
      <c r="I47" s="140">
        <v>31</v>
      </c>
      <c r="J47" s="115">
        <v>-1</v>
      </c>
      <c r="K47" s="116">
        <v>-3.225806451612903</v>
      </c>
    </row>
    <row r="48" spans="1:11" ht="14.1" customHeight="1" x14ac:dyDescent="0.2">
      <c r="A48" s="306">
        <v>62</v>
      </c>
      <c r="B48" s="307" t="s">
        <v>270</v>
      </c>
      <c r="C48" s="308"/>
      <c r="D48" s="113">
        <v>14.03412217941662</v>
      </c>
      <c r="E48" s="115">
        <v>1020</v>
      </c>
      <c r="F48" s="114">
        <v>1022</v>
      </c>
      <c r="G48" s="114">
        <v>1035</v>
      </c>
      <c r="H48" s="114">
        <v>1066</v>
      </c>
      <c r="I48" s="140">
        <v>990</v>
      </c>
      <c r="J48" s="115">
        <v>30</v>
      </c>
      <c r="K48" s="116">
        <v>3.0303030303030303</v>
      </c>
    </row>
    <row r="49" spans="1:11" ht="14.1" customHeight="1" x14ac:dyDescent="0.2">
      <c r="A49" s="306">
        <v>63</v>
      </c>
      <c r="B49" s="307" t="s">
        <v>271</v>
      </c>
      <c r="C49" s="308"/>
      <c r="D49" s="113">
        <v>6.6455696202531644</v>
      </c>
      <c r="E49" s="115">
        <v>483</v>
      </c>
      <c r="F49" s="114">
        <v>569</v>
      </c>
      <c r="G49" s="114">
        <v>558</v>
      </c>
      <c r="H49" s="114">
        <v>569</v>
      </c>
      <c r="I49" s="140">
        <v>577</v>
      </c>
      <c r="J49" s="115">
        <v>-94</v>
      </c>
      <c r="K49" s="116">
        <v>-16.291161178509533</v>
      </c>
    </row>
    <row r="50" spans="1:11" ht="14.1" customHeight="1" x14ac:dyDescent="0.2">
      <c r="A50" s="306" t="s">
        <v>272</v>
      </c>
      <c r="B50" s="307" t="s">
        <v>273</v>
      </c>
      <c r="C50" s="308"/>
      <c r="D50" s="113">
        <v>0.39900935608145294</v>
      </c>
      <c r="E50" s="115">
        <v>29</v>
      </c>
      <c r="F50" s="114">
        <v>31</v>
      </c>
      <c r="G50" s="114">
        <v>31</v>
      </c>
      <c r="H50" s="114">
        <v>30</v>
      </c>
      <c r="I50" s="140">
        <v>27</v>
      </c>
      <c r="J50" s="115">
        <v>2</v>
      </c>
      <c r="K50" s="116">
        <v>7.4074074074074074</v>
      </c>
    </row>
    <row r="51" spans="1:11" ht="14.1" customHeight="1" x14ac:dyDescent="0.2">
      <c r="A51" s="306" t="s">
        <v>274</v>
      </c>
      <c r="B51" s="307" t="s">
        <v>275</v>
      </c>
      <c r="C51" s="308"/>
      <c r="D51" s="113">
        <v>5.764997248211337</v>
      </c>
      <c r="E51" s="115">
        <v>419</v>
      </c>
      <c r="F51" s="114">
        <v>500</v>
      </c>
      <c r="G51" s="114">
        <v>488</v>
      </c>
      <c r="H51" s="114">
        <v>502</v>
      </c>
      <c r="I51" s="140">
        <v>506</v>
      </c>
      <c r="J51" s="115">
        <v>-87</v>
      </c>
      <c r="K51" s="116">
        <v>-17.193675889328063</v>
      </c>
    </row>
    <row r="52" spans="1:11" ht="14.1" customHeight="1" x14ac:dyDescent="0.2">
      <c r="A52" s="306">
        <v>71</v>
      </c>
      <c r="B52" s="307" t="s">
        <v>276</v>
      </c>
      <c r="C52" s="308"/>
      <c r="D52" s="113">
        <v>11.66758392955421</v>
      </c>
      <c r="E52" s="115">
        <v>848</v>
      </c>
      <c r="F52" s="114">
        <v>880</v>
      </c>
      <c r="G52" s="114">
        <v>831</v>
      </c>
      <c r="H52" s="114">
        <v>899</v>
      </c>
      <c r="I52" s="140">
        <v>895</v>
      </c>
      <c r="J52" s="115">
        <v>-47</v>
      </c>
      <c r="K52" s="116">
        <v>-5.2513966480446923</v>
      </c>
    </row>
    <row r="53" spans="1:11" ht="14.1" customHeight="1" x14ac:dyDescent="0.2">
      <c r="A53" s="306" t="s">
        <v>277</v>
      </c>
      <c r="B53" s="307" t="s">
        <v>278</v>
      </c>
      <c r="C53" s="308"/>
      <c r="D53" s="113">
        <v>0.8117776554760594</v>
      </c>
      <c r="E53" s="115">
        <v>59</v>
      </c>
      <c r="F53" s="114">
        <v>58</v>
      </c>
      <c r="G53" s="114">
        <v>59</v>
      </c>
      <c r="H53" s="114">
        <v>59</v>
      </c>
      <c r="I53" s="140">
        <v>61</v>
      </c>
      <c r="J53" s="115">
        <v>-2</v>
      </c>
      <c r="K53" s="116">
        <v>-3.278688524590164</v>
      </c>
    </row>
    <row r="54" spans="1:11" ht="14.1" customHeight="1" x14ac:dyDescent="0.2">
      <c r="A54" s="306" t="s">
        <v>279</v>
      </c>
      <c r="B54" s="307" t="s">
        <v>280</v>
      </c>
      <c r="C54" s="308"/>
      <c r="D54" s="113">
        <v>10.443037974683545</v>
      </c>
      <c r="E54" s="115">
        <v>759</v>
      </c>
      <c r="F54" s="114">
        <v>794</v>
      </c>
      <c r="G54" s="114">
        <v>743</v>
      </c>
      <c r="H54" s="114">
        <v>808</v>
      </c>
      <c r="I54" s="140">
        <v>802</v>
      </c>
      <c r="J54" s="115">
        <v>-43</v>
      </c>
      <c r="K54" s="116">
        <v>-5.3615960099750621</v>
      </c>
    </row>
    <row r="55" spans="1:11" ht="14.1" customHeight="1" x14ac:dyDescent="0.2">
      <c r="A55" s="306">
        <v>72</v>
      </c>
      <c r="B55" s="307" t="s">
        <v>281</v>
      </c>
      <c r="C55" s="308"/>
      <c r="D55" s="113">
        <v>1.5960374243258117</v>
      </c>
      <c r="E55" s="115">
        <v>116</v>
      </c>
      <c r="F55" s="114">
        <v>115</v>
      </c>
      <c r="G55" s="114">
        <v>113</v>
      </c>
      <c r="H55" s="114">
        <v>109</v>
      </c>
      <c r="I55" s="140">
        <v>106</v>
      </c>
      <c r="J55" s="115">
        <v>10</v>
      </c>
      <c r="K55" s="116">
        <v>9.433962264150944</v>
      </c>
    </row>
    <row r="56" spans="1:11" ht="14.1" customHeight="1" x14ac:dyDescent="0.2">
      <c r="A56" s="306" t="s">
        <v>282</v>
      </c>
      <c r="B56" s="307" t="s">
        <v>283</v>
      </c>
      <c r="C56" s="308"/>
      <c r="D56" s="113">
        <v>0.30269675288937808</v>
      </c>
      <c r="E56" s="115">
        <v>22</v>
      </c>
      <c r="F56" s="114">
        <v>21</v>
      </c>
      <c r="G56" s="114">
        <v>22</v>
      </c>
      <c r="H56" s="114">
        <v>21</v>
      </c>
      <c r="I56" s="140">
        <v>22</v>
      </c>
      <c r="J56" s="115">
        <v>0</v>
      </c>
      <c r="K56" s="116">
        <v>0</v>
      </c>
    </row>
    <row r="57" spans="1:11" ht="14.1" customHeight="1" x14ac:dyDescent="0.2">
      <c r="A57" s="306" t="s">
        <v>284</v>
      </c>
      <c r="B57" s="307" t="s">
        <v>285</v>
      </c>
      <c r="C57" s="308"/>
      <c r="D57" s="113">
        <v>0.85305448541552009</v>
      </c>
      <c r="E57" s="115">
        <v>62</v>
      </c>
      <c r="F57" s="114">
        <v>61</v>
      </c>
      <c r="G57" s="114">
        <v>59</v>
      </c>
      <c r="H57" s="114">
        <v>57</v>
      </c>
      <c r="I57" s="140">
        <v>53</v>
      </c>
      <c r="J57" s="115">
        <v>9</v>
      </c>
      <c r="K57" s="116">
        <v>16.981132075471699</v>
      </c>
    </row>
    <row r="58" spans="1:11" ht="14.1" customHeight="1" x14ac:dyDescent="0.2">
      <c r="A58" s="306">
        <v>73</v>
      </c>
      <c r="B58" s="307" t="s">
        <v>286</v>
      </c>
      <c r="C58" s="308"/>
      <c r="D58" s="113">
        <v>0.89433131535498078</v>
      </c>
      <c r="E58" s="115">
        <v>65</v>
      </c>
      <c r="F58" s="114">
        <v>67</v>
      </c>
      <c r="G58" s="114">
        <v>66</v>
      </c>
      <c r="H58" s="114">
        <v>68</v>
      </c>
      <c r="I58" s="140">
        <v>65</v>
      </c>
      <c r="J58" s="115">
        <v>0</v>
      </c>
      <c r="K58" s="116">
        <v>0</v>
      </c>
    </row>
    <row r="59" spans="1:11" ht="14.1" customHeight="1" x14ac:dyDescent="0.2">
      <c r="A59" s="306" t="s">
        <v>287</v>
      </c>
      <c r="B59" s="307" t="s">
        <v>288</v>
      </c>
      <c r="C59" s="308"/>
      <c r="D59" s="113">
        <v>0.59163456246560264</v>
      </c>
      <c r="E59" s="115">
        <v>43</v>
      </c>
      <c r="F59" s="114">
        <v>43</v>
      </c>
      <c r="G59" s="114">
        <v>43</v>
      </c>
      <c r="H59" s="114">
        <v>42</v>
      </c>
      <c r="I59" s="140">
        <v>41</v>
      </c>
      <c r="J59" s="115">
        <v>2</v>
      </c>
      <c r="K59" s="116">
        <v>4.8780487804878048</v>
      </c>
    </row>
    <row r="60" spans="1:11" ht="14.1" customHeight="1" x14ac:dyDescent="0.2">
      <c r="A60" s="306">
        <v>81</v>
      </c>
      <c r="B60" s="307" t="s">
        <v>289</v>
      </c>
      <c r="C60" s="308"/>
      <c r="D60" s="113">
        <v>4.3203082003302145</v>
      </c>
      <c r="E60" s="115">
        <v>314</v>
      </c>
      <c r="F60" s="114">
        <v>300</v>
      </c>
      <c r="G60" s="114">
        <v>287</v>
      </c>
      <c r="H60" s="114">
        <v>288</v>
      </c>
      <c r="I60" s="140">
        <v>284</v>
      </c>
      <c r="J60" s="115">
        <v>30</v>
      </c>
      <c r="K60" s="116">
        <v>10.56338028169014</v>
      </c>
    </row>
    <row r="61" spans="1:11" ht="14.1" customHeight="1" x14ac:dyDescent="0.2">
      <c r="A61" s="306" t="s">
        <v>290</v>
      </c>
      <c r="B61" s="307" t="s">
        <v>291</v>
      </c>
      <c r="C61" s="308"/>
      <c r="D61" s="113">
        <v>1.4997248211337368</v>
      </c>
      <c r="E61" s="115">
        <v>109</v>
      </c>
      <c r="F61" s="114">
        <v>101</v>
      </c>
      <c r="G61" s="114">
        <v>97</v>
      </c>
      <c r="H61" s="114">
        <v>93</v>
      </c>
      <c r="I61" s="140">
        <v>90</v>
      </c>
      <c r="J61" s="115">
        <v>19</v>
      </c>
      <c r="K61" s="116">
        <v>21.111111111111111</v>
      </c>
    </row>
    <row r="62" spans="1:11" ht="14.1" customHeight="1" x14ac:dyDescent="0.2">
      <c r="A62" s="306" t="s">
        <v>292</v>
      </c>
      <c r="B62" s="307" t="s">
        <v>293</v>
      </c>
      <c r="C62" s="308"/>
      <c r="D62" s="113">
        <v>1.5822784810126582</v>
      </c>
      <c r="E62" s="115">
        <v>115</v>
      </c>
      <c r="F62" s="114">
        <v>106</v>
      </c>
      <c r="G62" s="114">
        <v>96</v>
      </c>
      <c r="H62" s="114">
        <v>99</v>
      </c>
      <c r="I62" s="140">
        <v>100</v>
      </c>
      <c r="J62" s="115">
        <v>15</v>
      </c>
      <c r="K62" s="116">
        <v>15</v>
      </c>
    </row>
    <row r="63" spans="1:11" ht="14.1" customHeight="1" x14ac:dyDescent="0.2">
      <c r="A63" s="306"/>
      <c r="B63" s="307" t="s">
        <v>294</v>
      </c>
      <c r="C63" s="308"/>
      <c r="D63" s="113">
        <v>1.4309301045679692</v>
      </c>
      <c r="E63" s="115">
        <v>104</v>
      </c>
      <c r="F63" s="114">
        <v>93</v>
      </c>
      <c r="G63" s="114">
        <v>84</v>
      </c>
      <c r="H63" s="114">
        <v>84</v>
      </c>
      <c r="I63" s="140">
        <v>86</v>
      </c>
      <c r="J63" s="115">
        <v>18</v>
      </c>
      <c r="K63" s="116">
        <v>20.930232558139537</v>
      </c>
    </row>
    <row r="64" spans="1:11" ht="14.1" customHeight="1" x14ac:dyDescent="0.2">
      <c r="A64" s="306" t="s">
        <v>295</v>
      </c>
      <c r="B64" s="307" t="s">
        <v>296</v>
      </c>
      <c r="C64" s="308"/>
      <c r="D64" s="113" t="s">
        <v>513</v>
      </c>
      <c r="E64" s="115" t="s">
        <v>513</v>
      </c>
      <c r="F64" s="114" t="s">
        <v>513</v>
      </c>
      <c r="G64" s="114" t="s">
        <v>513</v>
      </c>
      <c r="H64" s="114">
        <v>3</v>
      </c>
      <c r="I64" s="140">
        <v>4</v>
      </c>
      <c r="J64" s="115" t="s">
        <v>513</v>
      </c>
      <c r="K64" s="116" t="s">
        <v>513</v>
      </c>
    </row>
    <row r="65" spans="1:11" ht="14.1" customHeight="1" x14ac:dyDescent="0.2">
      <c r="A65" s="306" t="s">
        <v>297</v>
      </c>
      <c r="B65" s="307" t="s">
        <v>298</v>
      </c>
      <c r="C65" s="308"/>
      <c r="D65" s="113">
        <v>0.64667033571821686</v>
      </c>
      <c r="E65" s="115">
        <v>47</v>
      </c>
      <c r="F65" s="114">
        <v>49</v>
      </c>
      <c r="G65" s="114">
        <v>49</v>
      </c>
      <c r="H65" s="114">
        <v>47</v>
      </c>
      <c r="I65" s="140">
        <v>44</v>
      </c>
      <c r="J65" s="115">
        <v>3</v>
      </c>
      <c r="K65" s="116">
        <v>6.8181818181818183</v>
      </c>
    </row>
    <row r="66" spans="1:11" ht="14.1" customHeight="1" x14ac:dyDescent="0.2">
      <c r="A66" s="306">
        <v>82</v>
      </c>
      <c r="B66" s="307" t="s">
        <v>299</v>
      </c>
      <c r="C66" s="308"/>
      <c r="D66" s="113">
        <v>1.6923500275178867</v>
      </c>
      <c r="E66" s="115">
        <v>123</v>
      </c>
      <c r="F66" s="114">
        <v>138</v>
      </c>
      <c r="G66" s="114">
        <v>130</v>
      </c>
      <c r="H66" s="114">
        <v>139</v>
      </c>
      <c r="I66" s="140">
        <v>131</v>
      </c>
      <c r="J66" s="115">
        <v>-8</v>
      </c>
      <c r="K66" s="116">
        <v>-6.106870229007634</v>
      </c>
    </row>
    <row r="67" spans="1:11" ht="14.1" customHeight="1" x14ac:dyDescent="0.2">
      <c r="A67" s="306" t="s">
        <v>300</v>
      </c>
      <c r="B67" s="307" t="s">
        <v>301</v>
      </c>
      <c r="C67" s="308"/>
      <c r="D67" s="113">
        <v>0.66042927903137039</v>
      </c>
      <c r="E67" s="115">
        <v>48</v>
      </c>
      <c r="F67" s="114">
        <v>54</v>
      </c>
      <c r="G67" s="114">
        <v>48</v>
      </c>
      <c r="H67" s="114">
        <v>51</v>
      </c>
      <c r="I67" s="140">
        <v>48</v>
      </c>
      <c r="J67" s="115">
        <v>0</v>
      </c>
      <c r="K67" s="116">
        <v>0</v>
      </c>
    </row>
    <row r="68" spans="1:11" ht="14.1" customHeight="1" x14ac:dyDescent="0.2">
      <c r="A68" s="306" t="s">
        <v>302</v>
      </c>
      <c r="B68" s="307" t="s">
        <v>303</v>
      </c>
      <c r="C68" s="308"/>
      <c r="D68" s="113">
        <v>0.64667033571821686</v>
      </c>
      <c r="E68" s="115">
        <v>47</v>
      </c>
      <c r="F68" s="114">
        <v>54</v>
      </c>
      <c r="G68" s="114">
        <v>53</v>
      </c>
      <c r="H68" s="114">
        <v>59</v>
      </c>
      <c r="I68" s="140">
        <v>55</v>
      </c>
      <c r="J68" s="115">
        <v>-8</v>
      </c>
      <c r="K68" s="116">
        <v>-14.545454545454545</v>
      </c>
    </row>
    <row r="69" spans="1:11" ht="14.1" customHeight="1" x14ac:dyDescent="0.2">
      <c r="A69" s="306">
        <v>83</v>
      </c>
      <c r="B69" s="307" t="s">
        <v>304</v>
      </c>
      <c r="C69" s="308"/>
      <c r="D69" s="113">
        <v>4.058888277380297</v>
      </c>
      <c r="E69" s="115">
        <v>295</v>
      </c>
      <c r="F69" s="114">
        <v>275</v>
      </c>
      <c r="G69" s="114">
        <v>275</v>
      </c>
      <c r="H69" s="114">
        <v>269</v>
      </c>
      <c r="I69" s="140">
        <v>274</v>
      </c>
      <c r="J69" s="115">
        <v>21</v>
      </c>
      <c r="K69" s="116">
        <v>7.664233576642336</v>
      </c>
    </row>
    <row r="70" spans="1:11" ht="14.1" customHeight="1" x14ac:dyDescent="0.2">
      <c r="A70" s="306" t="s">
        <v>305</v>
      </c>
      <c r="B70" s="307" t="s">
        <v>306</v>
      </c>
      <c r="C70" s="308"/>
      <c r="D70" s="113">
        <v>2.4903687396807923</v>
      </c>
      <c r="E70" s="115">
        <v>181</v>
      </c>
      <c r="F70" s="114">
        <v>167</v>
      </c>
      <c r="G70" s="114">
        <v>166</v>
      </c>
      <c r="H70" s="114">
        <v>162</v>
      </c>
      <c r="I70" s="140">
        <v>164</v>
      </c>
      <c r="J70" s="115">
        <v>17</v>
      </c>
      <c r="K70" s="116">
        <v>10.365853658536585</v>
      </c>
    </row>
    <row r="71" spans="1:11" ht="14.1" customHeight="1" x14ac:dyDescent="0.2">
      <c r="A71" s="306"/>
      <c r="B71" s="307" t="s">
        <v>307</v>
      </c>
      <c r="C71" s="308"/>
      <c r="D71" s="113">
        <v>1.1970280682443588</v>
      </c>
      <c r="E71" s="115">
        <v>87</v>
      </c>
      <c r="F71" s="114">
        <v>67</v>
      </c>
      <c r="G71" s="114">
        <v>68</v>
      </c>
      <c r="H71" s="114">
        <v>67</v>
      </c>
      <c r="I71" s="140">
        <v>67</v>
      </c>
      <c r="J71" s="115">
        <v>20</v>
      </c>
      <c r="K71" s="116">
        <v>29.850746268656717</v>
      </c>
    </row>
    <row r="72" spans="1:11" ht="14.1" customHeight="1" x14ac:dyDescent="0.2">
      <c r="A72" s="306">
        <v>84</v>
      </c>
      <c r="B72" s="307" t="s">
        <v>308</v>
      </c>
      <c r="C72" s="308"/>
      <c r="D72" s="113">
        <v>1.5960374243258117</v>
      </c>
      <c r="E72" s="115">
        <v>116</v>
      </c>
      <c r="F72" s="114">
        <v>126</v>
      </c>
      <c r="G72" s="114">
        <v>119</v>
      </c>
      <c r="H72" s="114">
        <v>124</v>
      </c>
      <c r="I72" s="140">
        <v>114</v>
      </c>
      <c r="J72" s="115">
        <v>2</v>
      </c>
      <c r="K72" s="116">
        <v>1.7543859649122806</v>
      </c>
    </row>
    <row r="73" spans="1:11" ht="14.1" customHeight="1" x14ac:dyDescent="0.2">
      <c r="A73" s="306" t="s">
        <v>309</v>
      </c>
      <c r="B73" s="307" t="s">
        <v>310</v>
      </c>
      <c r="C73" s="308"/>
      <c r="D73" s="113">
        <v>0.22014309301045679</v>
      </c>
      <c r="E73" s="115">
        <v>16</v>
      </c>
      <c r="F73" s="114">
        <v>18</v>
      </c>
      <c r="G73" s="114">
        <v>16</v>
      </c>
      <c r="H73" s="114">
        <v>19</v>
      </c>
      <c r="I73" s="140">
        <v>18</v>
      </c>
      <c r="J73" s="115">
        <v>-2</v>
      </c>
      <c r="K73" s="116">
        <v>-11.111111111111111</v>
      </c>
    </row>
    <row r="74" spans="1:11" ht="14.1" customHeight="1" x14ac:dyDescent="0.2">
      <c r="A74" s="306" t="s">
        <v>311</v>
      </c>
      <c r="B74" s="307" t="s">
        <v>312</v>
      </c>
      <c r="C74" s="308"/>
      <c r="D74" s="113" t="s">
        <v>513</v>
      </c>
      <c r="E74" s="115" t="s">
        <v>513</v>
      </c>
      <c r="F74" s="114" t="s">
        <v>513</v>
      </c>
      <c r="G74" s="114" t="s">
        <v>513</v>
      </c>
      <c r="H74" s="114" t="s">
        <v>513</v>
      </c>
      <c r="I74" s="140" t="s">
        <v>513</v>
      </c>
      <c r="J74" s="115" t="s">
        <v>513</v>
      </c>
      <c r="K74" s="116" t="s">
        <v>513</v>
      </c>
    </row>
    <row r="75" spans="1:11" ht="14.1" customHeight="1" x14ac:dyDescent="0.2">
      <c r="A75" s="306" t="s">
        <v>313</v>
      </c>
      <c r="B75" s="307" t="s">
        <v>314</v>
      </c>
      <c r="C75" s="308"/>
      <c r="D75" s="113">
        <v>0.11007154650522839</v>
      </c>
      <c r="E75" s="115">
        <v>8</v>
      </c>
      <c r="F75" s="114">
        <v>9</v>
      </c>
      <c r="G75" s="114">
        <v>10</v>
      </c>
      <c r="H75" s="114">
        <v>9</v>
      </c>
      <c r="I75" s="140">
        <v>7</v>
      </c>
      <c r="J75" s="115">
        <v>1</v>
      </c>
      <c r="K75" s="116">
        <v>14.285714285714286</v>
      </c>
    </row>
    <row r="76" spans="1:11" ht="14.1" customHeight="1" x14ac:dyDescent="0.2">
      <c r="A76" s="306">
        <v>91</v>
      </c>
      <c r="B76" s="307" t="s">
        <v>315</v>
      </c>
      <c r="C76" s="308"/>
      <c r="D76" s="113">
        <v>0.8117776554760594</v>
      </c>
      <c r="E76" s="115">
        <v>59</v>
      </c>
      <c r="F76" s="114">
        <v>57</v>
      </c>
      <c r="G76" s="114">
        <v>59</v>
      </c>
      <c r="H76" s="114">
        <v>54</v>
      </c>
      <c r="I76" s="140">
        <v>57</v>
      </c>
      <c r="J76" s="115">
        <v>2</v>
      </c>
      <c r="K76" s="116">
        <v>3.5087719298245612</v>
      </c>
    </row>
    <row r="77" spans="1:11" ht="14.1" customHeight="1" x14ac:dyDescent="0.2">
      <c r="A77" s="306">
        <v>92</v>
      </c>
      <c r="B77" s="307" t="s">
        <v>316</v>
      </c>
      <c r="C77" s="308"/>
      <c r="D77" s="113">
        <v>0.3577325261419923</v>
      </c>
      <c r="E77" s="115">
        <v>26</v>
      </c>
      <c r="F77" s="114">
        <v>28</v>
      </c>
      <c r="G77" s="114">
        <v>29</v>
      </c>
      <c r="H77" s="114">
        <v>30</v>
      </c>
      <c r="I77" s="140">
        <v>27</v>
      </c>
      <c r="J77" s="115">
        <v>-1</v>
      </c>
      <c r="K77" s="116">
        <v>-3.7037037037037037</v>
      </c>
    </row>
    <row r="78" spans="1:11" ht="14.1" customHeight="1" x14ac:dyDescent="0.2">
      <c r="A78" s="306">
        <v>93</v>
      </c>
      <c r="B78" s="307" t="s">
        <v>317</v>
      </c>
      <c r="C78" s="308"/>
      <c r="D78" s="113">
        <v>5.5035773252614197E-2</v>
      </c>
      <c r="E78" s="115">
        <v>4</v>
      </c>
      <c r="F78" s="114" t="s">
        <v>513</v>
      </c>
      <c r="G78" s="114">
        <v>3</v>
      </c>
      <c r="H78" s="114">
        <v>3</v>
      </c>
      <c r="I78" s="140">
        <v>3</v>
      </c>
      <c r="J78" s="115">
        <v>1</v>
      </c>
      <c r="K78" s="116">
        <v>33.333333333333336</v>
      </c>
    </row>
    <row r="79" spans="1:11" ht="14.1" customHeight="1" x14ac:dyDescent="0.2">
      <c r="A79" s="306">
        <v>94</v>
      </c>
      <c r="B79" s="307" t="s">
        <v>318</v>
      </c>
      <c r="C79" s="308"/>
      <c r="D79" s="113">
        <v>0.6191524490919097</v>
      </c>
      <c r="E79" s="115">
        <v>45</v>
      </c>
      <c r="F79" s="114">
        <v>61</v>
      </c>
      <c r="G79" s="114">
        <v>51</v>
      </c>
      <c r="H79" s="114">
        <v>45</v>
      </c>
      <c r="I79" s="140">
        <v>46</v>
      </c>
      <c r="J79" s="115">
        <v>-1</v>
      </c>
      <c r="K79" s="116">
        <v>-2.1739130434782608</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7.4848651623555309</v>
      </c>
      <c r="E81" s="143">
        <v>544</v>
      </c>
      <c r="F81" s="144">
        <v>555</v>
      </c>
      <c r="G81" s="144">
        <v>566</v>
      </c>
      <c r="H81" s="144">
        <v>588</v>
      </c>
      <c r="I81" s="145">
        <v>564</v>
      </c>
      <c r="J81" s="143">
        <v>-20</v>
      </c>
      <c r="K81" s="146">
        <v>-3.5460992907801416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2033</v>
      </c>
      <c r="G12" s="536">
        <v>1390</v>
      </c>
      <c r="H12" s="536">
        <v>2391</v>
      </c>
      <c r="I12" s="536">
        <v>1428</v>
      </c>
      <c r="J12" s="537">
        <v>1691</v>
      </c>
      <c r="K12" s="538">
        <v>342</v>
      </c>
      <c r="L12" s="349">
        <v>20.224719101123597</v>
      </c>
    </row>
    <row r="13" spans="1:17" s="110" customFormat="1" ht="15" customHeight="1" x14ac:dyDescent="0.2">
      <c r="A13" s="350" t="s">
        <v>344</v>
      </c>
      <c r="B13" s="351" t="s">
        <v>345</v>
      </c>
      <c r="C13" s="347"/>
      <c r="D13" s="347"/>
      <c r="E13" s="348"/>
      <c r="F13" s="536">
        <v>1071</v>
      </c>
      <c r="G13" s="536">
        <v>631</v>
      </c>
      <c r="H13" s="536">
        <v>1126</v>
      </c>
      <c r="I13" s="536">
        <v>763</v>
      </c>
      <c r="J13" s="537">
        <v>854</v>
      </c>
      <c r="K13" s="538">
        <v>217</v>
      </c>
      <c r="L13" s="349">
        <v>25.409836065573771</v>
      </c>
    </row>
    <row r="14" spans="1:17" s="110" customFormat="1" ht="22.5" customHeight="1" x14ac:dyDescent="0.2">
      <c r="A14" s="350"/>
      <c r="B14" s="351" t="s">
        <v>346</v>
      </c>
      <c r="C14" s="347"/>
      <c r="D14" s="347"/>
      <c r="E14" s="348"/>
      <c r="F14" s="536">
        <v>962</v>
      </c>
      <c r="G14" s="536">
        <v>759</v>
      </c>
      <c r="H14" s="536">
        <v>1265</v>
      </c>
      <c r="I14" s="536">
        <v>665</v>
      </c>
      <c r="J14" s="537">
        <v>837</v>
      </c>
      <c r="K14" s="538">
        <v>125</v>
      </c>
      <c r="L14" s="349">
        <v>14.934289127837514</v>
      </c>
    </row>
    <row r="15" spans="1:17" s="110" customFormat="1" ht="15" customHeight="1" x14ac:dyDescent="0.2">
      <c r="A15" s="350" t="s">
        <v>347</v>
      </c>
      <c r="B15" s="351" t="s">
        <v>108</v>
      </c>
      <c r="C15" s="347"/>
      <c r="D15" s="347"/>
      <c r="E15" s="348"/>
      <c r="F15" s="536">
        <v>424</v>
      </c>
      <c r="G15" s="536">
        <v>299</v>
      </c>
      <c r="H15" s="536">
        <v>980</v>
      </c>
      <c r="I15" s="536">
        <v>304</v>
      </c>
      <c r="J15" s="537">
        <v>323</v>
      </c>
      <c r="K15" s="538">
        <v>101</v>
      </c>
      <c r="L15" s="349">
        <v>31.269349845201237</v>
      </c>
    </row>
    <row r="16" spans="1:17" s="110" customFormat="1" ht="15" customHeight="1" x14ac:dyDescent="0.2">
      <c r="A16" s="350"/>
      <c r="B16" s="351" t="s">
        <v>109</v>
      </c>
      <c r="C16" s="347"/>
      <c r="D16" s="347"/>
      <c r="E16" s="348"/>
      <c r="F16" s="536">
        <v>1303</v>
      </c>
      <c r="G16" s="536">
        <v>934</v>
      </c>
      <c r="H16" s="536">
        <v>1216</v>
      </c>
      <c r="I16" s="536">
        <v>947</v>
      </c>
      <c r="J16" s="537">
        <v>1164</v>
      </c>
      <c r="K16" s="538">
        <v>139</v>
      </c>
      <c r="L16" s="349">
        <v>11.941580756013746</v>
      </c>
    </row>
    <row r="17" spans="1:12" s="110" customFormat="1" ht="15" customHeight="1" x14ac:dyDescent="0.2">
      <c r="A17" s="350"/>
      <c r="B17" s="351" t="s">
        <v>110</v>
      </c>
      <c r="C17" s="347"/>
      <c r="D17" s="347"/>
      <c r="E17" s="348"/>
      <c r="F17" s="536">
        <v>260</v>
      </c>
      <c r="G17" s="536">
        <v>144</v>
      </c>
      <c r="H17" s="536">
        <v>171</v>
      </c>
      <c r="I17" s="536">
        <v>162</v>
      </c>
      <c r="J17" s="537">
        <v>185</v>
      </c>
      <c r="K17" s="538">
        <v>75</v>
      </c>
      <c r="L17" s="349">
        <v>40.54054054054054</v>
      </c>
    </row>
    <row r="18" spans="1:12" s="110" customFormat="1" ht="15" customHeight="1" x14ac:dyDescent="0.2">
      <c r="A18" s="350"/>
      <c r="B18" s="351" t="s">
        <v>111</v>
      </c>
      <c r="C18" s="347"/>
      <c r="D18" s="347"/>
      <c r="E18" s="348"/>
      <c r="F18" s="536">
        <v>46</v>
      </c>
      <c r="G18" s="536">
        <v>13</v>
      </c>
      <c r="H18" s="536">
        <v>24</v>
      </c>
      <c r="I18" s="536">
        <v>15</v>
      </c>
      <c r="J18" s="537">
        <v>19</v>
      </c>
      <c r="K18" s="538">
        <v>27</v>
      </c>
      <c r="L18" s="349">
        <v>142.10526315789474</v>
      </c>
    </row>
    <row r="19" spans="1:12" s="110" customFormat="1" ht="15" customHeight="1" x14ac:dyDescent="0.2">
      <c r="A19" s="118" t="s">
        <v>113</v>
      </c>
      <c r="B19" s="119" t="s">
        <v>181</v>
      </c>
      <c r="C19" s="347"/>
      <c r="D19" s="347"/>
      <c r="E19" s="348"/>
      <c r="F19" s="536">
        <v>1130</v>
      </c>
      <c r="G19" s="536">
        <v>727</v>
      </c>
      <c r="H19" s="536">
        <v>1515</v>
      </c>
      <c r="I19" s="536">
        <v>835</v>
      </c>
      <c r="J19" s="537">
        <v>922</v>
      </c>
      <c r="K19" s="538">
        <v>208</v>
      </c>
      <c r="L19" s="349">
        <v>22.559652928416487</v>
      </c>
    </row>
    <row r="20" spans="1:12" s="110" customFormat="1" ht="15" customHeight="1" x14ac:dyDescent="0.2">
      <c r="A20" s="118"/>
      <c r="B20" s="119" t="s">
        <v>182</v>
      </c>
      <c r="C20" s="347"/>
      <c r="D20" s="347"/>
      <c r="E20" s="348"/>
      <c r="F20" s="536">
        <v>903</v>
      </c>
      <c r="G20" s="536">
        <v>663</v>
      </c>
      <c r="H20" s="536">
        <v>876</v>
      </c>
      <c r="I20" s="536">
        <v>593</v>
      </c>
      <c r="J20" s="537">
        <v>769</v>
      </c>
      <c r="K20" s="538">
        <v>134</v>
      </c>
      <c r="L20" s="349">
        <v>17.425227568270483</v>
      </c>
    </row>
    <row r="21" spans="1:12" s="110" customFormat="1" ht="15" customHeight="1" x14ac:dyDescent="0.2">
      <c r="A21" s="118" t="s">
        <v>113</v>
      </c>
      <c r="B21" s="119" t="s">
        <v>116</v>
      </c>
      <c r="C21" s="347"/>
      <c r="D21" s="347"/>
      <c r="E21" s="348"/>
      <c r="F21" s="536">
        <v>1764</v>
      </c>
      <c r="G21" s="536">
        <v>1178</v>
      </c>
      <c r="H21" s="536">
        <v>2090</v>
      </c>
      <c r="I21" s="536">
        <v>1180</v>
      </c>
      <c r="J21" s="537">
        <v>1476</v>
      </c>
      <c r="K21" s="538">
        <v>288</v>
      </c>
      <c r="L21" s="349">
        <v>19.512195121951219</v>
      </c>
    </row>
    <row r="22" spans="1:12" s="110" customFormat="1" ht="15" customHeight="1" x14ac:dyDescent="0.2">
      <c r="A22" s="118"/>
      <c r="B22" s="119" t="s">
        <v>117</v>
      </c>
      <c r="C22" s="347"/>
      <c r="D22" s="347"/>
      <c r="E22" s="348"/>
      <c r="F22" s="536">
        <v>268</v>
      </c>
      <c r="G22" s="536">
        <v>211</v>
      </c>
      <c r="H22" s="536">
        <v>301</v>
      </c>
      <c r="I22" s="536">
        <v>247</v>
      </c>
      <c r="J22" s="537">
        <v>214</v>
      </c>
      <c r="K22" s="538">
        <v>54</v>
      </c>
      <c r="L22" s="349">
        <v>25.233644859813083</v>
      </c>
    </row>
    <row r="23" spans="1:12" s="110" customFormat="1" ht="15" customHeight="1" x14ac:dyDescent="0.2">
      <c r="A23" s="352" t="s">
        <v>347</v>
      </c>
      <c r="B23" s="353" t="s">
        <v>193</v>
      </c>
      <c r="C23" s="354"/>
      <c r="D23" s="354"/>
      <c r="E23" s="355"/>
      <c r="F23" s="539">
        <v>46</v>
      </c>
      <c r="G23" s="539">
        <v>44</v>
      </c>
      <c r="H23" s="539">
        <v>470</v>
      </c>
      <c r="I23" s="539">
        <v>32</v>
      </c>
      <c r="J23" s="540">
        <v>45</v>
      </c>
      <c r="K23" s="541">
        <v>1</v>
      </c>
      <c r="L23" s="356">
        <v>2.2222222222222223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33.4</v>
      </c>
      <c r="G25" s="542">
        <v>40.4</v>
      </c>
      <c r="H25" s="542">
        <v>40.4</v>
      </c>
      <c r="I25" s="542">
        <v>36.4</v>
      </c>
      <c r="J25" s="542">
        <v>31.8</v>
      </c>
      <c r="K25" s="543" t="s">
        <v>349</v>
      </c>
      <c r="L25" s="364">
        <v>1.5999999999999979</v>
      </c>
    </row>
    <row r="26" spans="1:12" s="110" customFormat="1" ht="15" customHeight="1" x14ac:dyDescent="0.2">
      <c r="A26" s="365" t="s">
        <v>105</v>
      </c>
      <c r="B26" s="366" t="s">
        <v>345</v>
      </c>
      <c r="C26" s="362"/>
      <c r="D26" s="362"/>
      <c r="E26" s="363"/>
      <c r="F26" s="542">
        <v>31.2</v>
      </c>
      <c r="G26" s="542">
        <v>36.6</v>
      </c>
      <c r="H26" s="542">
        <v>37.4</v>
      </c>
      <c r="I26" s="542">
        <v>33.200000000000003</v>
      </c>
      <c r="J26" s="544">
        <v>26.2</v>
      </c>
      <c r="K26" s="543" t="s">
        <v>349</v>
      </c>
      <c r="L26" s="364">
        <v>5</v>
      </c>
    </row>
    <row r="27" spans="1:12" s="110" customFormat="1" ht="15" customHeight="1" x14ac:dyDescent="0.2">
      <c r="A27" s="365"/>
      <c r="B27" s="366" t="s">
        <v>346</v>
      </c>
      <c r="C27" s="362"/>
      <c r="D27" s="362"/>
      <c r="E27" s="363"/>
      <c r="F27" s="542">
        <v>35.700000000000003</v>
      </c>
      <c r="G27" s="542">
        <v>43.6</v>
      </c>
      <c r="H27" s="542">
        <v>42.9</v>
      </c>
      <c r="I27" s="542">
        <v>40.1</v>
      </c>
      <c r="J27" s="542">
        <v>37.5</v>
      </c>
      <c r="K27" s="543" t="s">
        <v>349</v>
      </c>
      <c r="L27" s="364">
        <v>-1.7999999999999972</v>
      </c>
    </row>
    <row r="28" spans="1:12" s="110" customFormat="1" ht="15" customHeight="1" x14ac:dyDescent="0.2">
      <c r="A28" s="365" t="s">
        <v>113</v>
      </c>
      <c r="B28" s="366" t="s">
        <v>108</v>
      </c>
      <c r="C28" s="362"/>
      <c r="D28" s="362"/>
      <c r="E28" s="363"/>
      <c r="F28" s="542">
        <v>47.7</v>
      </c>
      <c r="G28" s="542">
        <v>46.9</v>
      </c>
      <c r="H28" s="542">
        <v>52</v>
      </c>
      <c r="I28" s="542">
        <v>43.5</v>
      </c>
      <c r="J28" s="542">
        <v>44.2</v>
      </c>
      <c r="K28" s="543" t="s">
        <v>349</v>
      </c>
      <c r="L28" s="364">
        <v>3.5</v>
      </c>
    </row>
    <row r="29" spans="1:12" s="110" customFormat="1" ht="11.25" x14ac:dyDescent="0.2">
      <c r="A29" s="365"/>
      <c r="B29" s="366" t="s">
        <v>109</v>
      </c>
      <c r="C29" s="362"/>
      <c r="D29" s="362"/>
      <c r="E29" s="363"/>
      <c r="F29" s="542">
        <v>31.8</v>
      </c>
      <c r="G29" s="542">
        <v>39.799999999999997</v>
      </c>
      <c r="H29" s="542">
        <v>37.200000000000003</v>
      </c>
      <c r="I29" s="542">
        <v>35.799999999999997</v>
      </c>
      <c r="J29" s="544">
        <v>30</v>
      </c>
      <c r="K29" s="543" t="s">
        <v>349</v>
      </c>
      <c r="L29" s="364">
        <v>1.8000000000000007</v>
      </c>
    </row>
    <row r="30" spans="1:12" s="110" customFormat="1" ht="15" customHeight="1" x14ac:dyDescent="0.2">
      <c r="A30" s="365"/>
      <c r="B30" s="366" t="s">
        <v>110</v>
      </c>
      <c r="C30" s="362"/>
      <c r="D30" s="362"/>
      <c r="E30" s="363"/>
      <c r="F30" s="542">
        <v>22.7</v>
      </c>
      <c r="G30" s="542">
        <v>33.299999999999997</v>
      </c>
      <c r="H30" s="542">
        <v>34.1</v>
      </c>
      <c r="I30" s="542">
        <v>25.5</v>
      </c>
      <c r="J30" s="542">
        <v>25.9</v>
      </c>
      <c r="K30" s="543" t="s">
        <v>349</v>
      </c>
      <c r="L30" s="364">
        <v>-3.1999999999999993</v>
      </c>
    </row>
    <row r="31" spans="1:12" s="110" customFormat="1" ht="15" customHeight="1" x14ac:dyDescent="0.2">
      <c r="A31" s="365"/>
      <c r="B31" s="366" t="s">
        <v>111</v>
      </c>
      <c r="C31" s="362"/>
      <c r="D31" s="362"/>
      <c r="E31" s="363"/>
      <c r="F31" s="542">
        <v>21.7</v>
      </c>
      <c r="G31" s="542">
        <v>38.5</v>
      </c>
      <c r="H31" s="542">
        <v>37.5</v>
      </c>
      <c r="I31" s="542">
        <v>60</v>
      </c>
      <c r="J31" s="542">
        <v>15.8</v>
      </c>
      <c r="K31" s="543" t="s">
        <v>349</v>
      </c>
      <c r="L31" s="364">
        <v>5.8999999999999986</v>
      </c>
    </row>
    <row r="32" spans="1:12" s="110" customFormat="1" ht="15" customHeight="1" x14ac:dyDescent="0.2">
      <c r="A32" s="367" t="s">
        <v>113</v>
      </c>
      <c r="B32" s="368" t="s">
        <v>181</v>
      </c>
      <c r="C32" s="362"/>
      <c r="D32" s="362"/>
      <c r="E32" s="363"/>
      <c r="F32" s="542">
        <v>28.9</v>
      </c>
      <c r="G32" s="542">
        <v>35.6</v>
      </c>
      <c r="H32" s="542">
        <v>35</v>
      </c>
      <c r="I32" s="542">
        <v>34.200000000000003</v>
      </c>
      <c r="J32" s="544">
        <v>27.3</v>
      </c>
      <c r="K32" s="543" t="s">
        <v>349</v>
      </c>
      <c r="L32" s="364">
        <v>1.5999999999999979</v>
      </c>
    </row>
    <row r="33" spans="1:12" s="110" customFormat="1" ht="15" customHeight="1" x14ac:dyDescent="0.2">
      <c r="A33" s="367"/>
      <c r="B33" s="368" t="s">
        <v>182</v>
      </c>
      <c r="C33" s="362"/>
      <c r="D33" s="362"/>
      <c r="E33" s="363"/>
      <c r="F33" s="542">
        <v>38.6</v>
      </c>
      <c r="G33" s="542">
        <v>45.3</v>
      </c>
      <c r="H33" s="542">
        <v>46.5</v>
      </c>
      <c r="I33" s="542">
        <v>39.4</v>
      </c>
      <c r="J33" s="542">
        <v>36.799999999999997</v>
      </c>
      <c r="K33" s="543" t="s">
        <v>349</v>
      </c>
      <c r="L33" s="364">
        <v>1.8000000000000043</v>
      </c>
    </row>
    <row r="34" spans="1:12" s="369" customFormat="1" ht="15" customHeight="1" x14ac:dyDescent="0.2">
      <c r="A34" s="367" t="s">
        <v>113</v>
      </c>
      <c r="B34" s="368" t="s">
        <v>116</v>
      </c>
      <c r="C34" s="362"/>
      <c r="D34" s="362"/>
      <c r="E34" s="363"/>
      <c r="F34" s="542">
        <v>32.9</v>
      </c>
      <c r="G34" s="542">
        <v>40.700000000000003</v>
      </c>
      <c r="H34" s="542">
        <v>40.1</v>
      </c>
      <c r="I34" s="542">
        <v>37.1</v>
      </c>
      <c r="J34" s="542">
        <v>33.1</v>
      </c>
      <c r="K34" s="543" t="s">
        <v>349</v>
      </c>
      <c r="L34" s="364">
        <v>-0.20000000000000284</v>
      </c>
    </row>
    <row r="35" spans="1:12" s="369" customFormat="1" ht="11.25" x14ac:dyDescent="0.2">
      <c r="A35" s="370"/>
      <c r="B35" s="371" t="s">
        <v>117</v>
      </c>
      <c r="C35" s="372"/>
      <c r="D35" s="372"/>
      <c r="E35" s="373"/>
      <c r="F35" s="545">
        <v>36.6</v>
      </c>
      <c r="G35" s="545">
        <v>38.4</v>
      </c>
      <c r="H35" s="545">
        <v>42.3</v>
      </c>
      <c r="I35" s="545">
        <v>33.200000000000003</v>
      </c>
      <c r="J35" s="546">
        <v>22.4</v>
      </c>
      <c r="K35" s="547" t="s">
        <v>349</v>
      </c>
      <c r="L35" s="374">
        <v>14.200000000000003</v>
      </c>
    </row>
    <row r="36" spans="1:12" s="369" customFormat="1" ht="15.95" customHeight="1" x14ac:dyDescent="0.2">
      <c r="A36" s="375" t="s">
        <v>350</v>
      </c>
      <c r="B36" s="376"/>
      <c r="C36" s="377"/>
      <c r="D36" s="376"/>
      <c r="E36" s="378"/>
      <c r="F36" s="548">
        <v>1967</v>
      </c>
      <c r="G36" s="548">
        <v>1328</v>
      </c>
      <c r="H36" s="548">
        <v>1779</v>
      </c>
      <c r="I36" s="548">
        <v>1383</v>
      </c>
      <c r="J36" s="548">
        <v>1623</v>
      </c>
      <c r="K36" s="549">
        <v>344</v>
      </c>
      <c r="L36" s="380">
        <v>21.195317313616759</v>
      </c>
    </row>
    <row r="37" spans="1:12" s="369" customFormat="1" ht="15.95" customHeight="1" x14ac:dyDescent="0.2">
      <c r="A37" s="381"/>
      <c r="B37" s="382" t="s">
        <v>113</v>
      </c>
      <c r="C37" s="382" t="s">
        <v>351</v>
      </c>
      <c r="D37" s="382"/>
      <c r="E37" s="383"/>
      <c r="F37" s="548">
        <v>656</v>
      </c>
      <c r="G37" s="548">
        <v>537</v>
      </c>
      <c r="H37" s="548">
        <v>719</v>
      </c>
      <c r="I37" s="548">
        <v>503</v>
      </c>
      <c r="J37" s="548">
        <v>516</v>
      </c>
      <c r="K37" s="549">
        <v>140</v>
      </c>
      <c r="L37" s="380">
        <v>27.131782945736433</v>
      </c>
    </row>
    <row r="38" spans="1:12" s="369" customFormat="1" ht="15.95" customHeight="1" x14ac:dyDescent="0.2">
      <c r="A38" s="381"/>
      <c r="B38" s="384" t="s">
        <v>105</v>
      </c>
      <c r="C38" s="384" t="s">
        <v>106</v>
      </c>
      <c r="D38" s="385"/>
      <c r="E38" s="383"/>
      <c r="F38" s="548">
        <v>1038</v>
      </c>
      <c r="G38" s="548">
        <v>606</v>
      </c>
      <c r="H38" s="548">
        <v>815</v>
      </c>
      <c r="I38" s="548">
        <v>750</v>
      </c>
      <c r="J38" s="550">
        <v>821</v>
      </c>
      <c r="K38" s="549">
        <v>217</v>
      </c>
      <c r="L38" s="380">
        <v>26.431181485992692</v>
      </c>
    </row>
    <row r="39" spans="1:12" s="369" customFormat="1" ht="15.95" customHeight="1" x14ac:dyDescent="0.2">
      <c r="A39" s="381"/>
      <c r="B39" s="385"/>
      <c r="C39" s="382" t="s">
        <v>352</v>
      </c>
      <c r="D39" s="385"/>
      <c r="E39" s="383"/>
      <c r="F39" s="548">
        <v>324</v>
      </c>
      <c r="G39" s="548">
        <v>222</v>
      </c>
      <c r="H39" s="548">
        <v>305</v>
      </c>
      <c r="I39" s="548">
        <v>249</v>
      </c>
      <c r="J39" s="548">
        <v>215</v>
      </c>
      <c r="K39" s="549">
        <v>109</v>
      </c>
      <c r="L39" s="380">
        <v>50.697674418604649</v>
      </c>
    </row>
    <row r="40" spans="1:12" s="369" customFormat="1" ht="15.95" customHeight="1" x14ac:dyDescent="0.2">
      <c r="A40" s="381"/>
      <c r="B40" s="384"/>
      <c r="C40" s="384" t="s">
        <v>107</v>
      </c>
      <c r="D40" s="385"/>
      <c r="E40" s="383"/>
      <c r="F40" s="548">
        <v>929</v>
      </c>
      <c r="G40" s="548">
        <v>722</v>
      </c>
      <c r="H40" s="548">
        <v>964</v>
      </c>
      <c r="I40" s="548">
        <v>633</v>
      </c>
      <c r="J40" s="548">
        <v>802</v>
      </c>
      <c r="K40" s="549">
        <v>127</v>
      </c>
      <c r="L40" s="380">
        <v>15.835411471321695</v>
      </c>
    </row>
    <row r="41" spans="1:12" s="369" customFormat="1" ht="24" customHeight="1" x14ac:dyDescent="0.2">
      <c r="A41" s="381"/>
      <c r="B41" s="385"/>
      <c r="C41" s="382" t="s">
        <v>352</v>
      </c>
      <c r="D41" s="385"/>
      <c r="E41" s="383"/>
      <c r="F41" s="548">
        <v>332</v>
      </c>
      <c r="G41" s="548">
        <v>315</v>
      </c>
      <c r="H41" s="548">
        <v>414</v>
      </c>
      <c r="I41" s="548">
        <v>254</v>
      </c>
      <c r="J41" s="550">
        <v>301</v>
      </c>
      <c r="K41" s="549">
        <v>31</v>
      </c>
      <c r="L41" s="380">
        <v>10.299003322259136</v>
      </c>
    </row>
    <row r="42" spans="1:12" s="110" customFormat="1" ht="15" customHeight="1" x14ac:dyDescent="0.2">
      <c r="A42" s="381"/>
      <c r="B42" s="384" t="s">
        <v>113</v>
      </c>
      <c r="C42" s="384" t="s">
        <v>353</v>
      </c>
      <c r="D42" s="385"/>
      <c r="E42" s="383"/>
      <c r="F42" s="548">
        <v>369</v>
      </c>
      <c r="G42" s="548">
        <v>245</v>
      </c>
      <c r="H42" s="548">
        <v>425</v>
      </c>
      <c r="I42" s="548">
        <v>269</v>
      </c>
      <c r="J42" s="548">
        <v>274</v>
      </c>
      <c r="K42" s="549">
        <v>95</v>
      </c>
      <c r="L42" s="380">
        <v>34.67153284671533</v>
      </c>
    </row>
    <row r="43" spans="1:12" s="110" customFormat="1" ht="15" customHeight="1" x14ac:dyDescent="0.2">
      <c r="A43" s="381"/>
      <c r="B43" s="385"/>
      <c r="C43" s="382" t="s">
        <v>352</v>
      </c>
      <c r="D43" s="385"/>
      <c r="E43" s="383"/>
      <c r="F43" s="548">
        <v>176</v>
      </c>
      <c r="G43" s="548">
        <v>115</v>
      </c>
      <c r="H43" s="548">
        <v>221</v>
      </c>
      <c r="I43" s="548">
        <v>117</v>
      </c>
      <c r="J43" s="548">
        <v>121</v>
      </c>
      <c r="K43" s="549">
        <v>55</v>
      </c>
      <c r="L43" s="380">
        <v>45.454545454545453</v>
      </c>
    </row>
    <row r="44" spans="1:12" s="110" customFormat="1" ht="15" customHeight="1" x14ac:dyDescent="0.2">
      <c r="A44" s="381"/>
      <c r="B44" s="384"/>
      <c r="C44" s="366" t="s">
        <v>109</v>
      </c>
      <c r="D44" s="385"/>
      <c r="E44" s="383"/>
      <c r="F44" s="548">
        <v>1292</v>
      </c>
      <c r="G44" s="548">
        <v>926</v>
      </c>
      <c r="H44" s="548">
        <v>1160</v>
      </c>
      <c r="I44" s="548">
        <v>938</v>
      </c>
      <c r="J44" s="550">
        <v>1145</v>
      </c>
      <c r="K44" s="549">
        <v>147</v>
      </c>
      <c r="L44" s="380">
        <v>12.838427947598253</v>
      </c>
    </row>
    <row r="45" spans="1:12" s="110" customFormat="1" ht="15" customHeight="1" x14ac:dyDescent="0.2">
      <c r="A45" s="381"/>
      <c r="B45" s="385"/>
      <c r="C45" s="382" t="s">
        <v>352</v>
      </c>
      <c r="D45" s="385"/>
      <c r="E45" s="383"/>
      <c r="F45" s="548">
        <v>411</v>
      </c>
      <c r="G45" s="548">
        <v>369</v>
      </c>
      <c r="H45" s="548">
        <v>431</v>
      </c>
      <c r="I45" s="548">
        <v>336</v>
      </c>
      <c r="J45" s="548">
        <v>344</v>
      </c>
      <c r="K45" s="549">
        <v>67</v>
      </c>
      <c r="L45" s="380">
        <v>19.476744186046513</v>
      </c>
    </row>
    <row r="46" spans="1:12" s="110" customFormat="1" ht="15" customHeight="1" x14ac:dyDescent="0.2">
      <c r="A46" s="381"/>
      <c r="B46" s="384"/>
      <c r="C46" s="366" t="s">
        <v>110</v>
      </c>
      <c r="D46" s="385"/>
      <c r="E46" s="383"/>
      <c r="F46" s="548">
        <v>260</v>
      </c>
      <c r="G46" s="548">
        <v>144</v>
      </c>
      <c r="H46" s="548">
        <v>170</v>
      </c>
      <c r="I46" s="548">
        <v>161</v>
      </c>
      <c r="J46" s="548">
        <v>185</v>
      </c>
      <c r="K46" s="549">
        <v>75</v>
      </c>
      <c r="L46" s="380">
        <v>40.54054054054054</v>
      </c>
    </row>
    <row r="47" spans="1:12" s="110" customFormat="1" ht="15" customHeight="1" x14ac:dyDescent="0.2">
      <c r="A47" s="381"/>
      <c r="B47" s="385"/>
      <c r="C47" s="382" t="s">
        <v>352</v>
      </c>
      <c r="D47" s="385"/>
      <c r="E47" s="383"/>
      <c r="F47" s="548">
        <v>59</v>
      </c>
      <c r="G47" s="548">
        <v>48</v>
      </c>
      <c r="H47" s="548">
        <v>58</v>
      </c>
      <c r="I47" s="548">
        <v>41</v>
      </c>
      <c r="J47" s="550">
        <v>48</v>
      </c>
      <c r="K47" s="549">
        <v>11</v>
      </c>
      <c r="L47" s="380">
        <v>22.916666666666668</v>
      </c>
    </row>
    <row r="48" spans="1:12" s="110" customFormat="1" ht="15" customHeight="1" x14ac:dyDescent="0.2">
      <c r="A48" s="381"/>
      <c r="B48" s="385"/>
      <c r="C48" s="366" t="s">
        <v>111</v>
      </c>
      <c r="D48" s="386"/>
      <c r="E48" s="387"/>
      <c r="F48" s="548">
        <v>46</v>
      </c>
      <c r="G48" s="548">
        <v>13</v>
      </c>
      <c r="H48" s="548">
        <v>24</v>
      </c>
      <c r="I48" s="548">
        <v>15</v>
      </c>
      <c r="J48" s="548">
        <v>19</v>
      </c>
      <c r="K48" s="549">
        <v>27</v>
      </c>
      <c r="L48" s="380">
        <v>142.10526315789474</v>
      </c>
    </row>
    <row r="49" spans="1:12" s="110" customFormat="1" ht="15" customHeight="1" x14ac:dyDescent="0.2">
      <c r="A49" s="381"/>
      <c r="B49" s="385"/>
      <c r="C49" s="382" t="s">
        <v>352</v>
      </c>
      <c r="D49" s="385"/>
      <c r="E49" s="383"/>
      <c r="F49" s="548">
        <v>10</v>
      </c>
      <c r="G49" s="548">
        <v>5</v>
      </c>
      <c r="H49" s="548">
        <v>9</v>
      </c>
      <c r="I49" s="548">
        <v>9</v>
      </c>
      <c r="J49" s="548">
        <v>3</v>
      </c>
      <c r="K49" s="549">
        <v>7</v>
      </c>
      <c r="L49" s="380">
        <v>233.33333333333334</v>
      </c>
    </row>
    <row r="50" spans="1:12" s="110" customFormat="1" ht="15" customHeight="1" x14ac:dyDescent="0.2">
      <c r="A50" s="381"/>
      <c r="B50" s="384" t="s">
        <v>113</v>
      </c>
      <c r="C50" s="382" t="s">
        <v>181</v>
      </c>
      <c r="D50" s="385"/>
      <c r="E50" s="383"/>
      <c r="F50" s="548">
        <v>1068</v>
      </c>
      <c r="G50" s="548">
        <v>668</v>
      </c>
      <c r="H50" s="548">
        <v>940</v>
      </c>
      <c r="I50" s="548">
        <v>796</v>
      </c>
      <c r="J50" s="550">
        <v>860</v>
      </c>
      <c r="K50" s="549">
        <v>208</v>
      </c>
      <c r="L50" s="380">
        <v>24.186046511627907</v>
      </c>
    </row>
    <row r="51" spans="1:12" s="110" customFormat="1" ht="15" customHeight="1" x14ac:dyDescent="0.2">
      <c r="A51" s="381"/>
      <c r="B51" s="385"/>
      <c r="C51" s="382" t="s">
        <v>352</v>
      </c>
      <c r="D51" s="385"/>
      <c r="E51" s="383"/>
      <c r="F51" s="548">
        <v>309</v>
      </c>
      <c r="G51" s="548">
        <v>238</v>
      </c>
      <c r="H51" s="548">
        <v>329</v>
      </c>
      <c r="I51" s="548">
        <v>272</v>
      </c>
      <c r="J51" s="548">
        <v>235</v>
      </c>
      <c r="K51" s="549">
        <v>74</v>
      </c>
      <c r="L51" s="380">
        <v>31.48936170212766</v>
      </c>
    </row>
    <row r="52" spans="1:12" s="110" customFormat="1" ht="15" customHeight="1" x14ac:dyDescent="0.2">
      <c r="A52" s="381"/>
      <c r="B52" s="384"/>
      <c r="C52" s="382" t="s">
        <v>182</v>
      </c>
      <c r="D52" s="385"/>
      <c r="E52" s="383"/>
      <c r="F52" s="548">
        <v>899</v>
      </c>
      <c r="G52" s="548">
        <v>660</v>
      </c>
      <c r="H52" s="548">
        <v>839</v>
      </c>
      <c r="I52" s="548">
        <v>587</v>
      </c>
      <c r="J52" s="548">
        <v>763</v>
      </c>
      <c r="K52" s="549">
        <v>136</v>
      </c>
      <c r="L52" s="380">
        <v>17.824377457404982</v>
      </c>
    </row>
    <row r="53" spans="1:12" s="269" customFormat="1" ht="11.25" customHeight="1" x14ac:dyDescent="0.2">
      <c r="A53" s="381"/>
      <c r="B53" s="385"/>
      <c r="C53" s="382" t="s">
        <v>352</v>
      </c>
      <c r="D53" s="385"/>
      <c r="E53" s="383"/>
      <c r="F53" s="548">
        <v>347</v>
      </c>
      <c r="G53" s="548">
        <v>299</v>
      </c>
      <c r="H53" s="548">
        <v>390</v>
      </c>
      <c r="I53" s="548">
        <v>231</v>
      </c>
      <c r="J53" s="550">
        <v>281</v>
      </c>
      <c r="K53" s="549">
        <v>66</v>
      </c>
      <c r="L53" s="380">
        <v>23.487544483985765</v>
      </c>
    </row>
    <row r="54" spans="1:12" s="151" customFormat="1" ht="12.75" customHeight="1" x14ac:dyDescent="0.2">
      <c r="A54" s="381"/>
      <c r="B54" s="384" t="s">
        <v>113</v>
      </c>
      <c r="C54" s="384" t="s">
        <v>116</v>
      </c>
      <c r="D54" s="385"/>
      <c r="E54" s="383"/>
      <c r="F54" s="548">
        <v>1704</v>
      </c>
      <c r="G54" s="548">
        <v>1124</v>
      </c>
      <c r="H54" s="548">
        <v>1538</v>
      </c>
      <c r="I54" s="548">
        <v>1138</v>
      </c>
      <c r="J54" s="548">
        <v>1421</v>
      </c>
      <c r="K54" s="549">
        <v>283</v>
      </c>
      <c r="L54" s="380">
        <v>19.915552427867699</v>
      </c>
    </row>
    <row r="55" spans="1:12" ht="11.25" x14ac:dyDescent="0.2">
      <c r="A55" s="381"/>
      <c r="B55" s="385"/>
      <c r="C55" s="382" t="s">
        <v>352</v>
      </c>
      <c r="D55" s="385"/>
      <c r="E55" s="383"/>
      <c r="F55" s="548">
        <v>560</v>
      </c>
      <c r="G55" s="548">
        <v>458</v>
      </c>
      <c r="H55" s="548">
        <v>617</v>
      </c>
      <c r="I55" s="548">
        <v>422</v>
      </c>
      <c r="J55" s="548">
        <v>470</v>
      </c>
      <c r="K55" s="549">
        <v>90</v>
      </c>
      <c r="L55" s="380">
        <v>19.148936170212767</v>
      </c>
    </row>
    <row r="56" spans="1:12" ht="14.25" customHeight="1" x14ac:dyDescent="0.2">
      <c r="A56" s="381"/>
      <c r="B56" s="385"/>
      <c r="C56" s="384" t="s">
        <v>117</v>
      </c>
      <c r="D56" s="385"/>
      <c r="E56" s="383"/>
      <c r="F56" s="548">
        <v>262</v>
      </c>
      <c r="G56" s="548">
        <v>203</v>
      </c>
      <c r="H56" s="548">
        <v>241</v>
      </c>
      <c r="I56" s="548">
        <v>244</v>
      </c>
      <c r="J56" s="548">
        <v>201</v>
      </c>
      <c r="K56" s="549">
        <v>61</v>
      </c>
      <c r="L56" s="380">
        <v>30.348258706467661</v>
      </c>
    </row>
    <row r="57" spans="1:12" ht="18.75" customHeight="1" x14ac:dyDescent="0.2">
      <c r="A57" s="388"/>
      <c r="B57" s="389"/>
      <c r="C57" s="390" t="s">
        <v>352</v>
      </c>
      <c r="D57" s="389"/>
      <c r="E57" s="391"/>
      <c r="F57" s="551">
        <v>96</v>
      </c>
      <c r="G57" s="552">
        <v>78</v>
      </c>
      <c r="H57" s="552">
        <v>102</v>
      </c>
      <c r="I57" s="552">
        <v>81</v>
      </c>
      <c r="J57" s="552">
        <v>45</v>
      </c>
      <c r="K57" s="553">
        <f t="shared" ref="K57" si="0">IF(OR(F57=".",J57=".")=TRUE,".",IF(OR(F57="*",J57="*")=TRUE,"*",IF(AND(F57="-",J57="-")=TRUE,"-",IF(AND(ISNUMBER(J57),ISNUMBER(F57))=TRUE,IF(F57-J57=0,0,F57-J57),IF(ISNUMBER(F57)=TRUE,F57,-J57)))))</f>
        <v>51</v>
      </c>
      <c r="L57" s="392">
        <f t="shared" ref="L57" si="1">IF(K57 =".",".",IF(K57 ="*","*",IF(K57="-","-",IF(K57=0,0,IF(OR(J57="-",J57=".",F57="-",F57=".")=TRUE,"X",IF(J57=0,"0,0",IF(ABS(K57*100/J57)&gt;250,".X",(K57*100/J57))))))))</f>
        <v>113.33333333333333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2033</v>
      </c>
      <c r="E11" s="114">
        <v>1390</v>
      </c>
      <c r="F11" s="114">
        <v>2391</v>
      </c>
      <c r="G11" s="114">
        <v>1428</v>
      </c>
      <c r="H11" s="140">
        <v>1691</v>
      </c>
      <c r="I11" s="115">
        <v>342</v>
      </c>
      <c r="J11" s="116">
        <v>20.224719101123597</v>
      </c>
    </row>
    <row r="12" spans="1:15" s="110" customFormat="1" ht="24.95" customHeight="1" x14ac:dyDescent="0.2">
      <c r="A12" s="193" t="s">
        <v>132</v>
      </c>
      <c r="B12" s="194" t="s">
        <v>133</v>
      </c>
      <c r="C12" s="113">
        <v>2.311854402361043</v>
      </c>
      <c r="D12" s="115">
        <v>47</v>
      </c>
      <c r="E12" s="114">
        <v>16</v>
      </c>
      <c r="F12" s="114">
        <v>80</v>
      </c>
      <c r="G12" s="114">
        <v>83</v>
      </c>
      <c r="H12" s="140">
        <v>41</v>
      </c>
      <c r="I12" s="115">
        <v>6</v>
      </c>
      <c r="J12" s="116">
        <v>14.634146341463415</v>
      </c>
    </row>
    <row r="13" spans="1:15" s="110" customFormat="1" ht="24.95" customHeight="1" x14ac:dyDescent="0.2">
      <c r="A13" s="193" t="s">
        <v>134</v>
      </c>
      <c r="B13" s="199" t="s">
        <v>214</v>
      </c>
      <c r="C13" s="113">
        <v>2.3610427939006393</v>
      </c>
      <c r="D13" s="115">
        <v>48</v>
      </c>
      <c r="E13" s="114">
        <v>48</v>
      </c>
      <c r="F13" s="114">
        <v>49</v>
      </c>
      <c r="G13" s="114">
        <v>28</v>
      </c>
      <c r="H13" s="140">
        <v>36</v>
      </c>
      <c r="I13" s="115">
        <v>12</v>
      </c>
      <c r="J13" s="116">
        <v>33.333333333333336</v>
      </c>
    </row>
    <row r="14" spans="1:15" s="287" customFormat="1" ht="24.95" customHeight="1" x14ac:dyDescent="0.2">
      <c r="A14" s="193" t="s">
        <v>215</v>
      </c>
      <c r="B14" s="199" t="s">
        <v>137</v>
      </c>
      <c r="C14" s="113">
        <v>7.1323167732415147</v>
      </c>
      <c r="D14" s="115">
        <v>145</v>
      </c>
      <c r="E14" s="114">
        <v>71</v>
      </c>
      <c r="F14" s="114">
        <v>193</v>
      </c>
      <c r="G14" s="114">
        <v>107</v>
      </c>
      <c r="H14" s="140">
        <v>136</v>
      </c>
      <c r="I14" s="115">
        <v>9</v>
      </c>
      <c r="J14" s="116">
        <v>6.617647058823529</v>
      </c>
      <c r="K14" s="110"/>
      <c r="L14" s="110"/>
      <c r="M14" s="110"/>
      <c r="N14" s="110"/>
      <c r="O14" s="110"/>
    </row>
    <row r="15" spans="1:15" s="110" customFormat="1" ht="24.95" customHeight="1" x14ac:dyDescent="0.2">
      <c r="A15" s="193" t="s">
        <v>216</v>
      </c>
      <c r="B15" s="199" t="s">
        <v>217</v>
      </c>
      <c r="C15" s="113">
        <v>2.4102311854402361</v>
      </c>
      <c r="D15" s="115">
        <v>49</v>
      </c>
      <c r="E15" s="114">
        <v>27</v>
      </c>
      <c r="F15" s="114">
        <v>95</v>
      </c>
      <c r="G15" s="114">
        <v>47</v>
      </c>
      <c r="H15" s="140">
        <v>53</v>
      </c>
      <c r="I15" s="115">
        <v>-4</v>
      </c>
      <c r="J15" s="116">
        <v>-7.5471698113207548</v>
      </c>
    </row>
    <row r="16" spans="1:15" s="287" customFormat="1" ht="24.95" customHeight="1" x14ac:dyDescent="0.2">
      <c r="A16" s="193" t="s">
        <v>218</v>
      </c>
      <c r="B16" s="199" t="s">
        <v>141</v>
      </c>
      <c r="C16" s="113">
        <v>3.3939990162321694</v>
      </c>
      <c r="D16" s="115">
        <v>69</v>
      </c>
      <c r="E16" s="114">
        <v>32</v>
      </c>
      <c r="F16" s="114">
        <v>74</v>
      </c>
      <c r="G16" s="114">
        <v>45</v>
      </c>
      <c r="H16" s="140">
        <v>51</v>
      </c>
      <c r="I16" s="115">
        <v>18</v>
      </c>
      <c r="J16" s="116">
        <v>35.294117647058826</v>
      </c>
      <c r="K16" s="110"/>
      <c r="L16" s="110"/>
      <c r="M16" s="110"/>
      <c r="N16" s="110"/>
      <c r="O16" s="110"/>
    </row>
    <row r="17" spans="1:15" s="110" customFormat="1" ht="24.95" customHeight="1" x14ac:dyDescent="0.2">
      <c r="A17" s="193" t="s">
        <v>142</v>
      </c>
      <c r="B17" s="199" t="s">
        <v>220</v>
      </c>
      <c r="C17" s="113">
        <v>1.3280865715691097</v>
      </c>
      <c r="D17" s="115">
        <v>27</v>
      </c>
      <c r="E17" s="114">
        <v>12</v>
      </c>
      <c r="F17" s="114">
        <v>24</v>
      </c>
      <c r="G17" s="114">
        <v>15</v>
      </c>
      <c r="H17" s="140">
        <v>32</v>
      </c>
      <c r="I17" s="115">
        <v>-5</v>
      </c>
      <c r="J17" s="116">
        <v>-15.625</v>
      </c>
    </row>
    <row r="18" spans="1:15" s="287" customFormat="1" ht="24.95" customHeight="1" x14ac:dyDescent="0.2">
      <c r="A18" s="201" t="s">
        <v>144</v>
      </c>
      <c r="B18" s="202" t="s">
        <v>145</v>
      </c>
      <c r="C18" s="113">
        <v>9.247417609444172</v>
      </c>
      <c r="D18" s="115">
        <v>188</v>
      </c>
      <c r="E18" s="114">
        <v>88</v>
      </c>
      <c r="F18" s="114">
        <v>214</v>
      </c>
      <c r="G18" s="114">
        <v>147</v>
      </c>
      <c r="H18" s="140">
        <v>163</v>
      </c>
      <c r="I18" s="115">
        <v>25</v>
      </c>
      <c r="J18" s="116">
        <v>15.337423312883436</v>
      </c>
      <c r="K18" s="110"/>
      <c r="L18" s="110"/>
      <c r="M18" s="110"/>
      <c r="N18" s="110"/>
      <c r="O18" s="110"/>
    </row>
    <row r="19" spans="1:15" s="110" customFormat="1" ht="24.95" customHeight="1" x14ac:dyDescent="0.2">
      <c r="A19" s="193" t="s">
        <v>146</v>
      </c>
      <c r="B19" s="199" t="s">
        <v>147</v>
      </c>
      <c r="C19" s="113">
        <v>13.625184456468274</v>
      </c>
      <c r="D19" s="115">
        <v>277</v>
      </c>
      <c r="E19" s="114">
        <v>260</v>
      </c>
      <c r="F19" s="114">
        <v>339</v>
      </c>
      <c r="G19" s="114">
        <v>206</v>
      </c>
      <c r="H19" s="140">
        <v>278</v>
      </c>
      <c r="I19" s="115">
        <v>-1</v>
      </c>
      <c r="J19" s="116">
        <v>-0.35971223021582732</v>
      </c>
    </row>
    <row r="20" spans="1:15" s="287" customFormat="1" ht="24.95" customHeight="1" x14ac:dyDescent="0.2">
      <c r="A20" s="193" t="s">
        <v>148</v>
      </c>
      <c r="B20" s="199" t="s">
        <v>149</v>
      </c>
      <c r="C20" s="113">
        <v>8.5587801278898183</v>
      </c>
      <c r="D20" s="115">
        <v>174</v>
      </c>
      <c r="E20" s="114">
        <v>130</v>
      </c>
      <c r="F20" s="114">
        <v>102</v>
      </c>
      <c r="G20" s="114">
        <v>95</v>
      </c>
      <c r="H20" s="140">
        <v>102</v>
      </c>
      <c r="I20" s="115">
        <v>72</v>
      </c>
      <c r="J20" s="116">
        <v>70.588235294117652</v>
      </c>
      <c r="K20" s="110"/>
      <c r="L20" s="110"/>
      <c r="M20" s="110"/>
      <c r="N20" s="110"/>
      <c r="O20" s="110"/>
    </row>
    <row r="21" spans="1:15" s="110" customFormat="1" ht="24.95" customHeight="1" x14ac:dyDescent="0.2">
      <c r="A21" s="201" t="s">
        <v>150</v>
      </c>
      <c r="B21" s="202" t="s">
        <v>151</v>
      </c>
      <c r="C21" s="113">
        <v>4.623708804722086</v>
      </c>
      <c r="D21" s="115">
        <v>94</v>
      </c>
      <c r="E21" s="114">
        <v>98</v>
      </c>
      <c r="F21" s="114">
        <v>101</v>
      </c>
      <c r="G21" s="114">
        <v>82</v>
      </c>
      <c r="H21" s="140">
        <v>96</v>
      </c>
      <c r="I21" s="115">
        <v>-2</v>
      </c>
      <c r="J21" s="116">
        <v>-2.0833333333333335</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1.2297097884899164</v>
      </c>
      <c r="D23" s="115">
        <v>25</v>
      </c>
      <c r="E23" s="114" t="s">
        <v>513</v>
      </c>
      <c r="F23" s="114">
        <v>38</v>
      </c>
      <c r="G23" s="114">
        <v>12</v>
      </c>
      <c r="H23" s="140">
        <v>34</v>
      </c>
      <c r="I23" s="115">
        <v>-9</v>
      </c>
      <c r="J23" s="116">
        <v>-26.470588235294116</v>
      </c>
    </row>
    <row r="24" spans="1:15" s="110" customFormat="1" ht="24.95" customHeight="1" x14ac:dyDescent="0.2">
      <c r="A24" s="193" t="s">
        <v>156</v>
      </c>
      <c r="B24" s="199" t="s">
        <v>221</v>
      </c>
      <c r="C24" s="113">
        <v>5.6074766355140184</v>
      </c>
      <c r="D24" s="115">
        <v>114</v>
      </c>
      <c r="E24" s="114">
        <v>78</v>
      </c>
      <c r="F24" s="114">
        <v>129</v>
      </c>
      <c r="G24" s="114">
        <v>89</v>
      </c>
      <c r="H24" s="140">
        <v>108</v>
      </c>
      <c r="I24" s="115">
        <v>6</v>
      </c>
      <c r="J24" s="116">
        <v>5.5555555555555554</v>
      </c>
    </row>
    <row r="25" spans="1:15" s="110" customFormat="1" ht="24.95" customHeight="1" x14ac:dyDescent="0.2">
      <c r="A25" s="193" t="s">
        <v>222</v>
      </c>
      <c r="B25" s="204" t="s">
        <v>159</v>
      </c>
      <c r="C25" s="113">
        <v>5.8534185932120018</v>
      </c>
      <c r="D25" s="115">
        <v>119</v>
      </c>
      <c r="E25" s="114">
        <v>71</v>
      </c>
      <c r="F25" s="114">
        <v>105</v>
      </c>
      <c r="G25" s="114">
        <v>132</v>
      </c>
      <c r="H25" s="140">
        <v>87</v>
      </c>
      <c r="I25" s="115">
        <v>32</v>
      </c>
      <c r="J25" s="116">
        <v>36.781609195402297</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10.083620265617315</v>
      </c>
      <c r="D27" s="115">
        <v>205</v>
      </c>
      <c r="E27" s="114">
        <v>52</v>
      </c>
      <c r="F27" s="114">
        <v>190</v>
      </c>
      <c r="G27" s="114">
        <v>56</v>
      </c>
      <c r="H27" s="140">
        <v>84</v>
      </c>
      <c r="I27" s="115">
        <v>121</v>
      </c>
      <c r="J27" s="116">
        <v>144.04761904761904</v>
      </c>
    </row>
    <row r="28" spans="1:15" s="110" customFormat="1" ht="24.95" customHeight="1" x14ac:dyDescent="0.2">
      <c r="A28" s="193" t="s">
        <v>163</v>
      </c>
      <c r="B28" s="199" t="s">
        <v>164</v>
      </c>
      <c r="C28" s="113">
        <v>5.4599114608952286</v>
      </c>
      <c r="D28" s="115">
        <v>111</v>
      </c>
      <c r="E28" s="114">
        <v>99</v>
      </c>
      <c r="F28" s="114">
        <v>163</v>
      </c>
      <c r="G28" s="114">
        <v>70</v>
      </c>
      <c r="H28" s="140">
        <v>86</v>
      </c>
      <c r="I28" s="115">
        <v>25</v>
      </c>
      <c r="J28" s="116">
        <v>29.069767441860463</v>
      </c>
    </row>
    <row r="29" spans="1:15" s="110" customFormat="1" ht="24.95" customHeight="1" x14ac:dyDescent="0.2">
      <c r="A29" s="193">
        <v>86</v>
      </c>
      <c r="B29" s="199" t="s">
        <v>165</v>
      </c>
      <c r="C29" s="113">
        <v>6.7879980324643387</v>
      </c>
      <c r="D29" s="115">
        <v>138</v>
      </c>
      <c r="E29" s="114">
        <v>91</v>
      </c>
      <c r="F29" s="114">
        <v>245</v>
      </c>
      <c r="G29" s="114">
        <v>94</v>
      </c>
      <c r="H29" s="140">
        <v>88</v>
      </c>
      <c r="I29" s="115">
        <v>50</v>
      </c>
      <c r="J29" s="116">
        <v>56.81818181818182</v>
      </c>
    </row>
    <row r="30" spans="1:15" s="110" customFormat="1" ht="24.95" customHeight="1" x14ac:dyDescent="0.2">
      <c r="A30" s="193">
        <v>87.88</v>
      </c>
      <c r="B30" s="204" t="s">
        <v>166</v>
      </c>
      <c r="C30" s="113">
        <v>11.46089522872602</v>
      </c>
      <c r="D30" s="115">
        <v>233</v>
      </c>
      <c r="E30" s="114">
        <v>190</v>
      </c>
      <c r="F30" s="114">
        <v>296</v>
      </c>
      <c r="G30" s="114">
        <v>119</v>
      </c>
      <c r="H30" s="140">
        <v>207</v>
      </c>
      <c r="I30" s="115">
        <v>26</v>
      </c>
      <c r="J30" s="116">
        <v>12.560386473429952</v>
      </c>
    </row>
    <row r="31" spans="1:15" s="110" customFormat="1" ht="24.95" customHeight="1" x14ac:dyDescent="0.2">
      <c r="A31" s="193" t="s">
        <v>167</v>
      </c>
      <c r="B31" s="199" t="s">
        <v>168</v>
      </c>
      <c r="C31" s="113">
        <v>4.3777668470241027</v>
      </c>
      <c r="D31" s="115">
        <v>89</v>
      </c>
      <c r="E31" s="114">
        <v>76</v>
      </c>
      <c r="F31" s="114">
        <v>131</v>
      </c>
      <c r="G31" s="114">
        <v>90</v>
      </c>
      <c r="H31" s="140">
        <v>115</v>
      </c>
      <c r="I31" s="115">
        <v>-26</v>
      </c>
      <c r="J31" s="116">
        <v>-22.608695652173914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2.311854402361043</v>
      </c>
      <c r="D34" s="115">
        <v>47</v>
      </c>
      <c r="E34" s="114">
        <v>16</v>
      </c>
      <c r="F34" s="114">
        <v>80</v>
      </c>
      <c r="G34" s="114">
        <v>83</v>
      </c>
      <c r="H34" s="140">
        <v>41</v>
      </c>
      <c r="I34" s="115">
        <v>6</v>
      </c>
      <c r="J34" s="116">
        <v>14.634146341463415</v>
      </c>
    </row>
    <row r="35" spans="1:10" s="110" customFormat="1" ht="24.95" customHeight="1" x14ac:dyDescent="0.2">
      <c r="A35" s="292" t="s">
        <v>171</v>
      </c>
      <c r="B35" s="293" t="s">
        <v>172</v>
      </c>
      <c r="C35" s="113">
        <v>18.740777176586327</v>
      </c>
      <c r="D35" s="115">
        <v>381</v>
      </c>
      <c r="E35" s="114">
        <v>207</v>
      </c>
      <c r="F35" s="114">
        <v>456</v>
      </c>
      <c r="G35" s="114">
        <v>282</v>
      </c>
      <c r="H35" s="140">
        <v>335</v>
      </c>
      <c r="I35" s="115">
        <v>46</v>
      </c>
      <c r="J35" s="116">
        <v>13.73134328358209</v>
      </c>
    </row>
    <row r="36" spans="1:10" s="110" customFormat="1" ht="24.95" customHeight="1" x14ac:dyDescent="0.2">
      <c r="A36" s="294" t="s">
        <v>173</v>
      </c>
      <c r="B36" s="295" t="s">
        <v>174</v>
      </c>
      <c r="C36" s="125">
        <v>78.94736842105263</v>
      </c>
      <c r="D36" s="143">
        <v>1605</v>
      </c>
      <c r="E36" s="144">
        <v>1167</v>
      </c>
      <c r="F36" s="144">
        <v>1855</v>
      </c>
      <c r="G36" s="144">
        <v>1063</v>
      </c>
      <c r="H36" s="145">
        <v>1315</v>
      </c>
      <c r="I36" s="143">
        <v>290</v>
      </c>
      <c r="J36" s="146">
        <v>22.053231939163499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2033</v>
      </c>
      <c r="F11" s="264">
        <v>1390</v>
      </c>
      <c r="G11" s="264">
        <v>2391</v>
      </c>
      <c r="H11" s="264">
        <v>1428</v>
      </c>
      <c r="I11" s="265">
        <v>1691</v>
      </c>
      <c r="J11" s="263">
        <v>342</v>
      </c>
      <c r="K11" s="266">
        <v>20.224719101123597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30.742744712247909</v>
      </c>
      <c r="E13" s="115">
        <v>625</v>
      </c>
      <c r="F13" s="114">
        <v>419</v>
      </c>
      <c r="G13" s="114">
        <v>601</v>
      </c>
      <c r="H13" s="114">
        <v>439</v>
      </c>
      <c r="I13" s="140">
        <v>471</v>
      </c>
      <c r="J13" s="115">
        <v>154</v>
      </c>
      <c r="K13" s="116">
        <v>32.696390658174096</v>
      </c>
    </row>
    <row r="14" spans="1:15" ht="15.95" customHeight="1" x14ac:dyDescent="0.2">
      <c r="A14" s="306" t="s">
        <v>230</v>
      </c>
      <c r="B14" s="307"/>
      <c r="C14" s="308"/>
      <c r="D14" s="113">
        <v>52.484013772749634</v>
      </c>
      <c r="E14" s="115">
        <v>1067</v>
      </c>
      <c r="F14" s="114">
        <v>757</v>
      </c>
      <c r="G14" s="114">
        <v>1478</v>
      </c>
      <c r="H14" s="114">
        <v>756</v>
      </c>
      <c r="I14" s="140">
        <v>939</v>
      </c>
      <c r="J14" s="115">
        <v>128</v>
      </c>
      <c r="K14" s="116">
        <v>13.631522896698616</v>
      </c>
    </row>
    <row r="15" spans="1:15" ht="15.95" customHeight="1" x14ac:dyDescent="0.2">
      <c r="A15" s="306" t="s">
        <v>231</v>
      </c>
      <c r="B15" s="307"/>
      <c r="C15" s="308"/>
      <c r="D15" s="113">
        <v>8.4112149532710276</v>
      </c>
      <c r="E15" s="115">
        <v>171</v>
      </c>
      <c r="F15" s="114">
        <v>103</v>
      </c>
      <c r="G15" s="114">
        <v>143</v>
      </c>
      <c r="H15" s="114">
        <v>114</v>
      </c>
      <c r="I15" s="140">
        <v>120</v>
      </c>
      <c r="J15" s="115">
        <v>51</v>
      </c>
      <c r="K15" s="116">
        <v>42.5</v>
      </c>
    </row>
    <row r="16" spans="1:15" ht="15.95" customHeight="1" x14ac:dyDescent="0.2">
      <c r="A16" s="306" t="s">
        <v>232</v>
      </c>
      <c r="B16" s="307"/>
      <c r="C16" s="308"/>
      <c r="D16" s="113">
        <v>8.312838170191835</v>
      </c>
      <c r="E16" s="115">
        <v>169</v>
      </c>
      <c r="F16" s="114">
        <v>111</v>
      </c>
      <c r="G16" s="114">
        <v>169</v>
      </c>
      <c r="H16" s="114">
        <v>119</v>
      </c>
      <c r="I16" s="140">
        <v>161</v>
      </c>
      <c r="J16" s="115">
        <v>8</v>
      </c>
      <c r="K16" s="116">
        <v>4.9689440993788816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2.1642892277422527</v>
      </c>
      <c r="E18" s="115">
        <v>44</v>
      </c>
      <c r="F18" s="114">
        <v>18</v>
      </c>
      <c r="G18" s="114">
        <v>94</v>
      </c>
      <c r="H18" s="114">
        <v>72</v>
      </c>
      <c r="I18" s="140">
        <v>40</v>
      </c>
      <c r="J18" s="115">
        <v>4</v>
      </c>
      <c r="K18" s="116">
        <v>10</v>
      </c>
    </row>
    <row r="19" spans="1:11" ht="14.1" customHeight="1" x14ac:dyDescent="0.2">
      <c r="A19" s="306" t="s">
        <v>235</v>
      </c>
      <c r="B19" s="307" t="s">
        <v>236</v>
      </c>
      <c r="C19" s="308"/>
      <c r="D19" s="113">
        <v>1.426463354648303</v>
      </c>
      <c r="E19" s="115">
        <v>29</v>
      </c>
      <c r="F19" s="114">
        <v>11</v>
      </c>
      <c r="G19" s="114">
        <v>75</v>
      </c>
      <c r="H19" s="114">
        <v>64</v>
      </c>
      <c r="I19" s="140">
        <v>34</v>
      </c>
      <c r="J19" s="115">
        <v>-5</v>
      </c>
      <c r="K19" s="116">
        <v>-14.705882352941176</v>
      </c>
    </row>
    <row r="20" spans="1:11" ht="14.1" customHeight="1" x14ac:dyDescent="0.2">
      <c r="A20" s="306">
        <v>12</v>
      </c>
      <c r="B20" s="307" t="s">
        <v>237</v>
      </c>
      <c r="C20" s="308"/>
      <c r="D20" s="113">
        <v>4.2793900639449092</v>
      </c>
      <c r="E20" s="115">
        <v>87</v>
      </c>
      <c r="F20" s="114">
        <v>21</v>
      </c>
      <c r="G20" s="114">
        <v>36</v>
      </c>
      <c r="H20" s="114">
        <v>74</v>
      </c>
      <c r="I20" s="140">
        <v>47</v>
      </c>
      <c r="J20" s="115">
        <v>40</v>
      </c>
      <c r="K20" s="116">
        <v>85.106382978723403</v>
      </c>
    </row>
    <row r="21" spans="1:11" ht="14.1" customHeight="1" x14ac:dyDescent="0.2">
      <c r="A21" s="306">
        <v>21</v>
      </c>
      <c r="B21" s="307" t="s">
        <v>238</v>
      </c>
      <c r="C21" s="308"/>
      <c r="D21" s="113">
        <v>1.8199704869650764</v>
      </c>
      <c r="E21" s="115">
        <v>37</v>
      </c>
      <c r="F21" s="114">
        <v>24</v>
      </c>
      <c r="G21" s="114">
        <v>16</v>
      </c>
      <c r="H21" s="114">
        <v>7</v>
      </c>
      <c r="I21" s="140">
        <v>12</v>
      </c>
      <c r="J21" s="115">
        <v>25</v>
      </c>
      <c r="K21" s="116">
        <v>208.33333333333334</v>
      </c>
    </row>
    <row r="22" spans="1:11" ht="14.1" customHeight="1" x14ac:dyDescent="0.2">
      <c r="A22" s="306">
        <v>22</v>
      </c>
      <c r="B22" s="307" t="s">
        <v>239</v>
      </c>
      <c r="C22" s="308"/>
      <c r="D22" s="113">
        <v>1.2297097884899164</v>
      </c>
      <c r="E22" s="115">
        <v>25</v>
      </c>
      <c r="F22" s="114">
        <v>12</v>
      </c>
      <c r="G22" s="114">
        <v>27</v>
      </c>
      <c r="H22" s="114">
        <v>12</v>
      </c>
      <c r="I22" s="140">
        <v>26</v>
      </c>
      <c r="J22" s="115">
        <v>-1</v>
      </c>
      <c r="K22" s="116">
        <v>-3.8461538461538463</v>
      </c>
    </row>
    <row r="23" spans="1:11" ht="14.1" customHeight="1" x14ac:dyDescent="0.2">
      <c r="A23" s="306">
        <v>23</v>
      </c>
      <c r="B23" s="307" t="s">
        <v>240</v>
      </c>
      <c r="C23" s="308"/>
      <c r="D23" s="113">
        <v>0.4426955238563699</v>
      </c>
      <c r="E23" s="115">
        <v>9</v>
      </c>
      <c r="F23" s="114">
        <v>5</v>
      </c>
      <c r="G23" s="114">
        <v>12</v>
      </c>
      <c r="H23" s="114">
        <v>11</v>
      </c>
      <c r="I23" s="140">
        <v>4</v>
      </c>
      <c r="J23" s="115">
        <v>5</v>
      </c>
      <c r="K23" s="116">
        <v>125</v>
      </c>
    </row>
    <row r="24" spans="1:11" ht="14.1" customHeight="1" x14ac:dyDescent="0.2">
      <c r="A24" s="306">
        <v>24</v>
      </c>
      <c r="B24" s="307" t="s">
        <v>241</v>
      </c>
      <c r="C24" s="308"/>
      <c r="D24" s="113">
        <v>1.6724053123462863</v>
      </c>
      <c r="E24" s="115">
        <v>34</v>
      </c>
      <c r="F24" s="114">
        <v>18</v>
      </c>
      <c r="G24" s="114">
        <v>31</v>
      </c>
      <c r="H24" s="114">
        <v>17</v>
      </c>
      <c r="I24" s="140">
        <v>24</v>
      </c>
      <c r="J24" s="115">
        <v>10</v>
      </c>
      <c r="K24" s="116">
        <v>41.666666666666664</v>
      </c>
    </row>
    <row r="25" spans="1:11" ht="14.1" customHeight="1" x14ac:dyDescent="0.2">
      <c r="A25" s="306">
        <v>25</v>
      </c>
      <c r="B25" s="307" t="s">
        <v>242</v>
      </c>
      <c r="C25" s="308"/>
      <c r="D25" s="113">
        <v>3.2464338416133791</v>
      </c>
      <c r="E25" s="115">
        <v>66</v>
      </c>
      <c r="F25" s="114">
        <v>25</v>
      </c>
      <c r="G25" s="114">
        <v>70</v>
      </c>
      <c r="H25" s="114">
        <v>39</v>
      </c>
      <c r="I25" s="140">
        <v>55</v>
      </c>
      <c r="J25" s="115">
        <v>11</v>
      </c>
      <c r="K25" s="116">
        <v>20</v>
      </c>
    </row>
    <row r="26" spans="1:11" ht="14.1" customHeight="1" x14ac:dyDescent="0.2">
      <c r="A26" s="306">
        <v>26</v>
      </c>
      <c r="B26" s="307" t="s">
        <v>243</v>
      </c>
      <c r="C26" s="308"/>
      <c r="D26" s="113">
        <v>1.9675356615838662</v>
      </c>
      <c r="E26" s="115">
        <v>40</v>
      </c>
      <c r="F26" s="114">
        <v>24</v>
      </c>
      <c r="G26" s="114">
        <v>60</v>
      </c>
      <c r="H26" s="114">
        <v>19</v>
      </c>
      <c r="I26" s="140">
        <v>41</v>
      </c>
      <c r="J26" s="115">
        <v>-1</v>
      </c>
      <c r="K26" s="116">
        <v>-2.4390243902439024</v>
      </c>
    </row>
    <row r="27" spans="1:11" ht="14.1" customHeight="1" x14ac:dyDescent="0.2">
      <c r="A27" s="306">
        <v>27</v>
      </c>
      <c r="B27" s="307" t="s">
        <v>244</v>
      </c>
      <c r="C27" s="308"/>
      <c r="D27" s="113">
        <v>1.0329562223315298</v>
      </c>
      <c r="E27" s="115">
        <v>21</v>
      </c>
      <c r="F27" s="114">
        <v>19</v>
      </c>
      <c r="G27" s="114">
        <v>15</v>
      </c>
      <c r="H27" s="114">
        <v>20</v>
      </c>
      <c r="I27" s="140">
        <v>18</v>
      </c>
      <c r="J27" s="115">
        <v>3</v>
      </c>
      <c r="K27" s="116">
        <v>16.666666666666668</v>
      </c>
    </row>
    <row r="28" spans="1:11" ht="14.1" customHeight="1" x14ac:dyDescent="0.2">
      <c r="A28" s="306">
        <v>28</v>
      </c>
      <c r="B28" s="307" t="s">
        <v>245</v>
      </c>
      <c r="C28" s="308"/>
      <c r="D28" s="113">
        <v>0</v>
      </c>
      <c r="E28" s="115">
        <v>0</v>
      </c>
      <c r="F28" s="114" t="s">
        <v>513</v>
      </c>
      <c r="G28" s="114" t="s">
        <v>513</v>
      </c>
      <c r="H28" s="114">
        <v>0</v>
      </c>
      <c r="I28" s="140">
        <v>5</v>
      </c>
      <c r="J28" s="115">
        <v>-5</v>
      </c>
      <c r="K28" s="116">
        <v>-100</v>
      </c>
    </row>
    <row r="29" spans="1:11" ht="14.1" customHeight="1" x14ac:dyDescent="0.2">
      <c r="A29" s="306">
        <v>29</v>
      </c>
      <c r="B29" s="307" t="s">
        <v>246</v>
      </c>
      <c r="C29" s="308"/>
      <c r="D29" s="113">
        <v>3.7875061485489425</v>
      </c>
      <c r="E29" s="115">
        <v>77</v>
      </c>
      <c r="F29" s="114">
        <v>54</v>
      </c>
      <c r="G29" s="114">
        <v>114</v>
      </c>
      <c r="H29" s="114">
        <v>61</v>
      </c>
      <c r="I29" s="140">
        <v>67</v>
      </c>
      <c r="J29" s="115">
        <v>10</v>
      </c>
      <c r="K29" s="116">
        <v>14.925373134328359</v>
      </c>
    </row>
    <row r="30" spans="1:11" ht="14.1" customHeight="1" x14ac:dyDescent="0.2">
      <c r="A30" s="306" t="s">
        <v>247</v>
      </c>
      <c r="B30" s="307" t="s">
        <v>248</v>
      </c>
      <c r="C30" s="308"/>
      <c r="D30" s="113">
        <v>1.0821446138711264</v>
      </c>
      <c r="E30" s="115">
        <v>22</v>
      </c>
      <c r="F30" s="114">
        <v>9</v>
      </c>
      <c r="G30" s="114">
        <v>49</v>
      </c>
      <c r="H30" s="114" t="s">
        <v>513</v>
      </c>
      <c r="I30" s="140">
        <v>23</v>
      </c>
      <c r="J30" s="115">
        <v>-1</v>
      </c>
      <c r="K30" s="116">
        <v>-4.3478260869565215</v>
      </c>
    </row>
    <row r="31" spans="1:11" ht="14.1" customHeight="1" x14ac:dyDescent="0.2">
      <c r="A31" s="306" t="s">
        <v>249</v>
      </c>
      <c r="B31" s="307" t="s">
        <v>250</v>
      </c>
      <c r="C31" s="308"/>
      <c r="D31" s="113">
        <v>2.7053615346778161</v>
      </c>
      <c r="E31" s="115">
        <v>55</v>
      </c>
      <c r="F31" s="114">
        <v>45</v>
      </c>
      <c r="G31" s="114">
        <v>61</v>
      </c>
      <c r="H31" s="114">
        <v>38</v>
      </c>
      <c r="I31" s="140">
        <v>44</v>
      </c>
      <c r="J31" s="115">
        <v>11</v>
      </c>
      <c r="K31" s="116">
        <v>25</v>
      </c>
    </row>
    <row r="32" spans="1:11" ht="14.1" customHeight="1" x14ac:dyDescent="0.2">
      <c r="A32" s="306">
        <v>31</v>
      </c>
      <c r="B32" s="307" t="s">
        <v>251</v>
      </c>
      <c r="C32" s="308"/>
      <c r="D32" s="113">
        <v>0.68863748155435323</v>
      </c>
      <c r="E32" s="115">
        <v>14</v>
      </c>
      <c r="F32" s="114">
        <v>12</v>
      </c>
      <c r="G32" s="114">
        <v>19</v>
      </c>
      <c r="H32" s="114">
        <v>12</v>
      </c>
      <c r="I32" s="140">
        <v>8</v>
      </c>
      <c r="J32" s="115">
        <v>6</v>
      </c>
      <c r="K32" s="116">
        <v>75</v>
      </c>
    </row>
    <row r="33" spans="1:11" ht="14.1" customHeight="1" x14ac:dyDescent="0.2">
      <c r="A33" s="306">
        <v>32</v>
      </c>
      <c r="B33" s="307" t="s">
        <v>252</v>
      </c>
      <c r="C33" s="308"/>
      <c r="D33" s="113">
        <v>4.9188391539596656</v>
      </c>
      <c r="E33" s="115">
        <v>100</v>
      </c>
      <c r="F33" s="114">
        <v>28</v>
      </c>
      <c r="G33" s="114">
        <v>74</v>
      </c>
      <c r="H33" s="114">
        <v>85</v>
      </c>
      <c r="I33" s="140">
        <v>85</v>
      </c>
      <c r="J33" s="115">
        <v>15</v>
      </c>
      <c r="K33" s="116">
        <v>17.647058823529413</v>
      </c>
    </row>
    <row r="34" spans="1:11" ht="14.1" customHeight="1" x14ac:dyDescent="0.2">
      <c r="A34" s="306">
        <v>33</v>
      </c>
      <c r="B34" s="307" t="s">
        <v>253</v>
      </c>
      <c r="C34" s="308"/>
      <c r="D34" s="113">
        <v>1.4756517461878997</v>
      </c>
      <c r="E34" s="115">
        <v>30</v>
      </c>
      <c r="F34" s="114">
        <v>13</v>
      </c>
      <c r="G34" s="114">
        <v>45</v>
      </c>
      <c r="H34" s="114">
        <v>31</v>
      </c>
      <c r="I34" s="140">
        <v>29</v>
      </c>
      <c r="J34" s="115">
        <v>1</v>
      </c>
      <c r="K34" s="116">
        <v>3.4482758620689653</v>
      </c>
    </row>
    <row r="35" spans="1:11" ht="14.1" customHeight="1" x14ac:dyDescent="0.2">
      <c r="A35" s="306">
        <v>34</v>
      </c>
      <c r="B35" s="307" t="s">
        <v>254</v>
      </c>
      <c r="C35" s="308"/>
      <c r="D35" s="113">
        <v>3.8858829316281356</v>
      </c>
      <c r="E35" s="115">
        <v>79</v>
      </c>
      <c r="F35" s="114">
        <v>35</v>
      </c>
      <c r="G35" s="114">
        <v>73</v>
      </c>
      <c r="H35" s="114">
        <v>37</v>
      </c>
      <c r="I35" s="140">
        <v>51</v>
      </c>
      <c r="J35" s="115">
        <v>28</v>
      </c>
      <c r="K35" s="116">
        <v>54.901960784313722</v>
      </c>
    </row>
    <row r="36" spans="1:11" ht="14.1" customHeight="1" x14ac:dyDescent="0.2">
      <c r="A36" s="306">
        <v>41</v>
      </c>
      <c r="B36" s="307" t="s">
        <v>255</v>
      </c>
      <c r="C36" s="308"/>
      <c r="D36" s="113">
        <v>0.39350713231677326</v>
      </c>
      <c r="E36" s="115">
        <v>8</v>
      </c>
      <c r="F36" s="114">
        <v>5</v>
      </c>
      <c r="G36" s="114">
        <v>18</v>
      </c>
      <c r="H36" s="114">
        <v>13</v>
      </c>
      <c r="I36" s="140">
        <v>3</v>
      </c>
      <c r="J36" s="115">
        <v>5</v>
      </c>
      <c r="K36" s="116">
        <v>166.66666666666666</v>
      </c>
    </row>
    <row r="37" spans="1:11" ht="14.1" customHeight="1" x14ac:dyDescent="0.2">
      <c r="A37" s="306">
        <v>42</v>
      </c>
      <c r="B37" s="307" t="s">
        <v>256</v>
      </c>
      <c r="C37" s="308"/>
      <c r="D37" s="113">
        <v>0.34431874077717661</v>
      </c>
      <c r="E37" s="115">
        <v>7</v>
      </c>
      <c r="F37" s="114">
        <v>8</v>
      </c>
      <c r="G37" s="114">
        <v>9</v>
      </c>
      <c r="H37" s="114" t="s">
        <v>513</v>
      </c>
      <c r="I37" s="140">
        <v>5</v>
      </c>
      <c r="J37" s="115">
        <v>2</v>
      </c>
      <c r="K37" s="116">
        <v>40</v>
      </c>
    </row>
    <row r="38" spans="1:11" ht="14.1" customHeight="1" x14ac:dyDescent="0.2">
      <c r="A38" s="306">
        <v>43</v>
      </c>
      <c r="B38" s="307" t="s">
        <v>257</v>
      </c>
      <c r="C38" s="308"/>
      <c r="D38" s="113">
        <v>0.98376783079193308</v>
      </c>
      <c r="E38" s="115">
        <v>20</v>
      </c>
      <c r="F38" s="114">
        <v>12</v>
      </c>
      <c r="G38" s="114">
        <v>22</v>
      </c>
      <c r="H38" s="114">
        <v>14</v>
      </c>
      <c r="I38" s="140">
        <v>16</v>
      </c>
      <c r="J38" s="115">
        <v>4</v>
      </c>
      <c r="K38" s="116">
        <v>25</v>
      </c>
    </row>
    <row r="39" spans="1:11" ht="14.1" customHeight="1" x14ac:dyDescent="0.2">
      <c r="A39" s="306">
        <v>51</v>
      </c>
      <c r="B39" s="307" t="s">
        <v>258</v>
      </c>
      <c r="C39" s="308"/>
      <c r="D39" s="113">
        <v>6.4436792916871619</v>
      </c>
      <c r="E39" s="115">
        <v>131</v>
      </c>
      <c r="F39" s="114">
        <v>84</v>
      </c>
      <c r="G39" s="114">
        <v>67</v>
      </c>
      <c r="H39" s="114">
        <v>57</v>
      </c>
      <c r="I39" s="140">
        <v>80</v>
      </c>
      <c r="J39" s="115">
        <v>51</v>
      </c>
      <c r="K39" s="116">
        <v>63.75</v>
      </c>
    </row>
    <row r="40" spans="1:11" ht="14.1" customHeight="1" x14ac:dyDescent="0.2">
      <c r="A40" s="306" t="s">
        <v>259</v>
      </c>
      <c r="B40" s="307" t="s">
        <v>260</v>
      </c>
      <c r="C40" s="308"/>
      <c r="D40" s="113">
        <v>6.1977373339891786</v>
      </c>
      <c r="E40" s="115">
        <v>126</v>
      </c>
      <c r="F40" s="114">
        <v>81</v>
      </c>
      <c r="G40" s="114">
        <v>60</v>
      </c>
      <c r="H40" s="114">
        <v>46</v>
      </c>
      <c r="I40" s="140">
        <v>73</v>
      </c>
      <c r="J40" s="115">
        <v>53</v>
      </c>
      <c r="K40" s="116">
        <v>72.602739726027394</v>
      </c>
    </row>
    <row r="41" spans="1:11" ht="14.1" customHeight="1" x14ac:dyDescent="0.2">
      <c r="A41" s="306"/>
      <c r="B41" s="307" t="s">
        <v>261</v>
      </c>
      <c r="C41" s="308"/>
      <c r="D41" s="113">
        <v>1.5248401377274963</v>
      </c>
      <c r="E41" s="115">
        <v>31</v>
      </c>
      <c r="F41" s="114">
        <v>48</v>
      </c>
      <c r="G41" s="114">
        <v>30</v>
      </c>
      <c r="H41" s="114">
        <v>25</v>
      </c>
      <c r="I41" s="140">
        <v>36</v>
      </c>
      <c r="J41" s="115">
        <v>-5</v>
      </c>
      <c r="K41" s="116">
        <v>-13.888888888888889</v>
      </c>
    </row>
    <row r="42" spans="1:11" ht="14.1" customHeight="1" x14ac:dyDescent="0.2">
      <c r="A42" s="306">
        <v>52</v>
      </c>
      <c r="B42" s="307" t="s">
        <v>262</v>
      </c>
      <c r="C42" s="308"/>
      <c r="D42" s="113">
        <v>4.426955238563699</v>
      </c>
      <c r="E42" s="115">
        <v>90</v>
      </c>
      <c r="F42" s="114">
        <v>74</v>
      </c>
      <c r="G42" s="114">
        <v>89</v>
      </c>
      <c r="H42" s="114">
        <v>67</v>
      </c>
      <c r="I42" s="140">
        <v>72</v>
      </c>
      <c r="J42" s="115">
        <v>18</v>
      </c>
      <c r="K42" s="116">
        <v>25</v>
      </c>
    </row>
    <row r="43" spans="1:11" ht="14.1" customHeight="1" x14ac:dyDescent="0.2">
      <c r="A43" s="306" t="s">
        <v>263</v>
      </c>
      <c r="B43" s="307" t="s">
        <v>264</v>
      </c>
      <c r="C43" s="308"/>
      <c r="D43" s="113">
        <v>4.230201672405312</v>
      </c>
      <c r="E43" s="115">
        <v>86</v>
      </c>
      <c r="F43" s="114">
        <v>67</v>
      </c>
      <c r="G43" s="114">
        <v>86</v>
      </c>
      <c r="H43" s="114">
        <v>67</v>
      </c>
      <c r="I43" s="140">
        <v>71</v>
      </c>
      <c r="J43" s="115">
        <v>15</v>
      </c>
      <c r="K43" s="116">
        <v>21.12676056338028</v>
      </c>
    </row>
    <row r="44" spans="1:11" ht="14.1" customHeight="1" x14ac:dyDescent="0.2">
      <c r="A44" s="306">
        <v>53</v>
      </c>
      <c r="B44" s="307" t="s">
        <v>265</v>
      </c>
      <c r="C44" s="308"/>
      <c r="D44" s="113">
        <v>1.6724053123462863</v>
      </c>
      <c r="E44" s="115">
        <v>34</v>
      </c>
      <c r="F44" s="114">
        <v>13</v>
      </c>
      <c r="G44" s="114">
        <v>18</v>
      </c>
      <c r="H44" s="114">
        <v>15</v>
      </c>
      <c r="I44" s="140">
        <v>20</v>
      </c>
      <c r="J44" s="115">
        <v>14</v>
      </c>
      <c r="K44" s="116">
        <v>70</v>
      </c>
    </row>
    <row r="45" spans="1:11" ht="14.1" customHeight="1" x14ac:dyDescent="0.2">
      <c r="A45" s="306" t="s">
        <v>266</v>
      </c>
      <c r="B45" s="307" t="s">
        <v>267</v>
      </c>
      <c r="C45" s="308"/>
      <c r="D45" s="113">
        <v>1.5248401377274963</v>
      </c>
      <c r="E45" s="115">
        <v>31</v>
      </c>
      <c r="F45" s="114">
        <v>12</v>
      </c>
      <c r="G45" s="114">
        <v>13</v>
      </c>
      <c r="H45" s="114">
        <v>11</v>
      </c>
      <c r="I45" s="140">
        <v>11</v>
      </c>
      <c r="J45" s="115">
        <v>20</v>
      </c>
      <c r="K45" s="116">
        <v>181.81818181818181</v>
      </c>
    </row>
    <row r="46" spans="1:11" ht="14.1" customHeight="1" x14ac:dyDescent="0.2">
      <c r="A46" s="306">
        <v>54</v>
      </c>
      <c r="B46" s="307" t="s">
        <v>268</v>
      </c>
      <c r="C46" s="308"/>
      <c r="D46" s="113">
        <v>4.0334481062469258</v>
      </c>
      <c r="E46" s="115">
        <v>82</v>
      </c>
      <c r="F46" s="114">
        <v>69</v>
      </c>
      <c r="G46" s="114">
        <v>76</v>
      </c>
      <c r="H46" s="114">
        <v>70</v>
      </c>
      <c r="I46" s="140">
        <v>68</v>
      </c>
      <c r="J46" s="115">
        <v>14</v>
      </c>
      <c r="K46" s="116">
        <v>20.588235294117649</v>
      </c>
    </row>
    <row r="47" spans="1:11" ht="14.1" customHeight="1" x14ac:dyDescent="0.2">
      <c r="A47" s="306">
        <v>61</v>
      </c>
      <c r="B47" s="307" t="s">
        <v>269</v>
      </c>
      <c r="C47" s="308"/>
      <c r="D47" s="113">
        <v>1.2297097884899164</v>
      </c>
      <c r="E47" s="115">
        <v>25</v>
      </c>
      <c r="F47" s="114">
        <v>18</v>
      </c>
      <c r="G47" s="114">
        <v>29</v>
      </c>
      <c r="H47" s="114">
        <v>19</v>
      </c>
      <c r="I47" s="140">
        <v>50</v>
      </c>
      <c r="J47" s="115">
        <v>-25</v>
      </c>
      <c r="K47" s="116">
        <v>-50</v>
      </c>
    </row>
    <row r="48" spans="1:11" ht="14.1" customHeight="1" x14ac:dyDescent="0.2">
      <c r="A48" s="306">
        <v>62</v>
      </c>
      <c r="B48" s="307" t="s">
        <v>270</v>
      </c>
      <c r="C48" s="308"/>
      <c r="D48" s="113">
        <v>7.378258730939498</v>
      </c>
      <c r="E48" s="115">
        <v>150</v>
      </c>
      <c r="F48" s="114">
        <v>178</v>
      </c>
      <c r="G48" s="114">
        <v>179</v>
      </c>
      <c r="H48" s="114">
        <v>126</v>
      </c>
      <c r="I48" s="140">
        <v>141</v>
      </c>
      <c r="J48" s="115">
        <v>9</v>
      </c>
      <c r="K48" s="116">
        <v>6.3829787234042552</v>
      </c>
    </row>
    <row r="49" spans="1:11" ht="14.1" customHeight="1" x14ac:dyDescent="0.2">
      <c r="A49" s="306">
        <v>63</v>
      </c>
      <c r="B49" s="307" t="s">
        <v>271</v>
      </c>
      <c r="C49" s="308"/>
      <c r="D49" s="113">
        <v>3.0496802754549925</v>
      </c>
      <c r="E49" s="115">
        <v>62</v>
      </c>
      <c r="F49" s="114">
        <v>59</v>
      </c>
      <c r="G49" s="114">
        <v>76</v>
      </c>
      <c r="H49" s="114">
        <v>68</v>
      </c>
      <c r="I49" s="140">
        <v>60</v>
      </c>
      <c r="J49" s="115">
        <v>2</v>
      </c>
      <c r="K49" s="116">
        <v>3.3333333333333335</v>
      </c>
    </row>
    <row r="50" spans="1:11" ht="14.1" customHeight="1" x14ac:dyDescent="0.2">
      <c r="A50" s="306" t="s">
        <v>272</v>
      </c>
      <c r="B50" s="307" t="s">
        <v>273</v>
      </c>
      <c r="C50" s="308"/>
      <c r="D50" s="113" t="s">
        <v>513</v>
      </c>
      <c r="E50" s="115" t="s">
        <v>513</v>
      </c>
      <c r="F50" s="114">
        <v>5</v>
      </c>
      <c r="G50" s="114">
        <v>7</v>
      </c>
      <c r="H50" s="114">
        <v>6</v>
      </c>
      <c r="I50" s="140">
        <v>4</v>
      </c>
      <c r="J50" s="115" t="s">
        <v>513</v>
      </c>
      <c r="K50" s="116" t="s">
        <v>513</v>
      </c>
    </row>
    <row r="51" spans="1:11" ht="14.1" customHeight="1" x14ac:dyDescent="0.2">
      <c r="A51" s="306" t="s">
        <v>274</v>
      </c>
      <c r="B51" s="307" t="s">
        <v>275</v>
      </c>
      <c r="C51" s="308"/>
      <c r="D51" s="113">
        <v>2.6561731431382194</v>
      </c>
      <c r="E51" s="115">
        <v>54</v>
      </c>
      <c r="F51" s="114">
        <v>53</v>
      </c>
      <c r="G51" s="114">
        <v>60</v>
      </c>
      <c r="H51" s="114">
        <v>57</v>
      </c>
      <c r="I51" s="140">
        <v>55</v>
      </c>
      <c r="J51" s="115">
        <v>-1</v>
      </c>
      <c r="K51" s="116">
        <v>-1.8181818181818181</v>
      </c>
    </row>
    <row r="52" spans="1:11" ht="14.1" customHeight="1" x14ac:dyDescent="0.2">
      <c r="A52" s="306">
        <v>71</v>
      </c>
      <c r="B52" s="307" t="s">
        <v>276</v>
      </c>
      <c r="C52" s="308"/>
      <c r="D52" s="113">
        <v>9.4441711756025573</v>
      </c>
      <c r="E52" s="115">
        <v>192</v>
      </c>
      <c r="F52" s="114">
        <v>134</v>
      </c>
      <c r="G52" s="114">
        <v>184</v>
      </c>
      <c r="H52" s="114">
        <v>113</v>
      </c>
      <c r="I52" s="140">
        <v>171</v>
      </c>
      <c r="J52" s="115">
        <v>21</v>
      </c>
      <c r="K52" s="116">
        <v>12.280701754385966</v>
      </c>
    </row>
    <row r="53" spans="1:11" ht="14.1" customHeight="1" x14ac:dyDescent="0.2">
      <c r="A53" s="306" t="s">
        <v>277</v>
      </c>
      <c r="B53" s="307" t="s">
        <v>278</v>
      </c>
      <c r="C53" s="308"/>
      <c r="D53" s="113">
        <v>2.0659124446630597</v>
      </c>
      <c r="E53" s="115">
        <v>42</v>
      </c>
      <c r="F53" s="114">
        <v>24</v>
      </c>
      <c r="G53" s="114">
        <v>37</v>
      </c>
      <c r="H53" s="114">
        <v>21</v>
      </c>
      <c r="I53" s="140">
        <v>45</v>
      </c>
      <c r="J53" s="115">
        <v>-3</v>
      </c>
      <c r="K53" s="116">
        <v>-6.666666666666667</v>
      </c>
    </row>
    <row r="54" spans="1:11" ht="14.1" customHeight="1" x14ac:dyDescent="0.2">
      <c r="A54" s="306" t="s">
        <v>279</v>
      </c>
      <c r="B54" s="307" t="s">
        <v>280</v>
      </c>
      <c r="C54" s="308"/>
      <c r="D54" s="113">
        <v>6.5912444663059517</v>
      </c>
      <c r="E54" s="115">
        <v>134</v>
      </c>
      <c r="F54" s="114">
        <v>106</v>
      </c>
      <c r="G54" s="114">
        <v>136</v>
      </c>
      <c r="H54" s="114">
        <v>86</v>
      </c>
      <c r="I54" s="140">
        <v>116</v>
      </c>
      <c r="J54" s="115">
        <v>18</v>
      </c>
      <c r="K54" s="116">
        <v>15.517241379310345</v>
      </c>
    </row>
    <row r="55" spans="1:11" ht="14.1" customHeight="1" x14ac:dyDescent="0.2">
      <c r="A55" s="306">
        <v>72</v>
      </c>
      <c r="B55" s="307" t="s">
        <v>281</v>
      </c>
      <c r="C55" s="308"/>
      <c r="D55" s="113">
        <v>2.6561731431382194</v>
      </c>
      <c r="E55" s="115">
        <v>54</v>
      </c>
      <c r="F55" s="114">
        <v>28</v>
      </c>
      <c r="G55" s="114">
        <v>62</v>
      </c>
      <c r="H55" s="114">
        <v>27</v>
      </c>
      <c r="I55" s="140">
        <v>49</v>
      </c>
      <c r="J55" s="115">
        <v>5</v>
      </c>
      <c r="K55" s="116">
        <v>10.204081632653061</v>
      </c>
    </row>
    <row r="56" spans="1:11" ht="14.1" customHeight="1" x14ac:dyDescent="0.2">
      <c r="A56" s="306" t="s">
        <v>282</v>
      </c>
      <c r="B56" s="307" t="s">
        <v>283</v>
      </c>
      <c r="C56" s="308"/>
      <c r="D56" s="113">
        <v>1.0329562223315298</v>
      </c>
      <c r="E56" s="115">
        <v>21</v>
      </c>
      <c r="F56" s="114">
        <v>4</v>
      </c>
      <c r="G56" s="114">
        <v>31</v>
      </c>
      <c r="H56" s="114">
        <v>5</v>
      </c>
      <c r="I56" s="140">
        <v>25</v>
      </c>
      <c r="J56" s="115">
        <v>-4</v>
      </c>
      <c r="K56" s="116">
        <v>-16</v>
      </c>
    </row>
    <row r="57" spans="1:11" ht="14.1" customHeight="1" x14ac:dyDescent="0.2">
      <c r="A57" s="306" t="s">
        <v>284</v>
      </c>
      <c r="B57" s="307" t="s">
        <v>285</v>
      </c>
      <c r="C57" s="308"/>
      <c r="D57" s="113">
        <v>1.0329562223315298</v>
      </c>
      <c r="E57" s="115">
        <v>21</v>
      </c>
      <c r="F57" s="114">
        <v>13</v>
      </c>
      <c r="G57" s="114">
        <v>7</v>
      </c>
      <c r="H57" s="114">
        <v>8</v>
      </c>
      <c r="I57" s="140">
        <v>14</v>
      </c>
      <c r="J57" s="115">
        <v>7</v>
      </c>
      <c r="K57" s="116">
        <v>50</v>
      </c>
    </row>
    <row r="58" spans="1:11" ht="14.1" customHeight="1" x14ac:dyDescent="0.2">
      <c r="A58" s="306">
        <v>73</v>
      </c>
      <c r="B58" s="307" t="s">
        <v>286</v>
      </c>
      <c r="C58" s="308"/>
      <c r="D58" s="113">
        <v>2.4102311854402361</v>
      </c>
      <c r="E58" s="115">
        <v>49</v>
      </c>
      <c r="F58" s="114">
        <v>28</v>
      </c>
      <c r="G58" s="114">
        <v>64</v>
      </c>
      <c r="H58" s="114">
        <v>29</v>
      </c>
      <c r="I58" s="140">
        <v>36</v>
      </c>
      <c r="J58" s="115">
        <v>13</v>
      </c>
      <c r="K58" s="116">
        <v>36.111111111111114</v>
      </c>
    </row>
    <row r="59" spans="1:11" ht="14.1" customHeight="1" x14ac:dyDescent="0.2">
      <c r="A59" s="306" t="s">
        <v>287</v>
      </c>
      <c r="B59" s="307" t="s">
        <v>288</v>
      </c>
      <c r="C59" s="308"/>
      <c r="D59" s="113">
        <v>2.115100836202656</v>
      </c>
      <c r="E59" s="115">
        <v>43</v>
      </c>
      <c r="F59" s="114">
        <v>21</v>
      </c>
      <c r="G59" s="114">
        <v>56</v>
      </c>
      <c r="H59" s="114">
        <v>25</v>
      </c>
      <c r="I59" s="140">
        <v>26</v>
      </c>
      <c r="J59" s="115">
        <v>17</v>
      </c>
      <c r="K59" s="116">
        <v>65.384615384615387</v>
      </c>
    </row>
    <row r="60" spans="1:11" ht="14.1" customHeight="1" x14ac:dyDescent="0.2">
      <c r="A60" s="306">
        <v>81</v>
      </c>
      <c r="B60" s="307" t="s">
        <v>289</v>
      </c>
      <c r="C60" s="308"/>
      <c r="D60" s="113">
        <v>8.7063453025086073</v>
      </c>
      <c r="E60" s="115">
        <v>177</v>
      </c>
      <c r="F60" s="114">
        <v>151</v>
      </c>
      <c r="G60" s="114">
        <v>294</v>
      </c>
      <c r="H60" s="114">
        <v>115</v>
      </c>
      <c r="I60" s="140">
        <v>132</v>
      </c>
      <c r="J60" s="115">
        <v>45</v>
      </c>
      <c r="K60" s="116">
        <v>34.090909090909093</v>
      </c>
    </row>
    <row r="61" spans="1:11" ht="14.1" customHeight="1" x14ac:dyDescent="0.2">
      <c r="A61" s="306" t="s">
        <v>290</v>
      </c>
      <c r="B61" s="307" t="s">
        <v>291</v>
      </c>
      <c r="C61" s="308"/>
      <c r="D61" s="113">
        <v>2.2134776192818495</v>
      </c>
      <c r="E61" s="115">
        <v>45</v>
      </c>
      <c r="F61" s="114">
        <v>31</v>
      </c>
      <c r="G61" s="114">
        <v>100</v>
      </c>
      <c r="H61" s="114">
        <v>47</v>
      </c>
      <c r="I61" s="140">
        <v>49</v>
      </c>
      <c r="J61" s="115">
        <v>-4</v>
      </c>
      <c r="K61" s="116">
        <v>-8.1632653061224492</v>
      </c>
    </row>
    <row r="62" spans="1:11" ht="14.1" customHeight="1" x14ac:dyDescent="0.2">
      <c r="A62" s="306" t="s">
        <v>292</v>
      </c>
      <c r="B62" s="307" t="s">
        <v>293</v>
      </c>
      <c r="C62" s="308"/>
      <c r="D62" s="113">
        <v>3.4923757993113624</v>
      </c>
      <c r="E62" s="115">
        <v>71</v>
      </c>
      <c r="F62" s="114">
        <v>74</v>
      </c>
      <c r="G62" s="114">
        <v>148</v>
      </c>
      <c r="H62" s="114">
        <v>37</v>
      </c>
      <c r="I62" s="140">
        <v>33</v>
      </c>
      <c r="J62" s="115">
        <v>38</v>
      </c>
      <c r="K62" s="116">
        <v>115.15151515151516</v>
      </c>
    </row>
    <row r="63" spans="1:11" ht="14.1" customHeight="1" x14ac:dyDescent="0.2">
      <c r="A63" s="306"/>
      <c r="B63" s="307" t="s">
        <v>294</v>
      </c>
      <c r="C63" s="308"/>
      <c r="D63" s="113">
        <v>3.0988686669945893</v>
      </c>
      <c r="E63" s="115">
        <v>63</v>
      </c>
      <c r="F63" s="114">
        <v>68</v>
      </c>
      <c r="G63" s="114">
        <v>123</v>
      </c>
      <c r="H63" s="114">
        <v>33</v>
      </c>
      <c r="I63" s="140">
        <v>27</v>
      </c>
      <c r="J63" s="115">
        <v>36</v>
      </c>
      <c r="K63" s="116">
        <v>133.33333333333334</v>
      </c>
    </row>
    <row r="64" spans="1:11" ht="14.1" customHeight="1" x14ac:dyDescent="0.2">
      <c r="A64" s="306" t="s">
        <v>295</v>
      </c>
      <c r="B64" s="307" t="s">
        <v>296</v>
      </c>
      <c r="C64" s="308"/>
      <c r="D64" s="113">
        <v>0.93457943925233644</v>
      </c>
      <c r="E64" s="115">
        <v>19</v>
      </c>
      <c r="F64" s="114">
        <v>13</v>
      </c>
      <c r="G64" s="114">
        <v>16</v>
      </c>
      <c r="H64" s="114">
        <v>5</v>
      </c>
      <c r="I64" s="140">
        <v>10</v>
      </c>
      <c r="J64" s="115">
        <v>9</v>
      </c>
      <c r="K64" s="116">
        <v>90</v>
      </c>
    </row>
    <row r="65" spans="1:11" ht="14.1" customHeight="1" x14ac:dyDescent="0.2">
      <c r="A65" s="306" t="s">
        <v>297</v>
      </c>
      <c r="B65" s="307" t="s">
        <v>298</v>
      </c>
      <c r="C65" s="308"/>
      <c r="D65" s="113">
        <v>0.98376783079193308</v>
      </c>
      <c r="E65" s="115">
        <v>20</v>
      </c>
      <c r="F65" s="114">
        <v>15</v>
      </c>
      <c r="G65" s="114">
        <v>10</v>
      </c>
      <c r="H65" s="114">
        <v>8</v>
      </c>
      <c r="I65" s="140">
        <v>20</v>
      </c>
      <c r="J65" s="115">
        <v>0</v>
      </c>
      <c r="K65" s="116">
        <v>0</v>
      </c>
    </row>
    <row r="66" spans="1:11" ht="14.1" customHeight="1" x14ac:dyDescent="0.2">
      <c r="A66" s="306">
        <v>82</v>
      </c>
      <c r="B66" s="307" t="s">
        <v>299</v>
      </c>
      <c r="C66" s="308"/>
      <c r="D66" s="113">
        <v>4.8204623708804721</v>
      </c>
      <c r="E66" s="115">
        <v>98</v>
      </c>
      <c r="F66" s="114">
        <v>71</v>
      </c>
      <c r="G66" s="114">
        <v>153</v>
      </c>
      <c r="H66" s="114">
        <v>72</v>
      </c>
      <c r="I66" s="140">
        <v>73</v>
      </c>
      <c r="J66" s="115">
        <v>25</v>
      </c>
      <c r="K66" s="116">
        <v>34.246575342465754</v>
      </c>
    </row>
    <row r="67" spans="1:11" ht="14.1" customHeight="1" x14ac:dyDescent="0.2">
      <c r="A67" s="306" t="s">
        <v>300</v>
      </c>
      <c r="B67" s="307" t="s">
        <v>301</v>
      </c>
      <c r="C67" s="308"/>
      <c r="D67" s="113">
        <v>3.6399409739301527</v>
      </c>
      <c r="E67" s="115">
        <v>74</v>
      </c>
      <c r="F67" s="114">
        <v>56</v>
      </c>
      <c r="G67" s="114">
        <v>109</v>
      </c>
      <c r="H67" s="114">
        <v>47</v>
      </c>
      <c r="I67" s="140">
        <v>53</v>
      </c>
      <c r="J67" s="115">
        <v>21</v>
      </c>
      <c r="K67" s="116">
        <v>39.622641509433961</v>
      </c>
    </row>
    <row r="68" spans="1:11" ht="14.1" customHeight="1" x14ac:dyDescent="0.2">
      <c r="A68" s="306" t="s">
        <v>302</v>
      </c>
      <c r="B68" s="307" t="s">
        <v>303</v>
      </c>
      <c r="C68" s="308"/>
      <c r="D68" s="113">
        <v>0.49188391539596654</v>
      </c>
      <c r="E68" s="115">
        <v>10</v>
      </c>
      <c r="F68" s="114">
        <v>12</v>
      </c>
      <c r="G68" s="114">
        <v>28</v>
      </c>
      <c r="H68" s="114">
        <v>22</v>
      </c>
      <c r="I68" s="140">
        <v>14</v>
      </c>
      <c r="J68" s="115">
        <v>-4</v>
      </c>
      <c r="K68" s="116">
        <v>-28.571428571428573</v>
      </c>
    </row>
    <row r="69" spans="1:11" ht="14.1" customHeight="1" x14ac:dyDescent="0.2">
      <c r="A69" s="306">
        <v>83</v>
      </c>
      <c r="B69" s="307" t="s">
        <v>304</v>
      </c>
      <c r="C69" s="308"/>
      <c r="D69" s="113">
        <v>6.1977373339891786</v>
      </c>
      <c r="E69" s="115">
        <v>126</v>
      </c>
      <c r="F69" s="114">
        <v>105</v>
      </c>
      <c r="G69" s="114">
        <v>275</v>
      </c>
      <c r="H69" s="114">
        <v>61</v>
      </c>
      <c r="I69" s="140">
        <v>151</v>
      </c>
      <c r="J69" s="115">
        <v>-25</v>
      </c>
      <c r="K69" s="116">
        <v>-16.556291390728475</v>
      </c>
    </row>
    <row r="70" spans="1:11" ht="14.1" customHeight="1" x14ac:dyDescent="0.2">
      <c r="A70" s="306" t="s">
        <v>305</v>
      </c>
      <c r="B70" s="307" t="s">
        <v>306</v>
      </c>
      <c r="C70" s="308"/>
      <c r="D70" s="113">
        <v>5.4107230693556323</v>
      </c>
      <c r="E70" s="115">
        <v>110</v>
      </c>
      <c r="F70" s="114">
        <v>90</v>
      </c>
      <c r="G70" s="114">
        <v>258</v>
      </c>
      <c r="H70" s="114">
        <v>52</v>
      </c>
      <c r="I70" s="140">
        <v>132</v>
      </c>
      <c r="J70" s="115">
        <v>-22</v>
      </c>
      <c r="K70" s="116">
        <v>-16.666666666666668</v>
      </c>
    </row>
    <row r="71" spans="1:11" ht="14.1" customHeight="1" x14ac:dyDescent="0.2">
      <c r="A71" s="306"/>
      <c r="B71" s="307" t="s">
        <v>307</v>
      </c>
      <c r="C71" s="308"/>
      <c r="D71" s="113">
        <v>1.8691588785046729</v>
      </c>
      <c r="E71" s="115">
        <v>38</v>
      </c>
      <c r="F71" s="114">
        <v>29</v>
      </c>
      <c r="G71" s="114">
        <v>126</v>
      </c>
      <c r="H71" s="114">
        <v>23</v>
      </c>
      <c r="I71" s="140">
        <v>38</v>
      </c>
      <c r="J71" s="115">
        <v>0</v>
      </c>
      <c r="K71" s="116">
        <v>0</v>
      </c>
    </row>
    <row r="72" spans="1:11" ht="14.1" customHeight="1" x14ac:dyDescent="0.2">
      <c r="A72" s="306">
        <v>84</v>
      </c>
      <c r="B72" s="307" t="s">
        <v>308</v>
      </c>
      <c r="C72" s="308"/>
      <c r="D72" s="113">
        <v>1.7215937038858828</v>
      </c>
      <c r="E72" s="115">
        <v>35</v>
      </c>
      <c r="F72" s="114">
        <v>29</v>
      </c>
      <c r="G72" s="114">
        <v>54</v>
      </c>
      <c r="H72" s="114">
        <v>37</v>
      </c>
      <c r="I72" s="140">
        <v>29</v>
      </c>
      <c r="J72" s="115">
        <v>6</v>
      </c>
      <c r="K72" s="116">
        <v>20.689655172413794</v>
      </c>
    </row>
    <row r="73" spans="1:11" ht="14.1" customHeight="1" x14ac:dyDescent="0.2">
      <c r="A73" s="306" t="s">
        <v>309</v>
      </c>
      <c r="B73" s="307" t="s">
        <v>310</v>
      </c>
      <c r="C73" s="308"/>
      <c r="D73" s="113">
        <v>0.73782587309394987</v>
      </c>
      <c r="E73" s="115">
        <v>15</v>
      </c>
      <c r="F73" s="114">
        <v>10</v>
      </c>
      <c r="G73" s="114">
        <v>19</v>
      </c>
      <c r="H73" s="114">
        <v>8</v>
      </c>
      <c r="I73" s="140">
        <v>13</v>
      </c>
      <c r="J73" s="115">
        <v>2</v>
      </c>
      <c r="K73" s="116">
        <v>15.384615384615385</v>
      </c>
    </row>
    <row r="74" spans="1:11" ht="14.1" customHeight="1" x14ac:dyDescent="0.2">
      <c r="A74" s="306" t="s">
        <v>311</v>
      </c>
      <c r="B74" s="307" t="s">
        <v>312</v>
      </c>
      <c r="C74" s="308"/>
      <c r="D74" s="113">
        <v>0.14756517461878996</v>
      </c>
      <c r="E74" s="115">
        <v>3</v>
      </c>
      <c r="F74" s="114" t="s">
        <v>513</v>
      </c>
      <c r="G74" s="114" t="s">
        <v>513</v>
      </c>
      <c r="H74" s="114" t="s">
        <v>513</v>
      </c>
      <c r="I74" s="140">
        <v>0</v>
      </c>
      <c r="J74" s="115">
        <v>3</v>
      </c>
      <c r="K74" s="116" t="s">
        <v>514</v>
      </c>
    </row>
    <row r="75" spans="1:11" ht="14.1" customHeight="1" x14ac:dyDescent="0.2">
      <c r="A75" s="306" t="s">
        <v>313</v>
      </c>
      <c r="B75" s="307" t="s">
        <v>314</v>
      </c>
      <c r="C75" s="308"/>
      <c r="D75" s="113">
        <v>0.39350713231677326</v>
      </c>
      <c r="E75" s="115">
        <v>8</v>
      </c>
      <c r="F75" s="114">
        <v>8</v>
      </c>
      <c r="G75" s="114">
        <v>17</v>
      </c>
      <c r="H75" s="114">
        <v>19</v>
      </c>
      <c r="I75" s="140">
        <v>10</v>
      </c>
      <c r="J75" s="115">
        <v>-2</v>
      </c>
      <c r="K75" s="116">
        <v>-20</v>
      </c>
    </row>
    <row r="76" spans="1:11" ht="14.1" customHeight="1" x14ac:dyDescent="0.2">
      <c r="A76" s="306">
        <v>91</v>
      </c>
      <c r="B76" s="307" t="s">
        <v>315</v>
      </c>
      <c r="C76" s="308"/>
      <c r="D76" s="113">
        <v>0.68863748155435323</v>
      </c>
      <c r="E76" s="115">
        <v>14</v>
      </c>
      <c r="F76" s="114">
        <v>4</v>
      </c>
      <c r="G76" s="114">
        <v>9</v>
      </c>
      <c r="H76" s="114">
        <v>8</v>
      </c>
      <c r="I76" s="140">
        <v>6</v>
      </c>
      <c r="J76" s="115">
        <v>8</v>
      </c>
      <c r="K76" s="116">
        <v>133.33333333333334</v>
      </c>
    </row>
    <row r="77" spans="1:11" ht="14.1" customHeight="1" x14ac:dyDescent="0.2">
      <c r="A77" s="306">
        <v>92</v>
      </c>
      <c r="B77" s="307" t="s">
        <v>316</v>
      </c>
      <c r="C77" s="308"/>
      <c r="D77" s="113">
        <v>0.54107230693556319</v>
      </c>
      <c r="E77" s="115">
        <v>11</v>
      </c>
      <c r="F77" s="114">
        <v>8</v>
      </c>
      <c r="G77" s="114">
        <v>11</v>
      </c>
      <c r="H77" s="114">
        <v>10</v>
      </c>
      <c r="I77" s="140">
        <v>11</v>
      </c>
      <c r="J77" s="115">
        <v>0</v>
      </c>
      <c r="K77" s="116">
        <v>0</v>
      </c>
    </row>
    <row r="78" spans="1:11" ht="14.1" customHeight="1" x14ac:dyDescent="0.2">
      <c r="A78" s="306">
        <v>93</v>
      </c>
      <c r="B78" s="307" t="s">
        <v>317</v>
      </c>
      <c r="C78" s="308"/>
      <c r="D78" s="113">
        <v>0</v>
      </c>
      <c r="E78" s="115">
        <v>0</v>
      </c>
      <c r="F78" s="114" t="s">
        <v>513</v>
      </c>
      <c r="G78" s="114">
        <v>8</v>
      </c>
      <c r="H78" s="114" t="s">
        <v>513</v>
      </c>
      <c r="I78" s="140" t="s">
        <v>513</v>
      </c>
      <c r="J78" s="115" t="s">
        <v>513</v>
      </c>
      <c r="K78" s="116" t="s">
        <v>513</v>
      </c>
    </row>
    <row r="79" spans="1:11" ht="14.1" customHeight="1" x14ac:dyDescent="0.2">
      <c r="A79" s="306">
        <v>94</v>
      </c>
      <c r="B79" s="307" t="s">
        <v>318</v>
      </c>
      <c r="C79" s="308"/>
      <c r="D79" s="113">
        <v>0.19675356615838663</v>
      </c>
      <c r="E79" s="115">
        <v>4</v>
      </c>
      <c r="F79" s="114" t="s">
        <v>513</v>
      </c>
      <c r="G79" s="114" t="s">
        <v>513</v>
      </c>
      <c r="H79" s="114">
        <v>4</v>
      </c>
      <c r="I79" s="140">
        <v>3</v>
      </c>
      <c r="J79" s="115">
        <v>1</v>
      </c>
      <c r="K79" s="116">
        <v>33.333333333333336</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t="s">
        <v>513</v>
      </c>
      <c r="E81" s="143" t="s">
        <v>513</v>
      </c>
      <c r="F81" s="144">
        <v>0</v>
      </c>
      <c r="G81" s="144">
        <v>0</v>
      </c>
      <c r="H81" s="144">
        <v>0</v>
      </c>
      <c r="I81" s="145">
        <v>0</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2152</v>
      </c>
      <c r="E11" s="114">
        <v>1444</v>
      </c>
      <c r="F11" s="114">
        <v>1930</v>
      </c>
      <c r="G11" s="114">
        <v>1389</v>
      </c>
      <c r="H11" s="140">
        <v>1917</v>
      </c>
      <c r="I11" s="115">
        <v>235</v>
      </c>
      <c r="J11" s="116">
        <v>12.258737610850288</v>
      </c>
    </row>
    <row r="12" spans="1:15" s="110" customFormat="1" ht="24.95" customHeight="1" x14ac:dyDescent="0.2">
      <c r="A12" s="193" t="s">
        <v>132</v>
      </c>
      <c r="B12" s="194" t="s">
        <v>133</v>
      </c>
      <c r="C12" s="113">
        <v>2.0446096654275094</v>
      </c>
      <c r="D12" s="115">
        <v>44</v>
      </c>
      <c r="E12" s="114">
        <v>78</v>
      </c>
      <c r="F12" s="114">
        <v>88</v>
      </c>
      <c r="G12" s="114">
        <v>22</v>
      </c>
      <c r="H12" s="140">
        <v>35</v>
      </c>
      <c r="I12" s="115">
        <v>9</v>
      </c>
      <c r="J12" s="116">
        <v>25.714285714285715</v>
      </c>
    </row>
    <row r="13" spans="1:15" s="110" customFormat="1" ht="24.95" customHeight="1" x14ac:dyDescent="0.2">
      <c r="A13" s="193" t="s">
        <v>134</v>
      </c>
      <c r="B13" s="199" t="s">
        <v>214</v>
      </c>
      <c r="C13" s="113">
        <v>1.5799256505576209</v>
      </c>
      <c r="D13" s="115">
        <v>34</v>
      </c>
      <c r="E13" s="114">
        <v>16</v>
      </c>
      <c r="F13" s="114">
        <v>23</v>
      </c>
      <c r="G13" s="114">
        <v>19</v>
      </c>
      <c r="H13" s="140">
        <v>28</v>
      </c>
      <c r="I13" s="115">
        <v>6</v>
      </c>
      <c r="J13" s="116">
        <v>21.428571428571427</v>
      </c>
    </row>
    <row r="14" spans="1:15" s="287" customFormat="1" ht="24.95" customHeight="1" x14ac:dyDescent="0.2">
      <c r="A14" s="193" t="s">
        <v>215</v>
      </c>
      <c r="B14" s="199" t="s">
        <v>137</v>
      </c>
      <c r="C14" s="113">
        <v>8.8289962825278803</v>
      </c>
      <c r="D14" s="115">
        <v>190</v>
      </c>
      <c r="E14" s="114">
        <v>127</v>
      </c>
      <c r="F14" s="114">
        <v>156</v>
      </c>
      <c r="G14" s="114">
        <v>169</v>
      </c>
      <c r="H14" s="140">
        <v>268</v>
      </c>
      <c r="I14" s="115">
        <v>-78</v>
      </c>
      <c r="J14" s="116">
        <v>-29.104477611940297</v>
      </c>
      <c r="K14" s="110"/>
      <c r="L14" s="110"/>
      <c r="M14" s="110"/>
      <c r="N14" s="110"/>
      <c r="O14" s="110"/>
    </row>
    <row r="15" spans="1:15" s="110" customFormat="1" ht="24.95" customHeight="1" x14ac:dyDescent="0.2">
      <c r="A15" s="193" t="s">
        <v>216</v>
      </c>
      <c r="B15" s="199" t="s">
        <v>217</v>
      </c>
      <c r="C15" s="113">
        <v>3.6245353159851299</v>
      </c>
      <c r="D15" s="115">
        <v>78</v>
      </c>
      <c r="E15" s="114">
        <v>51</v>
      </c>
      <c r="F15" s="114">
        <v>54</v>
      </c>
      <c r="G15" s="114">
        <v>54</v>
      </c>
      <c r="H15" s="140">
        <v>171</v>
      </c>
      <c r="I15" s="115">
        <v>-93</v>
      </c>
      <c r="J15" s="116">
        <v>-54.385964912280699</v>
      </c>
    </row>
    <row r="16" spans="1:15" s="287" customFormat="1" ht="24.95" customHeight="1" x14ac:dyDescent="0.2">
      <c r="A16" s="193" t="s">
        <v>218</v>
      </c>
      <c r="B16" s="199" t="s">
        <v>141</v>
      </c>
      <c r="C16" s="113">
        <v>4.0427509293680295</v>
      </c>
      <c r="D16" s="115">
        <v>87</v>
      </c>
      <c r="E16" s="114">
        <v>45</v>
      </c>
      <c r="F16" s="114">
        <v>75</v>
      </c>
      <c r="G16" s="114">
        <v>90</v>
      </c>
      <c r="H16" s="140">
        <v>69</v>
      </c>
      <c r="I16" s="115">
        <v>18</v>
      </c>
      <c r="J16" s="116">
        <v>26.086956521739129</v>
      </c>
      <c r="K16" s="110"/>
      <c r="L16" s="110"/>
      <c r="M16" s="110"/>
      <c r="N16" s="110"/>
      <c r="O16" s="110"/>
    </row>
    <row r="17" spans="1:15" s="110" customFormat="1" ht="24.95" customHeight="1" x14ac:dyDescent="0.2">
      <c r="A17" s="193" t="s">
        <v>142</v>
      </c>
      <c r="B17" s="199" t="s">
        <v>220</v>
      </c>
      <c r="C17" s="113">
        <v>1.1617100371747211</v>
      </c>
      <c r="D17" s="115">
        <v>25</v>
      </c>
      <c r="E17" s="114">
        <v>31</v>
      </c>
      <c r="F17" s="114">
        <v>27</v>
      </c>
      <c r="G17" s="114">
        <v>25</v>
      </c>
      <c r="H17" s="140">
        <v>28</v>
      </c>
      <c r="I17" s="115">
        <v>-3</v>
      </c>
      <c r="J17" s="116">
        <v>-10.714285714285714</v>
      </c>
    </row>
    <row r="18" spans="1:15" s="287" customFormat="1" ht="24.95" customHeight="1" x14ac:dyDescent="0.2">
      <c r="A18" s="201" t="s">
        <v>144</v>
      </c>
      <c r="B18" s="202" t="s">
        <v>145</v>
      </c>
      <c r="C18" s="113">
        <v>9.3866171003717476</v>
      </c>
      <c r="D18" s="115">
        <v>202</v>
      </c>
      <c r="E18" s="114">
        <v>147</v>
      </c>
      <c r="F18" s="114">
        <v>185</v>
      </c>
      <c r="G18" s="114">
        <v>142</v>
      </c>
      <c r="H18" s="140">
        <v>164</v>
      </c>
      <c r="I18" s="115">
        <v>38</v>
      </c>
      <c r="J18" s="116">
        <v>23.170731707317074</v>
      </c>
      <c r="K18" s="110"/>
      <c r="L18" s="110"/>
      <c r="M18" s="110"/>
      <c r="N18" s="110"/>
      <c r="O18" s="110"/>
    </row>
    <row r="19" spans="1:15" s="110" customFormat="1" ht="24.95" customHeight="1" x14ac:dyDescent="0.2">
      <c r="A19" s="193" t="s">
        <v>146</v>
      </c>
      <c r="B19" s="199" t="s">
        <v>147</v>
      </c>
      <c r="C19" s="113">
        <v>15.381040892193308</v>
      </c>
      <c r="D19" s="115">
        <v>331</v>
      </c>
      <c r="E19" s="114">
        <v>251</v>
      </c>
      <c r="F19" s="114">
        <v>289</v>
      </c>
      <c r="G19" s="114">
        <v>226</v>
      </c>
      <c r="H19" s="140">
        <v>281</v>
      </c>
      <c r="I19" s="115">
        <v>50</v>
      </c>
      <c r="J19" s="116">
        <v>17.793594306049823</v>
      </c>
    </row>
    <row r="20" spans="1:15" s="287" customFormat="1" ht="24.95" customHeight="1" x14ac:dyDescent="0.2">
      <c r="A20" s="193" t="s">
        <v>148</v>
      </c>
      <c r="B20" s="199" t="s">
        <v>149</v>
      </c>
      <c r="C20" s="113">
        <v>7.574349442379182</v>
      </c>
      <c r="D20" s="115">
        <v>163</v>
      </c>
      <c r="E20" s="114">
        <v>84</v>
      </c>
      <c r="F20" s="114">
        <v>90</v>
      </c>
      <c r="G20" s="114">
        <v>83</v>
      </c>
      <c r="H20" s="140">
        <v>103</v>
      </c>
      <c r="I20" s="115">
        <v>60</v>
      </c>
      <c r="J20" s="116">
        <v>58.252427184466022</v>
      </c>
      <c r="K20" s="110"/>
      <c r="L20" s="110"/>
      <c r="M20" s="110"/>
      <c r="N20" s="110"/>
      <c r="O20" s="110"/>
    </row>
    <row r="21" spans="1:15" s="110" customFormat="1" ht="24.95" customHeight="1" x14ac:dyDescent="0.2">
      <c r="A21" s="201" t="s">
        <v>150</v>
      </c>
      <c r="B21" s="202" t="s">
        <v>151</v>
      </c>
      <c r="C21" s="113">
        <v>5.0185873605947959</v>
      </c>
      <c r="D21" s="115">
        <v>108</v>
      </c>
      <c r="E21" s="114">
        <v>94</v>
      </c>
      <c r="F21" s="114">
        <v>73</v>
      </c>
      <c r="G21" s="114">
        <v>70</v>
      </c>
      <c r="H21" s="140">
        <v>102</v>
      </c>
      <c r="I21" s="115">
        <v>6</v>
      </c>
      <c r="J21" s="116">
        <v>5.882352941176471</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1.9516728624535316</v>
      </c>
      <c r="D23" s="115">
        <v>42</v>
      </c>
      <c r="E23" s="114">
        <v>18</v>
      </c>
      <c r="F23" s="114">
        <v>20</v>
      </c>
      <c r="G23" s="114">
        <v>18</v>
      </c>
      <c r="H23" s="140">
        <v>40</v>
      </c>
      <c r="I23" s="115">
        <v>2</v>
      </c>
      <c r="J23" s="116">
        <v>5</v>
      </c>
    </row>
    <row r="24" spans="1:15" s="110" customFormat="1" ht="24.95" customHeight="1" x14ac:dyDescent="0.2">
      <c r="A24" s="193" t="s">
        <v>156</v>
      </c>
      <c r="B24" s="199" t="s">
        <v>221</v>
      </c>
      <c r="C24" s="113">
        <v>5.0185873605947959</v>
      </c>
      <c r="D24" s="115">
        <v>108</v>
      </c>
      <c r="E24" s="114">
        <v>70</v>
      </c>
      <c r="F24" s="114">
        <v>86</v>
      </c>
      <c r="G24" s="114">
        <v>86</v>
      </c>
      <c r="H24" s="140">
        <v>112</v>
      </c>
      <c r="I24" s="115">
        <v>-4</v>
      </c>
      <c r="J24" s="116">
        <v>-3.5714285714285716</v>
      </c>
    </row>
    <row r="25" spans="1:15" s="110" customFormat="1" ht="24.95" customHeight="1" x14ac:dyDescent="0.2">
      <c r="A25" s="193" t="s">
        <v>222</v>
      </c>
      <c r="B25" s="204" t="s">
        <v>159</v>
      </c>
      <c r="C25" s="113">
        <v>10.966542750929367</v>
      </c>
      <c r="D25" s="115">
        <v>236</v>
      </c>
      <c r="E25" s="114">
        <v>104</v>
      </c>
      <c r="F25" s="114">
        <v>91</v>
      </c>
      <c r="G25" s="114">
        <v>68</v>
      </c>
      <c r="H25" s="140">
        <v>82</v>
      </c>
      <c r="I25" s="115">
        <v>154</v>
      </c>
      <c r="J25" s="116">
        <v>187.80487804878049</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3.949814126394052</v>
      </c>
      <c r="D27" s="115">
        <v>85</v>
      </c>
      <c r="E27" s="114">
        <v>62</v>
      </c>
      <c r="F27" s="114">
        <v>133</v>
      </c>
      <c r="G27" s="114">
        <v>62</v>
      </c>
      <c r="H27" s="140">
        <v>83</v>
      </c>
      <c r="I27" s="115">
        <v>2</v>
      </c>
      <c r="J27" s="116">
        <v>2.4096385542168677</v>
      </c>
    </row>
    <row r="28" spans="1:15" s="110" customFormat="1" ht="24.95" customHeight="1" x14ac:dyDescent="0.2">
      <c r="A28" s="193" t="s">
        <v>163</v>
      </c>
      <c r="B28" s="199" t="s">
        <v>164</v>
      </c>
      <c r="C28" s="113">
        <v>6.4126394052044606</v>
      </c>
      <c r="D28" s="115">
        <v>138</v>
      </c>
      <c r="E28" s="114">
        <v>67</v>
      </c>
      <c r="F28" s="114">
        <v>140</v>
      </c>
      <c r="G28" s="114">
        <v>66</v>
      </c>
      <c r="H28" s="140">
        <v>114</v>
      </c>
      <c r="I28" s="115">
        <v>24</v>
      </c>
      <c r="J28" s="116">
        <v>21.05263157894737</v>
      </c>
    </row>
    <row r="29" spans="1:15" s="110" customFormat="1" ht="24.95" customHeight="1" x14ac:dyDescent="0.2">
      <c r="A29" s="193">
        <v>86</v>
      </c>
      <c r="B29" s="199" t="s">
        <v>165</v>
      </c>
      <c r="C29" s="113">
        <v>6.3197026022304836</v>
      </c>
      <c r="D29" s="115">
        <v>136</v>
      </c>
      <c r="E29" s="114">
        <v>90</v>
      </c>
      <c r="F29" s="114">
        <v>168</v>
      </c>
      <c r="G29" s="114">
        <v>96</v>
      </c>
      <c r="H29" s="140">
        <v>116</v>
      </c>
      <c r="I29" s="115">
        <v>20</v>
      </c>
      <c r="J29" s="116">
        <v>17.241379310344829</v>
      </c>
    </row>
    <row r="30" spans="1:15" s="110" customFormat="1" ht="24.95" customHeight="1" x14ac:dyDescent="0.2">
      <c r="A30" s="193">
        <v>87.88</v>
      </c>
      <c r="B30" s="204" t="s">
        <v>166</v>
      </c>
      <c r="C30" s="113">
        <v>9.8513011152416361</v>
      </c>
      <c r="D30" s="115">
        <v>212</v>
      </c>
      <c r="E30" s="114">
        <v>148</v>
      </c>
      <c r="F30" s="114">
        <v>262</v>
      </c>
      <c r="G30" s="114">
        <v>149</v>
      </c>
      <c r="H30" s="140">
        <v>246</v>
      </c>
      <c r="I30" s="115">
        <v>-34</v>
      </c>
      <c r="J30" s="116">
        <v>-13.821138211382113</v>
      </c>
    </row>
    <row r="31" spans="1:15" s="110" customFormat="1" ht="24.95" customHeight="1" x14ac:dyDescent="0.2">
      <c r="A31" s="193" t="s">
        <v>167</v>
      </c>
      <c r="B31" s="199" t="s">
        <v>168</v>
      </c>
      <c r="C31" s="113">
        <v>5.1579925650557623</v>
      </c>
      <c r="D31" s="115">
        <v>111</v>
      </c>
      <c r="E31" s="114">
        <v>78</v>
      </c>
      <c r="F31" s="114">
        <v>109</v>
      </c>
      <c r="G31" s="114">
        <v>92</v>
      </c>
      <c r="H31" s="140">
        <v>121</v>
      </c>
      <c r="I31" s="115">
        <v>-10</v>
      </c>
      <c r="J31" s="116">
        <v>-8.2644628099173545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2.0446096654275094</v>
      </c>
      <c r="D34" s="115">
        <v>44</v>
      </c>
      <c r="E34" s="114">
        <v>78</v>
      </c>
      <c r="F34" s="114">
        <v>88</v>
      </c>
      <c r="G34" s="114">
        <v>22</v>
      </c>
      <c r="H34" s="140">
        <v>35</v>
      </c>
      <c r="I34" s="115">
        <v>9</v>
      </c>
      <c r="J34" s="116">
        <v>25.714285714285715</v>
      </c>
    </row>
    <row r="35" spans="1:10" s="110" customFormat="1" ht="24.95" customHeight="1" x14ac:dyDescent="0.2">
      <c r="A35" s="292" t="s">
        <v>171</v>
      </c>
      <c r="B35" s="293" t="s">
        <v>172</v>
      </c>
      <c r="C35" s="113">
        <v>19.795539033457249</v>
      </c>
      <c r="D35" s="115">
        <v>426</v>
      </c>
      <c r="E35" s="114">
        <v>290</v>
      </c>
      <c r="F35" s="114">
        <v>364</v>
      </c>
      <c r="G35" s="114">
        <v>330</v>
      </c>
      <c r="H35" s="140">
        <v>460</v>
      </c>
      <c r="I35" s="115">
        <v>-34</v>
      </c>
      <c r="J35" s="116">
        <v>-7.3913043478260869</v>
      </c>
    </row>
    <row r="36" spans="1:10" s="110" customFormat="1" ht="24.95" customHeight="1" x14ac:dyDescent="0.2">
      <c r="A36" s="294" t="s">
        <v>173</v>
      </c>
      <c r="B36" s="295" t="s">
        <v>174</v>
      </c>
      <c r="C36" s="125">
        <v>78.159851301115239</v>
      </c>
      <c r="D36" s="143">
        <v>1682</v>
      </c>
      <c r="E36" s="144">
        <v>1076</v>
      </c>
      <c r="F36" s="144">
        <v>1478</v>
      </c>
      <c r="G36" s="144">
        <v>1037</v>
      </c>
      <c r="H36" s="145">
        <v>1422</v>
      </c>
      <c r="I36" s="143">
        <v>260</v>
      </c>
      <c r="J36" s="146">
        <v>18.284106891701828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2152</v>
      </c>
      <c r="F11" s="264">
        <v>1444</v>
      </c>
      <c r="G11" s="264">
        <v>1930</v>
      </c>
      <c r="H11" s="264">
        <v>1389</v>
      </c>
      <c r="I11" s="265">
        <v>1917</v>
      </c>
      <c r="J11" s="263">
        <v>235</v>
      </c>
      <c r="K11" s="266">
        <v>12.258737610850288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28.485130111524164</v>
      </c>
      <c r="E13" s="115">
        <v>613</v>
      </c>
      <c r="F13" s="114">
        <v>450</v>
      </c>
      <c r="G13" s="114">
        <v>579</v>
      </c>
      <c r="H13" s="114">
        <v>324</v>
      </c>
      <c r="I13" s="140">
        <v>471</v>
      </c>
      <c r="J13" s="115">
        <v>142</v>
      </c>
      <c r="K13" s="116">
        <v>30.148619957537154</v>
      </c>
    </row>
    <row r="14" spans="1:17" ht="15.95" customHeight="1" x14ac:dyDescent="0.2">
      <c r="A14" s="306" t="s">
        <v>230</v>
      </c>
      <c r="B14" s="307"/>
      <c r="C14" s="308"/>
      <c r="D14" s="113">
        <v>56.319702602230485</v>
      </c>
      <c r="E14" s="115">
        <v>1212</v>
      </c>
      <c r="F14" s="114">
        <v>798</v>
      </c>
      <c r="G14" s="114">
        <v>1065</v>
      </c>
      <c r="H14" s="114">
        <v>847</v>
      </c>
      <c r="I14" s="140">
        <v>1174</v>
      </c>
      <c r="J14" s="115">
        <v>38</v>
      </c>
      <c r="K14" s="116">
        <v>3.2367972742759794</v>
      </c>
    </row>
    <row r="15" spans="1:17" ht="15.95" customHeight="1" x14ac:dyDescent="0.2">
      <c r="A15" s="306" t="s">
        <v>231</v>
      </c>
      <c r="B15" s="307"/>
      <c r="C15" s="308"/>
      <c r="D15" s="113">
        <v>6.5985130111524164</v>
      </c>
      <c r="E15" s="115">
        <v>142</v>
      </c>
      <c r="F15" s="114">
        <v>93</v>
      </c>
      <c r="G15" s="114">
        <v>128</v>
      </c>
      <c r="H15" s="114">
        <v>118</v>
      </c>
      <c r="I15" s="140">
        <v>120</v>
      </c>
      <c r="J15" s="115">
        <v>22</v>
      </c>
      <c r="K15" s="116">
        <v>18.333333333333332</v>
      </c>
    </row>
    <row r="16" spans="1:17" ht="15.95" customHeight="1" x14ac:dyDescent="0.2">
      <c r="A16" s="306" t="s">
        <v>232</v>
      </c>
      <c r="B16" s="307"/>
      <c r="C16" s="308"/>
      <c r="D16" s="113">
        <v>8.1784386617100377</v>
      </c>
      <c r="E16" s="115">
        <v>176</v>
      </c>
      <c r="F16" s="114">
        <v>103</v>
      </c>
      <c r="G16" s="114">
        <v>157</v>
      </c>
      <c r="H16" s="114">
        <v>100</v>
      </c>
      <c r="I16" s="140">
        <v>151</v>
      </c>
      <c r="J16" s="115">
        <v>25</v>
      </c>
      <c r="K16" s="116">
        <v>16.556291390728475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2.1840148698884758</v>
      </c>
      <c r="E18" s="115">
        <v>47</v>
      </c>
      <c r="F18" s="114">
        <v>78</v>
      </c>
      <c r="G18" s="114">
        <v>87</v>
      </c>
      <c r="H18" s="114">
        <v>17</v>
      </c>
      <c r="I18" s="140">
        <v>29</v>
      </c>
      <c r="J18" s="115">
        <v>18</v>
      </c>
      <c r="K18" s="116">
        <v>62.068965517241381</v>
      </c>
    </row>
    <row r="19" spans="1:11" ht="14.1" customHeight="1" x14ac:dyDescent="0.2">
      <c r="A19" s="306" t="s">
        <v>235</v>
      </c>
      <c r="B19" s="307" t="s">
        <v>236</v>
      </c>
      <c r="C19" s="308"/>
      <c r="D19" s="113">
        <v>1.4405204460966543</v>
      </c>
      <c r="E19" s="115">
        <v>31</v>
      </c>
      <c r="F19" s="114">
        <v>73</v>
      </c>
      <c r="G19" s="114">
        <v>68</v>
      </c>
      <c r="H19" s="114">
        <v>14</v>
      </c>
      <c r="I19" s="140">
        <v>26</v>
      </c>
      <c r="J19" s="115">
        <v>5</v>
      </c>
      <c r="K19" s="116">
        <v>19.23076923076923</v>
      </c>
    </row>
    <row r="20" spans="1:11" ht="14.1" customHeight="1" x14ac:dyDescent="0.2">
      <c r="A20" s="306">
        <v>12</v>
      </c>
      <c r="B20" s="307" t="s">
        <v>237</v>
      </c>
      <c r="C20" s="308"/>
      <c r="D20" s="113">
        <v>3.8104089219330857</v>
      </c>
      <c r="E20" s="115">
        <v>82</v>
      </c>
      <c r="F20" s="114">
        <v>63</v>
      </c>
      <c r="G20" s="114">
        <v>24</v>
      </c>
      <c r="H20" s="114">
        <v>21</v>
      </c>
      <c r="I20" s="140">
        <v>45</v>
      </c>
      <c r="J20" s="115">
        <v>37</v>
      </c>
      <c r="K20" s="116">
        <v>82.222222222222229</v>
      </c>
    </row>
    <row r="21" spans="1:11" ht="14.1" customHeight="1" x14ac:dyDescent="0.2">
      <c r="A21" s="306">
        <v>21</v>
      </c>
      <c r="B21" s="307" t="s">
        <v>238</v>
      </c>
      <c r="C21" s="308"/>
      <c r="D21" s="113">
        <v>0.27881040892193309</v>
      </c>
      <c r="E21" s="115">
        <v>6</v>
      </c>
      <c r="F21" s="114">
        <v>8</v>
      </c>
      <c r="G21" s="114">
        <v>10</v>
      </c>
      <c r="H21" s="114">
        <v>0</v>
      </c>
      <c r="I21" s="140">
        <v>4</v>
      </c>
      <c r="J21" s="115">
        <v>2</v>
      </c>
      <c r="K21" s="116">
        <v>50</v>
      </c>
    </row>
    <row r="22" spans="1:11" ht="14.1" customHeight="1" x14ac:dyDescent="0.2">
      <c r="A22" s="306">
        <v>22</v>
      </c>
      <c r="B22" s="307" t="s">
        <v>239</v>
      </c>
      <c r="C22" s="308"/>
      <c r="D22" s="113">
        <v>1.20817843866171</v>
      </c>
      <c r="E22" s="115">
        <v>26</v>
      </c>
      <c r="F22" s="114">
        <v>17</v>
      </c>
      <c r="G22" s="114">
        <v>24</v>
      </c>
      <c r="H22" s="114">
        <v>16</v>
      </c>
      <c r="I22" s="140">
        <v>22</v>
      </c>
      <c r="J22" s="115">
        <v>4</v>
      </c>
      <c r="K22" s="116">
        <v>18.181818181818183</v>
      </c>
    </row>
    <row r="23" spans="1:11" ht="14.1" customHeight="1" x14ac:dyDescent="0.2">
      <c r="A23" s="306">
        <v>23</v>
      </c>
      <c r="B23" s="307" t="s">
        <v>240</v>
      </c>
      <c r="C23" s="308"/>
      <c r="D23" s="113">
        <v>0.51115241635687736</v>
      </c>
      <c r="E23" s="115">
        <v>11</v>
      </c>
      <c r="F23" s="114">
        <v>7</v>
      </c>
      <c r="G23" s="114">
        <v>19</v>
      </c>
      <c r="H23" s="114">
        <v>9</v>
      </c>
      <c r="I23" s="140">
        <v>15</v>
      </c>
      <c r="J23" s="115">
        <v>-4</v>
      </c>
      <c r="K23" s="116">
        <v>-26.666666666666668</v>
      </c>
    </row>
    <row r="24" spans="1:11" ht="14.1" customHeight="1" x14ac:dyDescent="0.2">
      <c r="A24" s="306">
        <v>24</v>
      </c>
      <c r="B24" s="307" t="s">
        <v>241</v>
      </c>
      <c r="C24" s="308"/>
      <c r="D24" s="113">
        <v>2.1840148698884758</v>
      </c>
      <c r="E24" s="115">
        <v>47</v>
      </c>
      <c r="F24" s="114">
        <v>11</v>
      </c>
      <c r="G24" s="114">
        <v>29</v>
      </c>
      <c r="H24" s="114">
        <v>23</v>
      </c>
      <c r="I24" s="140">
        <v>34</v>
      </c>
      <c r="J24" s="115">
        <v>13</v>
      </c>
      <c r="K24" s="116">
        <v>38.235294117647058</v>
      </c>
    </row>
    <row r="25" spans="1:11" ht="14.1" customHeight="1" x14ac:dyDescent="0.2">
      <c r="A25" s="306">
        <v>25</v>
      </c>
      <c r="B25" s="307" t="s">
        <v>242</v>
      </c>
      <c r="C25" s="308"/>
      <c r="D25" s="113">
        <v>3.949814126394052</v>
      </c>
      <c r="E25" s="115">
        <v>85</v>
      </c>
      <c r="F25" s="114">
        <v>31</v>
      </c>
      <c r="G25" s="114">
        <v>46</v>
      </c>
      <c r="H25" s="114">
        <v>38</v>
      </c>
      <c r="I25" s="140">
        <v>61</v>
      </c>
      <c r="J25" s="115">
        <v>24</v>
      </c>
      <c r="K25" s="116">
        <v>39.344262295081968</v>
      </c>
    </row>
    <row r="26" spans="1:11" ht="14.1" customHeight="1" x14ac:dyDescent="0.2">
      <c r="A26" s="306">
        <v>26</v>
      </c>
      <c r="B26" s="307" t="s">
        <v>243</v>
      </c>
      <c r="C26" s="308"/>
      <c r="D26" s="113">
        <v>2.6951672862453533</v>
      </c>
      <c r="E26" s="115">
        <v>58</v>
      </c>
      <c r="F26" s="114">
        <v>31</v>
      </c>
      <c r="G26" s="114">
        <v>42</v>
      </c>
      <c r="H26" s="114">
        <v>53</v>
      </c>
      <c r="I26" s="140">
        <v>47</v>
      </c>
      <c r="J26" s="115">
        <v>11</v>
      </c>
      <c r="K26" s="116">
        <v>23.404255319148938</v>
      </c>
    </row>
    <row r="27" spans="1:11" ht="14.1" customHeight="1" x14ac:dyDescent="0.2">
      <c r="A27" s="306">
        <v>27</v>
      </c>
      <c r="B27" s="307" t="s">
        <v>244</v>
      </c>
      <c r="C27" s="308"/>
      <c r="D27" s="113">
        <v>0.88289962825278812</v>
      </c>
      <c r="E27" s="115">
        <v>19</v>
      </c>
      <c r="F27" s="114">
        <v>22</v>
      </c>
      <c r="G27" s="114">
        <v>15</v>
      </c>
      <c r="H27" s="114">
        <v>22</v>
      </c>
      <c r="I27" s="140">
        <v>16</v>
      </c>
      <c r="J27" s="115">
        <v>3</v>
      </c>
      <c r="K27" s="116">
        <v>18.75</v>
      </c>
    </row>
    <row r="28" spans="1:11" ht="14.1" customHeight="1" x14ac:dyDescent="0.2">
      <c r="A28" s="306">
        <v>28</v>
      </c>
      <c r="B28" s="307" t="s">
        <v>245</v>
      </c>
      <c r="C28" s="308"/>
      <c r="D28" s="113" t="s">
        <v>513</v>
      </c>
      <c r="E28" s="115" t="s">
        <v>513</v>
      </c>
      <c r="F28" s="114">
        <v>0</v>
      </c>
      <c r="G28" s="114" t="s">
        <v>513</v>
      </c>
      <c r="H28" s="114">
        <v>3</v>
      </c>
      <c r="I28" s="140">
        <v>4</v>
      </c>
      <c r="J28" s="115" t="s">
        <v>513</v>
      </c>
      <c r="K28" s="116" t="s">
        <v>513</v>
      </c>
    </row>
    <row r="29" spans="1:11" ht="14.1" customHeight="1" x14ac:dyDescent="0.2">
      <c r="A29" s="306">
        <v>29</v>
      </c>
      <c r="B29" s="307" t="s">
        <v>246</v>
      </c>
      <c r="C29" s="308"/>
      <c r="D29" s="113">
        <v>4.3680297397769516</v>
      </c>
      <c r="E29" s="115">
        <v>94</v>
      </c>
      <c r="F29" s="114">
        <v>67</v>
      </c>
      <c r="G29" s="114">
        <v>73</v>
      </c>
      <c r="H29" s="114">
        <v>51</v>
      </c>
      <c r="I29" s="140">
        <v>100</v>
      </c>
      <c r="J29" s="115">
        <v>-6</v>
      </c>
      <c r="K29" s="116">
        <v>-6</v>
      </c>
    </row>
    <row r="30" spans="1:11" ht="14.1" customHeight="1" x14ac:dyDescent="0.2">
      <c r="A30" s="306" t="s">
        <v>247</v>
      </c>
      <c r="B30" s="307" t="s">
        <v>248</v>
      </c>
      <c r="C30" s="308"/>
      <c r="D30" s="113" t="s">
        <v>513</v>
      </c>
      <c r="E30" s="115" t="s">
        <v>513</v>
      </c>
      <c r="F30" s="114">
        <v>21</v>
      </c>
      <c r="G30" s="114">
        <v>30</v>
      </c>
      <c r="H30" s="114">
        <v>19</v>
      </c>
      <c r="I30" s="140" t="s">
        <v>513</v>
      </c>
      <c r="J30" s="115" t="s">
        <v>513</v>
      </c>
      <c r="K30" s="116" t="s">
        <v>513</v>
      </c>
    </row>
    <row r="31" spans="1:11" ht="14.1" customHeight="1" x14ac:dyDescent="0.2">
      <c r="A31" s="306" t="s">
        <v>249</v>
      </c>
      <c r="B31" s="307" t="s">
        <v>250</v>
      </c>
      <c r="C31" s="308"/>
      <c r="D31" s="113">
        <v>2.6022304832713754</v>
      </c>
      <c r="E31" s="115">
        <v>56</v>
      </c>
      <c r="F31" s="114">
        <v>42</v>
      </c>
      <c r="G31" s="114">
        <v>43</v>
      </c>
      <c r="H31" s="114">
        <v>29</v>
      </c>
      <c r="I31" s="140">
        <v>63</v>
      </c>
      <c r="J31" s="115">
        <v>-7</v>
      </c>
      <c r="K31" s="116">
        <v>-11.111111111111111</v>
      </c>
    </row>
    <row r="32" spans="1:11" ht="14.1" customHeight="1" x14ac:dyDescent="0.2">
      <c r="A32" s="306">
        <v>31</v>
      </c>
      <c r="B32" s="307" t="s">
        <v>251</v>
      </c>
      <c r="C32" s="308"/>
      <c r="D32" s="113">
        <v>0.74349442379182151</v>
      </c>
      <c r="E32" s="115">
        <v>16</v>
      </c>
      <c r="F32" s="114">
        <v>5</v>
      </c>
      <c r="G32" s="114">
        <v>17</v>
      </c>
      <c r="H32" s="114">
        <v>6</v>
      </c>
      <c r="I32" s="140">
        <v>12</v>
      </c>
      <c r="J32" s="115">
        <v>4</v>
      </c>
      <c r="K32" s="116">
        <v>33.333333333333336</v>
      </c>
    </row>
    <row r="33" spans="1:11" ht="14.1" customHeight="1" x14ac:dyDescent="0.2">
      <c r="A33" s="306">
        <v>32</v>
      </c>
      <c r="B33" s="307" t="s">
        <v>252</v>
      </c>
      <c r="C33" s="308"/>
      <c r="D33" s="113">
        <v>3.4386617100371746</v>
      </c>
      <c r="E33" s="115">
        <v>74</v>
      </c>
      <c r="F33" s="114">
        <v>76</v>
      </c>
      <c r="G33" s="114">
        <v>80</v>
      </c>
      <c r="H33" s="114">
        <v>72</v>
      </c>
      <c r="I33" s="140">
        <v>68</v>
      </c>
      <c r="J33" s="115">
        <v>6</v>
      </c>
      <c r="K33" s="116">
        <v>8.8235294117647065</v>
      </c>
    </row>
    <row r="34" spans="1:11" ht="14.1" customHeight="1" x14ac:dyDescent="0.2">
      <c r="A34" s="306">
        <v>33</v>
      </c>
      <c r="B34" s="307" t="s">
        <v>253</v>
      </c>
      <c r="C34" s="308"/>
      <c r="D34" s="113">
        <v>2.2769516728624537</v>
      </c>
      <c r="E34" s="115">
        <v>49</v>
      </c>
      <c r="F34" s="114">
        <v>27</v>
      </c>
      <c r="G34" s="114">
        <v>35</v>
      </c>
      <c r="H34" s="114">
        <v>24</v>
      </c>
      <c r="I34" s="140">
        <v>20</v>
      </c>
      <c r="J34" s="115">
        <v>29</v>
      </c>
      <c r="K34" s="116">
        <v>145</v>
      </c>
    </row>
    <row r="35" spans="1:11" ht="14.1" customHeight="1" x14ac:dyDescent="0.2">
      <c r="A35" s="306">
        <v>34</v>
      </c>
      <c r="B35" s="307" t="s">
        <v>254</v>
      </c>
      <c r="C35" s="308"/>
      <c r="D35" s="113">
        <v>3.5780669144981414</v>
      </c>
      <c r="E35" s="115">
        <v>77</v>
      </c>
      <c r="F35" s="114">
        <v>37</v>
      </c>
      <c r="G35" s="114">
        <v>63</v>
      </c>
      <c r="H35" s="114">
        <v>41</v>
      </c>
      <c r="I35" s="140">
        <v>56</v>
      </c>
      <c r="J35" s="115">
        <v>21</v>
      </c>
      <c r="K35" s="116">
        <v>37.5</v>
      </c>
    </row>
    <row r="36" spans="1:11" ht="14.1" customHeight="1" x14ac:dyDescent="0.2">
      <c r="A36" s="306">
        <v>41</v>
      </c>
      <c r="B36" s="307" t="s">
        <v>255</v>
      </c>
      <c r="C36" s="308"/>
      <c r="D36" s="113">
        <v>0.60408921933085502</v>
      </c>
      <c r="E36" s="115">
        <v>13</v>
      </c>
      <c r="F36" s="114">
        <v>14</v>
      </c>
      <c r="G36" s="114">
        <v>11</v>
      </c>
      <c r="H36" s="114">
        <v>11</v>
      </c>
      <c r="I36" s="140">
        <v>6</v>
      </c>
      <c r="J36" s="115">
        <v>7</v>
      </c>
      <c r="K36" s="116">
        <v>116.66666666666667</v>
      </c>
    </row>
    <row r="37" spans="1:11" ht="14.1" customHeight="1" x14ac:dyDescent="0.2">
      <c r="A37" s="306">
        <v>42</v>
      </c>
      <c r="B37" s="307" t="s">
        <v>256</v>
      </c>
      <c r="C37" s="308"/>
      <c r="D37" s="113">
        <v>0.37174721189591076</v>
      </c>
      <c r="E37" s="115">
        <v>8</v>
      </c>
      <c r="F37" s="114" t="s">
        <v>513</v>
      </c>
      <c r="G37" s="114">
        <v>4</v>
      </c>
      <c r="H37" s="114" t="s">
        <v>513</v>
      </c>
      <c r="I37" s="140">
        <v>3</v>
      </c>
      <c r="J37" s="115">
        <v>5</v>
      </c>
      <c r="K37" s="116">
        <v>166.66666666666666</v>
      </c>
    </row>
    <row r="38" spans="1:11" ht="14.1" customHeight="1" x14ac:dyDescent="0.2">
      <c r="A38" s="306">
        <v>43</v>
      </c>
      <c r="B38" s="307" t="s">
        <v>257</v>
      </c>
      <c r="C38" s="308"/>
      <c r="D38" s="113">
        <v>0.37174721189591076</v>
      </c>
      <c r="E38" s="115">
        <v>8</v>
      </c>
      <c r="F38" s="114">
        <v>8</v>
      </c>
      <c r="G38" s="114">
        <v>22</v>
      </c>
      <c r="H38" s="114">
        <v>14</v>
      </c>
      <c r="I38" s="140">
        <v>16</v>
      </c>
      <c r="J38" s="115">
        <v>-8</v>
      </c>
      <c r="K38" s="116">
        <v>-50</v>
      </c>
    </row>
    <row r="39" spans="1:11" ht="14.1" customHeight="1" x14ac:dyDescent="0.2">
      <c r="A39" s="306">
        <v>51</v>
      </c>
      <c r="B39" s="307" t="s">
        <v>258</v>
      </c>
      <c r="C39" s="308"/>
      <c r="D39" s="113">
        <v>6.6449814126394049</v>
      </c>
      <c r="E39" s="115">
        <v>143</v>
      </c>
      <c r="F39" s="114">
        <v>61</v>
      </c>
      <c r="G39" s="114">
        <v>66</v>
      </c>
      <c r="H39" s="114">
        <v>63</v>
      </c>
      <c r="I39" s="140">
        <v>81</v>
      </c>
      <c r="J39" s="115">
        <v>62</v>
      </c>
      <c r="K39" s="116">
        <v>76.543209876543216</v>
      </c>
    </row>
    <row r="40" spans="1:11" ht="14.1" customHeight="1" x14ac:dyDescent="0.2">
      <c r="A40" s="306" t="s">
        <v>259</v>
      </c>
      <c r="B40" s="307" t="s">
        <v>260</v>
      </c>
      <c r="C40" s="308"/>
      <c r="D40" s="113">
        <v>6.3197026022304836</v>
      </c>
      <c r="E40" s="115">
        <v>136</v>
      </c>
      <c r="F40" s="114">
        <v>58</v>
      </c>
      <c r="G40" s="114">
        <v>63</v>
      </c>
      <c r="H40" s="114">
        <v>56</v>
      </c>
      <c r="I40" s="140">
        <v>77</v>
      </c>
      <c r="J40" s="115">
        <v>59</v>
      </c>
      <c r="K40" s="116">
        <v>76.623376623376629</v>
      </c>
    </row>
    <row r="41" spans="1:11" ht="14.1" customHeight="1" x14ac:dyDescent="0.2">
      <c r="A41" s="306"/>
      <c r="B41" s="307" t="s">
        <v>261</v>
      </c>
      <c r="C41" s="308"/>
      <c r="D41" s="113">
        <v>1.533457249070632</v>
      </c>
      <c r="E41" s="115">
        <v>33</v>
      </c>
      <c r="F41" s="114">
        <v>36</v>
      </c>
      <c r="G41" s="114">
        <v>30</v>
      </c>
      <c r="H41" s="114">
        <v>36</v>
      </c>
      <c r="I41" s="140">
        <v>39</v>
      </c>
      <c r="J41" s="115">
        <v>-6</v>
      </c>
      <c r="K41" s="116">
        <v>-15.384615384615385</v>
      </c>
    </row>
    <row r="42" spans="1:11" ht="14.1" customHeight="1" x14ac:dyDescent="0.2">
      <c r="A42" s="306">
        <v>52</v>
      </c>
      <c r="B42" s="307" t="s">
        <v>262</v>
      </c>
      <c r="C42" s="308"/>
      <c r="D42" s="113">
        <v>4.2286245353159853</v>
      </c>
      <c r="E42" s="115">
        <v>91</v>
      </c>
      <c r="F42" s="114">
        <v>65</v>
      </c>
      <c r="G42" s="114">
        <v>71</v>
      </c>
      <c r="H42" s="114">
        <v>56</v>
      </c>
      <c r="I42" s="140">
        <v>77</v>
      </c>
      <c r="J42" s="115">
        <v>14</v>
      </c>
      <c r="K42" s="116">
        <v>18.181818181818183</v>
      </c>
    </row>
    <row r="43" spans="1:11" ht="14.1" customHeight="1" x14ac:dyDescent="0.2">
      <c r="A43" s="306" t="s">
        <v>263</v>
      </c>
      <c r="B43" s="307" t="s">
        <v>264</v>
      </c>
      <c r="C43" s="308"/>
      <c r="D43" s="113">
        <v>3.8104089219330857</v>
      </c>
      <c r="E43" s="115">
        <v>82</v>
      </c>
      <c r="F43" s="114">
        <v>60</v>
      </c>
      <c r="G43" s="114">
        <v>70</v>
      </c>
      <c r="H43" s="114">
        <v>55</v>
      </c>
      <c r="I43" s="140">
        <v>72</v>
      </c>
      <c r="J43" s="115">
        <v>10</v>
      </c>
      <c r="K43" s="116">
        <v>13.888888888888889</v>
      </c>
    </row>
    <row r="44" spans="1:11" ht="14.1" customHeight="1" x14ac:dyDescent="0.2">
      <c r="A44" s="306">
        <v>53</v>
      </c>
      <c r="B44" s="307" t="s">
        <v>265</v>
      </c>
      <c r="C44" s="308"/>
      <c r="D44" s="113">
        <v>0.92936802973977695</v>
      </c>
      <c r="E44" s="115">
        <v>20</v>
      </c>
      <c r="F44" s="114">
        <v>22</v>
      </c>
      <c r="G44" s="114">
        <v>23</v>
      </c>
      <c r="H44" s="114">
        <v>9</v>
      </c>
      <c r="I44" s="140">
        <v>15</v>
      </c>
      <c r="J44" s="115">
        <v>5</v>
      </c>
      <c r="K44" s="116">
        <v>33.333333333333336</v>
      </c>
    </row>
    <row r="45" spans="1:11" ht="14.1" customHeight="1" x14ac:dyDescent="0.2">
      <c r="A45" s="306" t="s">
        <v>266</v>
      </c>
      <c r="B45" s="307" t="s">
        <v>267</v>
      </c>
      <c r="C45" s="308"/>
      <c r="D45" s="113">
        <v>0.78996282527881045</v>
      </c>
      <c r="E45" s="115">
        <v>17</v>
      </c>
      <c r="F45" s="114">
        <v>19</v>
      </c>
      <c r="G45" s="114">
        <v>14</v>
      </c>
      <c r="H45" s="114">
        <v>9</v>
      </c>
      <c r="I45" s="140">
        <v>10</v>
      </c>
      <c r="J45" s="115">
        <v>7</v>
      </c>
      <c r="K45" s="116">
        <v>70</v>
      </c>
    </row>
    <row r="46" spans="1:11" ht="14.1" customHeight="1" x14ac:dyDescent="0.2">
      <c r="A46" s="306">
        <v>54</v>
      </c>
      <c r="B46" s="307" t="s">
        <v>268</v>
      </c>
      <c r="C46" s="308"/>
      <c r="D46" s="113">
        <v>4.7862453531598517</v>
      </c>
      <c r="E46" s="115">
        <v>103</v>
      </c>
      <c r="F46" s="114">
        <v>58</v>
      </c>
      <c r="G46" s="114">
        <v>78</v>
      </c>
      <c r="H46" s="114">
        <v>62</v>
      </c>
      <c r="I46" s="140">
        <v>64</v>
      </c>
      <c r="J46" s="115">
        <v>39</v>
      </c>
      <c r="K46" s="116">
        <v>60.9375</v>
      </c>
    </row>
    <row r="47" spans="1:11" ht="14.1" customHeight="1" x14ac:dyDescent="0.2">
      <c r="A47" s="306">
        <v>61</v>
      </c>
      <c r="B47" s="307" t="s">
        <v>269</v>
      </c>
      <c r="C47" s="308"/>
      <c r="D47" s="113">
        <v>1.3011152416356877</v>
      </c>
      <c r="E47" s="115">
        <v>28</v>
      </c>
      <c r="F47" s="114">
        <v>17</v>
      </c>
      <c r="G47" s="114">
        <v>15</v>
      </c>
      <c r="H47" s="114">
        <v>35</v>
      </c>
      <c r="I47" s="140">
        <v>140</v>
      </c>
      <c r="J47" s="115">
        <v>-112</v>
      </c>
      <c r="K47" s="116">
        <v>-80</v>
      </c>
    </row>
    <row r="48" spans="1:11" ht="14.1" customHeight="1" x14ac:dyDescent="0.2">
      <c r="A48" s="306">
        <v>62</v>
      </c>
      <c r="B48" s="307" t="s">
        <v>270</v>
      </c>
      <c r="C48" s="308"/>
      <c r="D48" s="113">
        <v>8.596654275092936</v>
      </c>
      <c r="E48" s="115">
        <v>185</v>
      </c>
      <c r="F48" s="114">
        <v>145</v>
      </c>
      <c r="G48" s="114">
        <v>170</v>
      </c>
      <c r="H48" s="114">
        <v>136</v>
      </c>
      <c r="I48" s="140">
        <v>161</v>
      </c>
      <c r="J48" s="115">
        <v>24</v>
      </c>
      <c r="K48" s="116">
        <v>14.906832298136646</v>
      </c>
    </row>
    <row r="49" spans="1:11" ht="14.1" customHeight="1" x14ac:dyDescent="0.2">
      <c r="A49" s="306">
        <v>63</v>
      </c>
      <c r="B49" s="307" t="s">
        <v>271</v>
      </c>
      <c r="C49" s="308"/>
      <c r="D49" s="113">
        <v>3.3921933085501861</v>
      </c>
      <c r="E49" s="115">
        <v>73</v>
      </c>
      <c r="F49" s="114">
        <v>61</v>
      </c>
      <c r="G49" s="114">
        <v>59</v>
      </c>
      <c r="H49" s="114">
        <v>57</v>
      </c>
      <c r="I49" s="140">
        <v>64</v>
      </c>
      <c r="J49" s="115">
        <v>9</v>
      </c>
      <c r="K49" s="116">
        <v>14.0625</v>
      </c>
    </row>
    <row r="50" spans="1:11" ht="14.1" customHeight="1" x14ac:dyDescent="0.2">
      <c r="A50" s="306" t="s">
        <v>272</v>
      </c>
      <c r="B50" s="307" t="s">
        <v>273</v>
      </c>
      <c r="C50" s="308"/>
      <c r="D50" s="113" t="s">
        <v>513</v>
      </c>
      <c r="E50" s="115" t="s">
        <v>513</v>
      </c>
      <c r="F50" s="114">
        <v>4</v>
      </c>
      <c r="G50" s="114">
        <v>3</v>
      </c>
      <c r="H50" s="114">
        <v>6</v>
      </c>
      <c r="I50" s="140" t="s">
        <v>513</v>
      </c>
      <c r="J50" s="115" t="s">
        <v>513</v>
      </c>
      <c r="K50" s="116" t="s">
        <v>513</v>
      </c>
    </row>
    <row r="51" spans="1:11" ht="14.1" customHeight="1" x14ac:dyDescent="0.2">
      <c r="A51" s="306" t="s">
        <v>274</v>
      </c>
      <c r="B51" s="307" t="s">
        <v>275</v>
      </c>
      <c r="C51" s="308"/>
      <c r="D51" s="113">
        <v>3.020446096654275</v>
      </c>
      <c r="E51" s="115">
        <v>65</v>
      </c>
      <c r="F51" s="114">
        <v>56</v>
      </c>
      <c r="G51" s="114">
        <v>50</v>
      </c>
      <c r="H51" s="114">
        <v>44</v>
      </c>
      <c r="I51" s="140">
        <v>59</v>
      </c>
      <c r="J51" s="115">
        <v>6</v>
      </c>
      <c r="K51" s="116">
        <v>10.169491525423728</v>
      </c>
    </row>
    <row r="52" spans="1:11" ht="14.1" customHeight="1" x14ac:dyDescent="0.2">
      <c r="A52" s="306">
        <v>71</v>
      </c>
      <c r="B52" s="307" t="s">
        <v>276</v>
      </c>
      <c r="C52" s="308"/>
      <c r="D52" s="113">
        <v>10.08364312267658</v>
      </c>
      <c r="E52" s="115">
        <v>217</v>
      </c>
      <c r="F52" s="114">
        <v>103</v>
      </c>
      <c r="G52" s="114">
        <v>156</v>
      </c>
      <c r="H52" s="114">
        <v>129</v>
      </c>
      <c r="I52" s="140">
        <v>185</v>
      </c>
      <c r="J52" s="115">
        <v>32</v>
      </c>
      <c r="K52" s="116">
        <v>17.297297297297298</v>
      </c>
    </row>
    <row r="53" spans="1:11" ht="14.1" customHeight="1" x14ac:dyDescent="0.2">
      <c r="A53" s="306" t="s">
        <v>277</v>
      </c>
      <c r="B53" s="307" t="s">
        <v>278</v>
      </c>
      <c r="C53" s="308"/>
      <c r="D53" s="113">
        <v>2.1840148698884758</v>
      </c>
      <c r="E53" s="115">
        <v>47</v>
      </c>
      <c r="F53" s="114">
        <v>22</v>
      </c>
      <c r="G53" s="114">
        <v>39</v>
      </c>
      <c r="H53" s="114">
        <v>36</v>
      </c>
      <c r="I53" s="140">
        <v>27</v>
      </c>
      <c r="J53" s="115">
        <v>20</v>
      </c>
      <c r="K53" s="116">
        <v>74.074074074074076</v>
      </c>
    </row>
    <row r="54" spans="1:11" ht="14.1" customHeight="1" x14ac:dyDescent="0.2">
      <c r="A54" s="306" t="s">
        <v>279</v>
      </c>
      <c r="B54" s="307" t="s">
        <v>280</v>
      </c>
      <c r="C54" s="308"/>
      <c r="D54" s="113">
        <v>7.2026022304832713</v>
      </c>
      <c r="E54" s="115">
        <v>155</v>
      </c>
      <c r="F54" s="114">
        <v>72</v>
      </c>
      <c r="G54" s="114">
        <v>109</v>
      </c>
      <c r="H54" s="114">
        <v>85</v>
      </c>
      <c r="I54" s="140">
        <v>149</v>
      </c>
      <c r="J54" s="115">
        <v>6</v>
      </c>
      <c r="K54" s="116">
        <v>4.026845637583893</v>
      </c>
    </row>
    <row r="55" spans="1:11" ht="14.1" customHeight="1" x14ac:dyDescent="0.2">
      <c r="A55" s="306">
        <v>72</v>
      </c>
      <c r="B55" s="307" t="s">
        <v>281</v>
      </c>
      <c r="C55" s="308"/>
      <c r="D55" s="113">
        <v>2.6486988847583643</v>
      </c>
      <c r="E55" s="115">
        <v>57</v>
      </c>
      <c r="F55" s="114">
        <v>38</v>
      </c>
      <c r="G55" s="114">
        <v>36</v>
      </c>
      <c r="H55" s="114">
        <v>46</v>
      </c>
      <c r="I55" s="140">
        <v>66</v>
      </c>
      <c r="J55" s="115">
        <v>-9</v>
      </c>
      <c r="K55" s="116">
        <v>-13.636363636363637</v>
      </c>
    </row>
    <row r="56" spans="1:11" ht="14.1" customHeight="1" x14ac:dyDescent="0.2">
      <c r="A56" s="306" t="s">
        <v>282</v>
      </c>
      <c r="B56" s="307" t="s">
        <v>283</v>
      </c>
      <c r="C56" s="308"/>
      <c r="D56" s="113">
        <v>1.486988847583643</v>
      </c>
      <c r="E56" s="115">
        <v>32</v>
      </c>
      <c r="F56" s="114">
        <v>11</v>
      </c>
      <c r="G56" s="114">
        <v>15</v>
      </c>
      <c r="H56" s="114">
        <v>15</v>
      </c>
      <c r="I56" s="140">
        <v>36</v>
      </c>
      <c r="J56" s="115">
        <v>-4</v>
      </c>
      <c r="K56" s="116">
        <v>-11.111111111111111</v>
      </c>
    </row>
    <row r="57" spans="1:11" ht="14.1" customHeight="1" x14ac:dyDescent="0.2">
      <c r="A57" s="306" t="s">
        <v>284</v>
      </c>
      <c r="B57" s="307" t="s">
        <v>285</v>
      </c>
      <c r="C57" s="308"/>
      <c r="D57" s="113">
        <v>0.60408921933085502</v>
      </c>
      <c r="E57" s="115">
        <v>13</v>
      </c>
      <c r="F57" s="114">
        <v>14</v>
      </c>
      <c r="G57" s="114">
        <v>5</v>
      </c>
      <c r="H57" s="114">
        <v>13</v>
      </c>
      <c r="I57" s="140">
        <v>11</v>
      </c>
      <c r="J57" s="115">
        <v>2</v>
      </c>
      <c r="K57" s="116">
        <v>18.181818181818183</v>
      </c>
    </row>
    <row r="58" spans="1:11" ht="14.1" customHeight="1" x14ac:dyDescent="0.2">
      <c r="A58" s="306">
        <v>73</v>
      </c>
      <c r="B58" s="307" t="s">
        <v>286</v>
      </c>
      <c r="C58" s="308"/>
      <c r="D58" s="113">
        <v>2.2304832713754648</v>
      </c>
      <c r="E58" s="115">
        <v>48</v>
      </c>
      <c r="F58" s="114">
        <v>26</v>
      </c>
      <c r="G58" s="114">
        <v>46</v>
      </c>
      <c r="H58" s="114">
        <v>30</v>
      </c>
      <c r="I58" s="140">
        <v>33</v>
      </c>
      <c r="J58" s="115">
        <v>15</v>
      </c>
      <c r="K58" s="116">
        <v>45.454545454545453</v>
      </c>
    </row>
    <row r="59" spans="1:11" ht="14.1" customHeight="1" x14ac:dyDescent="0.2">
      <c r="A59" s="306" t="s">
        <v>287</v>
      </c>
      <c r="B59" s="307" t="s">
        <v>288</v>
      </c>
      <c r="C59" s="308"/>
      <c r="D59" s="113">
        <v>1.812267657992565</v>
      </c>
      <c r="E59" s="115">
        <v>39</v>
      </c>
      <c r="F59" s="114">
        <v>23</v>
      </c>
      <c r="G59" s="114">
        <v>39</v>
      </c>
      <c r="H59" s="114">
        <v>25</v>
      </c>
      <c r="I59" s="140">
        <v>27</v>
      </c>
      <c r="J59" s="115">
        <v>12</v>
      </c>
      <c r="K59" s="116">
        <v>44.444444444444443</v>
      </c>
    </row>
    <row r="60" spans="1:11" ht="14.1" customHeight="1" x14ac:dyDescent="0.2">
      <c r="A60" s="306">
        <v>81</v>
      </c>
      <c r="B60" s="307" t="s">
        <v>289</v>
      </c>
      <c r="C60" s="308"/>
      <c r="D60" s="113">
        <v>7.4814126394052041</v>
      </c>
      <c r="E60" s="115">
        <v>161</v>
      </c>
      <c r="F60" s="114">
        <v>128</v>
      </c>
      <c r="G60" s="114">
        <v>208</v>
      </c>
      <c r="H60" s="114">
        <v>125</v>
      </c>
      <c r="I60" s="140">
        <v>164</v>
      </c>
      <c r="J60" s="115">
        <v>-3</v>
      </c>
      <c r="K60" s="116">
        <v>-1.8292682926829269</v>
      </c>
    </row>
    <row r="61" spans="1:11" ht="14.1" customHeight="1" x14ac:dyDescent="0.2">
      <c r="A61" s="306" t="s">
        <v>290</v>
      </c>
      <c r="B61" s="307" t="s">
        <v>291</v>
      </c>
      <c r="C61" s="308"/>
      <c r="D61" s="113">
        <v>2.9275092936802976</v>
      </c>
      <c r="E61" s="115">
        <v>63</v>
      </c>
      <c r="F61" s="114">
        <v>33</v>
      </c>
      <c r="G61" s="114">
        <v>76</v>
      </c>
      <c r="H61" s="114">
        <v>52</v>
      </c>
      <c r="I61" s="140">
        <v>60</v>
      </c>
      <c r="J61" s="115">
        <v>3</v>
      </c>
      <c r="K61" s="116">
        <v>5</v>
      </c>
    </row>
    <row r="62" spans="1:11" ht="14.1" customHeight="1" x14ac:dyDescent="0.2">
      <c r="A62" s="306" t="s">
        <v>292</v>
      </c>
      <c r="B62" s="307" t="s">
        <v>293</v>
      </c>
      <c r="C62" s="308"/>
      <c r="D62" s="113">
        <v>2.3234200743494422</v>
      </c>
      <c r="E62" s="115">
        <v>50</v>
      </c>
      <c r="F62" s="114">
        <v>58</v>
      </c>
      <c r="G62" s="114">
        <v>87</v>
      </c>
      <c r="H62" s="114">
        <v>41</v>
      </c>
      <c r="I62" s="140">
        <v>54</v>
      </c>
      <c r="J62" s="115">
        <v>-4</v>
      </c>
      <c r="K62" s="116">
        <v>-7.4074074074074074</v>
      </c>
    </row>
    <row r="63" spans="1:11" ht="14.1" customHeight="1" x14ac:dyDescent="0.2">
      <c r="A63" s="306"/>
      <c r="B63" s="307" t="s">
        <v>294</v>
      </c>
      <c r="C63" s="308"/>
      <c r="D63" s="113">
        <v>1.9981412639405205</v>
      </c>
      <c r="E63" s="115">
        <v>43</v>
      </c>
      <c r="F63" s="114">
        <v>50</v>
      </c>
      <c r="G63" s="114">
        <v>72</v>
      </c>
      <c r="H63" s="114">
        <v>35</v>
      </c>
      <c r="I63" s="140">
        <v>49</v>
      </c>
      <c r="J63" s="115">
        <v>-6</v>
      </c>
      <c r="K63" s="116">
        <v>-12.244897959183673</v>
      </c>
    </row>
    <row r="64" spans="1:11" ht="14.1" customHeight="1" x14ac:dyDescent="0.2">
      <c r="A64" s="306" t="s">
        <v>295</v>
      </c>
      <c r="B64" s="307" t="s">
        <v>296</v>
      </c>
      <c r="C64" s="308"/>
      <c r="D64" s="113">
        <v>0.55762081784386619</v>
      </c>
      <c r="E64" s="115">
        <v>12</v>
      </c>
      <c r="F64" s="114">
        <v>6</v>
      </c>
      <c r="G64" s="114">
        <v>12</v>
      </c>
      <c r="H64" s="114">
        <v>9</v>
      </c>
      <c r="I64" s="140">
        <v>9</v>
      </c>
      <c r="J64" s="115">
        <v>3</v>
      </c>
      <c r="K64" s="116">
        <v>33.333333333333336</v>
      </c>
    </row>
    <row r="65" spans="1:11" ht="14.1" customHeight="1" x14ac:dyDescent="0.2">
      <c r="A65" s="306" t="s">
        <v>297</v>
      </c>
      <c r="B65" s="307" t="s">
        <v>298</v>
      </c>
      <c r="C65" s="308"/>
      <c r="D65" s="113">
        <v>0.74349442379182151</v>
      </c>
      <c r="E65" s="115">
        <v>16</v>
      </c>
      <c r="F65" s="114">
        <v>6</v>
      </c>
      <c r="G65" s="114">
        <v>21</v>
      </c>
      <c r="H65" s="114">
        <v>13</v>
      </c>
      <c r="I65" s="140">
        <v>21</v>
      </c>
      <c r="J65" s="115">
        <v>-5</v>
      </c>
      <c r="K65" s="116">
        <v>-23.80952380952381</v>
      </c>
    </row>
    <row r="66" spans="1:11" ht="14.1" customHeight="1" x14ac:dyDescent="0.2">
      <c r="A66" s="306">
        <v>82</v>
      </c>
      <c r="B66" s="307" t="s">
        <v>299</v>
      </c>
      <c r="C66" s="308"/>
      <c r="D66" s="113">
        <v>4.925650557620818</v>
      </c>
      <c r="E66" s="115">
        <v>106</v>
      </c>
      <c r="F66" s="114">
        <v>84</v>
      </c>
      <c r="G66" s="114">
        <v>125</v>
      </c>
      <c r="H66" s="114">
        <v>89</v>
      </c>
      <c r="I66" s="140">
        <v>86</v>
      </c>
      <c r="J66" s="115">
        <v>20</v>
      </c>
      <c r="K66" s="116">
        <v>23.255813953488371</v>
      </c>
    </row>
    <row r="67" spans="1:11" ht="14.1" customHeight="1" x14ac:dyDescent="0.2">
      <c r="A67" s="306" t="s">
        <v>300</v>
      </c>
      <c r="B67" s="307" t="s">
        <v>301</v>
      </c>
      <c r="C67" s="308"/>
      <c r="D67" s="113">
        <v>3.1133828996282529</v>
      </c>
      <c r="E67" s="115">
        <v>67</v>
      </c>
      <c r="F67" s="114">
        <v>59</v>
      </c>
      <c r="G67" s="114">
        <v>94</v>
      </c>
      <c r="H67" s="114">
        <v>56</v>
      </c>
      <c r="I67" s="140">
        <v>66</v>
      </c>
      <c r="J67" s="115">
        <v>1</v>
      </c>
      <c r="K67" s="116">
        <v>1.5151515151515151</v>
      </c>
    </row>
    <row r="68" spans="1:11" ht="14.1" customHeight="1" x14ac:dyDescent="0.2">
      <c r="A68" s="306" t="s">
        <v>302</v>
      </c>
      <c r="B68" s="307" t="s">
        <v>303</v>
      </c>
      <c r="C68" s="308"/>
      <c r="D68" s="113">
        <v>1.1617100371747211</v>
      </c>
      <c r="E68" s="115">
        <v>25</v>
      </c>
      <c r="F68" s="114">
        <v>16</v>
      </c>
      <c r="G68" s="114">
        <v>24</v>
      </c>
      <c r="H68" s="114">
        <v>26</v>
      </c>
      <c r="I68" s="140">
        <v>15</v>
      </c>
      <c r="J68" s="115">
        <v>10</v>
      </c>
      <c r="K68" s="116">
        <v>66.666666666666671</v>
      </c>
    </row>
    <row r="69" spans="1:11" ht="14.1" customHeight="1" x14ac:dyDescent="0.2">
      <c r="A69" s="306">
        <v>83</v>
      </c>
      <c r="B69" s="307" t="s">
        <v>304</v>
      </c>
      <c r="C69" s="308"/>
      <c r="D69" s="113">
        <v>5.6691449814126393</v>
      </c>
      <c r="E69" s="115">
        <v>122</v>
      </c>
      <c r="F69" s="114">
        <v>85</v>
      </c>
      <c r="G69" s="114">
        <v>197</v>
      </c>
      <c r="H69" s="114">
        <v>84</v>
      </c>
      <c r="I69" s="140">
        <v>156</v>
      </c>
      <c r="J69" s="115">
        <v>-34</v>
      </c>
      <c r="K69" s="116">
        <v>-21.794871794871796</v>
      </c>
    </row>
    <row r="70" spans="1:11" ht="14.1" customHeight="1" x14ac:dyDescent="0.2">
      <c r="A70" s="306" t="s">
        <v>305</v>
      </c>
      <c r="B70" s="307" t="s">
        <v>306</v>
      </c>
      <c r="C70" s="308"/>
      <c r="D70" s="113">
        <v>4.9721189591078065</v>
      </c>
      <c r="E70" s="115">
        <v>107</v>
      </c>
      <c r="F70" s="114">
        <v>74</v>
      </c>
      <c r="G70" s="114">
        <v>182</v>
      </c>
      <c r="H70" s="114">
        <v>72</v>
      </c>
      <c r="I70" s="140">
        <v>143</v>
      </c>
      <c r="J70" s="115">
        <v>-36</v>
      </c>
      <c r="K70" s="116">
        <v>-25.174825174825173</v>
      </c>
    </row>
    <row r="71" spans="1:11" ht="14.1" customHeight="1" x14ac:dyDescent="0.2">
      <c r="A71" s="306"/>
      <c r="B71" s="307" t="s">
        <v>307</v>
      </c>
      <c r="C71" s="308"/>
      <c r="D71" s="113">
        <v>1.9516728624535316</v>
      </c>
      <c r="E71" s="115">
        <v>42</v>
      </c>
      <c r="F71" s="114">
        <v>29</v>
      </c>
      <c r="G71" s="114">
        <v>89</v>
      </c>
      <c r="H71" s="114">
        <v>36</v>
      </c>
      <c r="I71" s="140">
        <v>50</v>
      </c>
      <c r="J71" s="115">
        <v>-8</v>
      </c>
      <c r="K71" s="116">
        <v>-16</v>
      </c>
    </row>
    <row r="72" spans="1:11" ht="14.1" customHeight="1" x14ac:dyDescent="0.2">
      <c r="A72" s="306">
        <v>84</v>
      </c>
      <c r="B72" s="307" t="s">
        <v>308</v>
      </c>
      <c r="C72" s="308"/>
      <c r="D72" s="113">
        <v>2.0910780669144979</v>
      </c>
      <c r="E72" s="115">
        <v>45</v>
      </c>
      <c r="F72" s="114">
        <v>30</v>
      </c>
      <c r="G72" s="114">
        <v>51</v>
      </c>
      <c r="H72" s="114">
        <v>28</v>
      </c>
      <c r="I72" s="140">
        <v>31</v>
      </c>
      <c r="J72" s="115">
        <v>14</v>
      </c>
      <c r="K72" s="116">
        <v>45.161290322580648</v>
      </c>
    </row>
    <row r="73" spans="1:11" ht="14.1" customHeight="1" x14ac:dyDescent="0.2">
      <c r="A73" s="306" t="s">
        <v>309</v>
      </c>
      <c r="B73" s="307" t="s">
        <v>310</v>
      </c>
      <c r="C73" s="308"/>
      <c r="D73" s="113">
        <v>0.83643122676579928</v>
      </c>
      <c r="E73" s="115">
        <v>18</v>
      </c>
      <c r="F73" s="114">
        <v>4</v>
      </c>
      <c r="G73" s="114">
        <v>18</v>
      </c>
      <c r="H73" s="114">
        <v>11</v>
      </c>
      <c r="I73" s="140">
        <v>8</v>
      </c>
      <c r="J73" s="115">
        <v>10</v>
      </c>
      <c r="K73" s="116">
        <v>125</v>
      </c>
    </row>
    <row r="74" spans="1:11" ht="14.1" customHeight="1" x14ac:dyDescent="0.2">
      <c r="A74" s="306" t="s">
        <v>311</v>
      </c>
      <c r="B74" s="307" t="s">
        <v>312</v>
      </c>
      <c r="C74" s="308"/>
      <c r="D74" s="113" t="s">
        <v>513</v>
      </c>
      <c r="E74" s="115" t="s">
        <v>513</v>
      </c>
      <c r="F74" s="114" t="s">
        <v>513</v>
      </c>
      <c r="G74" s="114" t="s">
        <v>513</v>
      </c>
      <c r="H74" s="114">
        <v>0</v>
      </c>
      <c r="I74" s="140">
        <v>0</v>
      </c>
      <c r="J74" s="115" t="s">
        <v>513</v>
      </c>
      <c r="K74" s="116" t="s">
        <v>513</v>
      </c>
    </row>
    <row r="75" spans="1:11" ht="14.1" customHeight="1" x14ac:dyDescent="0.2">
      <c r="A75" s="306" t="s">
        <v>313</v>
      </c>
      <c r="B75" s="307" t="s">
        <v>314</v>
      </c>
      <c r="C75" s="308"/>
      <c r="D75" s="113">
        <v>0.78996282527881045</v>
      </c>
      <c r="E75" s="115">
        <v>17</v>
      </c>
      <c r="F75" s="114">
        <v>17</v>
      </c>
      <c r="G75" s="114">
        <v>18</v>
      </c>
      <c r="H75" s="114">
        <v>11</v>
      </c>
      <c r="I75" s="140">
        <v>17</v>
      </c>
      <c r="J75" s="115">
        <v>0</v>
      </c>
      <c r="K75" s="116">
        <v>0</v>
      </c>
    </row>
    <row r="76" spans="1:11" ht="14.1" customHeight="1" x14ac:dyDescent="0.2">
      <c r="A76" s="306">
        <v>91</v>
      </c>
      <c r="B76" s="307" t="s">
        <v>315</v>
      </c>
      <c r="C76" s="308"/>
      <c r="D76" s="113">
        <v>0.41821561338289964</v>
      </c>
      <c r="E76" s="115">
        <v>9</v>
      </c>
      <c r="F76" s="114">
        <v>6</v>
      </c>
      <c r="G76" s="114">
        <v>9</v>
      </c>
      <c r="H76" s="114" t="s">
        <v>513</v>
      </c>
      <c r="I76" s="140">
        <v>7</v>
      </c>
      <c r="J76" s="115">
        <v>2</v>
      </c>
      <c r="K76" s="116">
        <v>28.571428571428573</v>
      </c>
    </row>
    <row r="77" spans="1:11" ht="14.1" customHeight="1" x14ac:dyDescent="0.2">
      <c r="A77" s="306">
        <v>92</v>
      </c>
      <c r="B77" s="307" t="s">
        <v>316</v>
      </c>
      <c r="C77" s="308"/>
      <c r="D77" s="113">
        <v>0.46468401486988847</v>
      </c>
      <c r="E77" s="115">
        <v>10</v>
      </c>
      <c r="F77" s="114">
        <v>4</v>
      </c>
      <c r="G77" s="114">
        <v>12</v>
      </c>
      <c r="H77" s="114">
        <v>9</v>
      </c>
      <c r="I77" s="140">
        <v>19</v>
      </c>
      <c r="J77" s="115">
        <v>-9</v>
      </c>
      <c r="K77" s="116">
        <v>-47.368421052631582</v>
      </c>
    </row>
    <row r="78" spans="1:11" ht="14.1" customHeight="1" x14ac:dyDescent="0.2">
      <c r="A78" s="306">
        <v>93</v>
      </c>
      <c r="B78" s="307" t="s">
        <v>317</v>
      </c>
      <c r="C78" s="308"/>
      <c r="D78" s="113">
        <v>0</v>
      </c>
      <c r="E78" s="115">
        <v>0</v>
      </c>
      <c r="F78" s="114">
        <v>5</v>
      </c>
      <c r="G78" s="114">
        <v>3</v>
      </c>
      <c r="H78" s="114" t="s">
        <v>513</v>
      </c>
      <c r="I78" s="140" t="s">
        <v>513</v>
      </c>
      <c r="J78" s="115" t="s">
        <v>513</v>
      </c>
      <c r="K78" s="116" t="s">
        <v>513</v>
      </c>
    </row>
    <row r="79" spans="1:11" ht="14.1" customHeight="1" x14ac:dyDescent="0.2">
      <c r="A79" s="306">
        <v>94</v>
      </c>
      <c r="B79" s="307" t="s">
        <v>318</v>
      </c>
      <c r="C79" s="308"/>
      <c r="D79" s="113" t="s">
        <v>513</v>
      </c>
      <c r="E79" s="115" t="s">
        <v>513</v>
      </c>
      <c r="F79" s="114" t="s">
        <v>513</v>
      </c>
      <c r="G79" s="114" t="s">
        <v>513</v>
      </c>
      <c r="H79" s="114">
        <v>5</v>
      </c>
      <c r="I79" s="140">
        <v>7</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0.41821561338289964</v>
      </c>
      <c r="E81" s="143">
        <v>9</v>
      </c>
      <c r="F81" s="144">
        <v>0</v>
      </c>
      <c r="G81" s="144" t="s">
        <v>513</v>
      </c>
      <c r="H81" s="144">
        <v>0</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20917</v>
      </c>
      <c r="C10" s="114">
        <v>9448</v>
      </c>
      <c r="D10" s="114">
        <v>11469</v>
      </c>
      <c r="E10" s="114">
        <v>14603</v>
      </c>
      <c r="F10" s="114">
        <v>6137</v>
      </c>
      <c r="G10" s="114">
        <v>2370</v>
      </c>
      <c r="H10" s="114">
        <v>5867</v>
      </c>
      <c r="I10" s="115">
        <v>7360</v>
      </c>
      <c r="J10" s="114">
        <v>5724</v>
      </c>
      <c r="K10" s="114">
        <v>1636</v>
      </c>
      <c r="L10" s="423">
        <v>1996</v>
      </c>
      <c r="M10" s="424">
        <v>2228</v>
      </c>
    </row>
    <row r="11" spans="1:13" ht="11.1" customHeight="1" x14ac:dyDescent="0.2">
      <c r="A11" s="422" t="s">
        <v>387</v>
      </c>
      <c r="B11" s="115">
        <v>21099</v>
      </c>
      <c r="C11" s="114">
        <v>9652</v>
      </c>
      <c r="D11" s="114">
        <v>11447</v>
      </c>
      <c r="E11" s="114">
        <v>14823</v>
      </c>
      <c r="F11" s="114">
        <v>6096</v>
      </c>
      <c r="G11" s="114">
        <v>2300</v>
      </c>
      <c r="H11" s="114">
        <v>5973</v>
      </c>
      <c r="I11" s="115">
        <v>7616</v>
      </c>
      <c r="J11" s="114">
        <v>5892</v>
      </c>
      <c r="K11" s="114">
        <v>1724</v>
      </c>
      <c r="L11" s="423">
        <v>2117</v>
      </c>
      <c r="M11" s="424">
        <v>1933</v>
      </c>
    </row>
    <row r="12" spans="1:13" ht="11.1" customHeight="1" x14ac:dyDescent="0.2">
      <c r="A12" s="422" t="s">
        <v>388</v>
      </c>
      <c r="B12" s="115">
        <v>21691</v>
      </c>
      <c r="C12" s="114">
        <v>9986</v>
      </c>
      <c r="D12" s="114">
        <v>11705</v>
      </c>
      <c r="E12" s="114">
        <v>15280</v>
      </c>
      <c r="F12" s="114">
        <v>6222</v>
      </c>
      <c r="G12" s="114">
        <v>2590</v>
      </c>
      <c r="H12" s="114">
        <v>6086</v>
      </c>
      <c r="I12" s="115">
        <v>7551</v>
      </c>
      <c r="J12" s="114">
        <v>5749</v>
      </c>
      <c r="K12" s="114">
        <v>1802</v>
      </c>
      <c r="L12" s="423">
        <v>2207</v>
      </c>
      <c r="M12" s="424">
        <v>1719</v>
      </c>
    </row>
    <row r="13" spans="1:13" s="110" customFormat="1" ht="11.1" customHeight="1" x14ac:dyDescent="0.2">
      <c r="A13" s="422" t="s">
        <v>389</v>
      </c>
      <c r="B13" s="115">
        <v>21520</v>
      </c>
      <c r="C13" s="114">
        <v>9749</v>
      </c>
      <c r="D13" s="114">
        <v>11771</v>
      </c>
      <c r="E13" s="114">
        <v>14980</v>
      </c>
      <c r="F13" s="114">
        <v>6342</v>
      </c>
      <c r="G13" s="114">
        <v>2494</v>
      </c>
      <c r="H13" s="114">
        <v>6124</v>
      </c>
      <c r="I13" s="115">
        <v>7592</v>
      </c>
      <c r="J13" s="114">
        <v>5746</v>
      </c>
      <c r="K13" s="114">
        <v>1846</v>
      </c>
      <c r="L13" s="423">
        <v>1620</v>
      </c>
      <c r="M13" s="424">
        <v>1912</v>
      </c>
    </row>
    <row r="14" spans="1:13" ht="15" customHeight="1" x14ac:dyDescent="0.2">
      <c r="A14" s="422" t="s">
        <v>390</v>
      </c>
      <c r="B14" s="115">
        <v>21455</v>
      </c>
      <c r="C14" s="114">
        <v>9770</v>
      </c>
      <c r="D14" s="114">
        <v>11685</v>
      </c>
      <c r="E14" s="114">
        <v>14456</v>
      </c>
      <c r="F14" s="114">
        <v>6810</v>
      </c>
      <c r="G14" s="114">
        <v>2370</v>
      </c>
      <c r="H14" s="114">
        <v>6203</v>
      </c>
      <c r="I14" s="115">
        <v>7430</v>
      </c>
      <c r="J14" s="114">
        <v>5636</v>
      </c>
      <c r="K14" s="114">
        <v>1794</v>
      </c>
      <c r="L14" s="423">
        <v>1925</v>
      </c>
      <c r="M14" s="424">
        <v>2027</v>
      </c>
    </row>
    <row r="15" spans="1:13" ht="11.1" customHeight="1" x14ac:dyDescent="0.2">
      <c r="A15" s="422" t="s">
        <v>387</v>
      </c>
      <c r="B15" s="115">
        <v>21625</v>
      </c>
      <c r="C15" s="114">
        <v>9956</v>
      </c>
      <c r="D15" s="114">
        <v>11669</v>
      </c>
      <c r="E15" s="114">
        <v>14495</v>
      </c>
      <c r="F15" s="114">
        <v>6942</v>
      </c>
      <c r="G15" s="114">
        <v>2231</v>
      </c>
      <c r="H15" s="114">
        <v>6382</v>
      </c>
      <c r="I15" s="115">
        <v>7543</v>
      </c>
      <c r="J15" s="114">
        <v>5738</v>
      </c>
      <c r="K15" s="114">
        <v>1805</v>
      </c>
      <c r="L15" s="423">
        <v>1866</v>
      </c>
      <c r="M15" s="424">
        <v>1713</v>
      </c>
    </row>
    <row r="16" spans="1:13" ht="11.1" customHeight="1" x14ac:dyDescent="0.2">
      <c r="A16" s="422" t="s">
        <v>388</v>
      </c>
      <c r="B16" s="115">
        <v>22342</v>
      </c>
      <c r="C16" s="114">
        <v>10330</v>
      </c>
      <c r="D16" s="114">
        <v>12012</v>
      </c>
      <c r="E16" s="114">
        <v>15054</v>
      </c>
      <c r="F16" s="114">
        <v>7100</v>
      </c>
      <c r="G16" s="114">
        <v>2665</v>
      </c>
      <c r="H16" s="114">
        <v>6532</v>
      </c>
      <c r="I16" s="115">
        <v>7405</v>
      </c>
      <c r="J16" s="114">
        <v>5502</v>
      </c>
      <c r="K16" s="114">
        <v>1903</v>
      </c>
      <c r="L16" s="423">
        <v>2638</v>
      </c>
      <c r="M16" s="424">
        <v>2030</v>
      </c>
    </row>
    <row r="17" spans="1:13" s="110" customFormat="1" ht="11.1" customHeight="1" x14ac:dyDescent="0.2">
      <c r="A17" s="422" t="s">
        <v>389</v>
      </c>
      <c r="B17" s="115">
        <v>22116</v>
      </c>
      <c r="C17" s="114">
        <v>10110</v>
      </c>
      <c r="D17" s="114">
        <v>12006</v>
      </c>
      <c r="E17" s="114">
        <v>14969</v>
      </c>
      <c r="F17" s="114">
        <v>7139</v>
      </c>
      <c r="G17" s="114">
        <v>2553</v>
      </c>
      <c r="H17" s="114">
        <v>6591</v>
      </c>
      <c r="I17" s="115">
        <v>7456</v>
      </c>
      <c r="J17" s="114">
        <v>5576</v>
      </c>
      <c r="K17" s="114">
        <v>1880</v>
      </c>
      <c r="L17" s="423">
        <v>1653</v>
      </c>
      <c r="M17" s="424">
        <v>1987</v>
      </c>
    </row>
    <row r="18" spans="1:13" ht="15" customHeight="1" x14ac:dyDescent="0.2">
      <c r="A18" s="422" t="s">
        <v>391</v>
      </c>
      <c r="B18" s="115">
        <v>22118</v>
      </c>
      <c r="C18" s="114">
        <v>10134</v>
      </c>
      <c r="D18" s="114">
        <v>11984</v>
      </c>
      <c r="E18" s="114">
        <v>14896</v>
      </c>
      <c r="F18" s="114">
        <v>7196</v>
      </c>
      <c r="G18" s="114">
        <v>2472</v>
      </c>
      <c r="H18" s="114">
        <v>6619</v>
      </c>
      <c r="I18" s="115">
        <v>7287</v>
      </c>
      <c r="J18" s="114">
        <v>5454</v>
      </c>
      <c r="K18" s="114">
        <v>1833</v>
      </c>
      <c r="L18" s="423">
        <v>2113</v>
      </c>
      <c r="M18" s="424">
        <v>2149</v>
      </c>
    </row>
    <row r="19" spans="1:13" ht="11.1" customHeight="1" x14ac:dyDescent="0.2">
      <c r="A19" s="422" t="s">
        <v>387</v>
      </c>
      <c r="B19" s="115">
        <v>22199</v>
      </c>
      <c r="C19" s="114">
        <v>10293</v>
      </c>
      <c r="D19" s="114">
        <v>11906</v>
      </c>
      <c r="E19" s="114">
        <v>14997</v>
      </c>
      <c r="F19" s="114">
        <v>7174</v>
      </c>
      <c r="G19" s="114">
        <v>2337</v>
      </c>
      <c r="H19" s="114">
        <v>6782</v>
      </c>
      <c r="I19" s="115">
        <v>7518</v>
      </c>
      <c r="J19" s="114">
        <v>5642</v>
      </c>
      <c r="K19" s="114">
        <v>1876</v>
      </c>
      <c r="L19" s="423">
        <v>1728</v>
      </c>
      <c r="M19" s="424">
        <v>1694</v>
      </c>
    </row>
    <row r="20" spans="1:13" ht="11.1" customHeight="1" x14ac:dyDescent="0.2">
      <c r="A20" s="422" t="s">
        <v>388</v>
      </c>
      <c r="B20" s="115">
        <v>22693</v>
      </c>
      <c r="C20" s="114">
        <v>10553</v>
      </c>
      <c r="D20" s="114">
        <v>12140</v>
      </c>
      <c r="E20" s="114">
        <v>15357</v>
      </c>
      <c r="F20" s="114">
        <v>7299</v>
      </c>
      <c r="G20" s="114">
        <v>2691</v>
      </c>
      <c r="H20" s="114">
        <v>6873</v>
      </c>
      <c r="I20" s="115">
        <v>7471</v>
      </c>
      <c r="J20" s="114">
        <v>5480</v>
      </c>
      <c r="K20" s="114">
        <v>1991</v>
      </c>
      <c r="L20" s="423">
        <v>2491</v>
      </c>
      <c r="M20" s="424">
        <v>2074</v>
      </c>
    </row>
    <row r="21" spans="1:13" s="110" customFormat="1" ht="11.1" customHeight="1" x14ac:dyDescent="0.2">
      <c r="A21" s="422" t="s">
        <v>389</v>
      </c>
      <c r="B21" s="115">
        <v>22513</v>
      </c>
      <c r="C21" s="114">
        <v>10322</v>
      </c>
      <c r="D21" s="114">
        <v>12191</v>
      </c>
      <c r="E21" s="114">
        <v>15153</v>
      </c>
      <c r="F21" s="114">
        <v>7353</v>
      </c>
      <c r="G21" s="114">
        <v>2568</v>
      </c>
      <c r="H21" s="114">
        <v>6938</v>
      </c>
      <c r="I21" s="115">
        <v>7615</v>
      </c>
      <c r="J21" s="114">
        <v>5585</v>
      </c>
      <c r="K21" s="114">
        <v>2030</v>
      </c>
      <c r="L21" s="423">
        <v>1659</v>
      </c>
      <c r="M21" s="424">
        <v>1987</v>
      </c>
    </row>
    <row r="22" spans="1:13" ht="15" customHeight="1" x14ac:dyDescent="0.2">
      <c r="A22" s="422" t="s">
        <v>392</v>
      </c>
      <c r="B22" s="115">
        <v>22497</v>
      </c>
      <c r="C22" s="114">
        <v>10325</v>
      </c>
      <c r="D22" s="114">
        <v>12172</v>
      </c>
      <c r="E22" s="114">
        <v>15109</v>
      </c>
      <c r="F22" s="114">
        <v>7367</v>
      </c>
      <c r="G22" s="114">
        <v>2441</v>
      </c>
      <c r="H22" s="114">
        <v>7061</v>
      </c>
      <c r="I22" s="115">
        <v>7425</v>
      </c>
      <c r="J22" s="114">
        <v>5453</v>
      </c>
      <c r="K22" s="114">
        <v>1972</v>
      </c>
      <c r="L22" s="423">
        <v>1838</v>
      </c>
      <c r="M22" s="424">
        <v>1893</v>
      </c>
    </row>
    <row r="23" spans="1:13" ht="11.1" customHeight="1" x14ac:dyDescent="0.2">
      <c r="A23" s="422" t="s">
        <v>387</v>
      </c>
      <c r="B23" s="115">
        <v>22674</v>
      </c>
      <c r="C23" s="114">
        <v>10557</v>
      </c>
      <c r="D23" s="114">
        <v>12117</v>
      </c>
      <c r="E23" s="114">
        <v>15225</v>
      </c>
      <c r="F23" s="114">
        <v>7425</v>
      </c>
      <c r="G23" s="114">
        <v>2297</v>
      </c>
      <c r="H23" s="114">
        <v>7195</v>
      </c>
      <c r="I23" s="115">
        <v>7594</v>
      </c>
      <c r="J23" s="114">
        <v>5598</v>
      </c>
      <c r="K23" s="114">
        <v>1996</v>
      </c>
      <c r="L23" s="423">
        <v>1686</v>
      </c>
      <c r="M23" s="424">
        <v>1541</v>
      </c>
    </row>
    <row r="24" spans="1:13" ht="11.1" customHeight="1" x14ac:dyDescent="0.2">
      <c r="A24" s="422" t="s">
        <v>388</v>
      </c>
      <c r="B24" s="115">
        <v>23319</v>
      </c>
      <c r="C24" s="114">
        <v>10855</v>
      </c>
      <c r="D24" s="114">
        <v>12464</v>
      </c>
      <c r="E24" s="114">
        <v>15649</v>
      </c>
      <c r="F24" s="114">
        <v>7601</v>
      </c>
      <c r="G24" s="114">
        <v>2673</v>
      </c>
      <c r="H24" s="114">
        <v>7378</v>
      </c>
      <c r="I24" s="115">
        <v>7683</v>
      </c>
      <c r="J24" s="114">
        <v>5538</v>
      </c>
      <c r="K24" s="114">
        <v>2145</v>
      </c>
      <c r="L24" s="423">
        <v>2333</v>
      </c>
      <c r="M24" s="424">
        <v>1747</v>
      </c>
    </row>
    <row r="25" spans="1:13" s="110" customFormat="1" ht="11.1" customHeight="1" x14ac:dyDescent="0.2">
      <c r="A25" s="422" t="s">
        <v>389</v>
      </c>
      <c r="B25" s="115">
        <v>22974</v>
      </c>
      <c r="C25" s="114">
        <v>10554</v>
      </c>
      <c r="D25" s="114">
        <v>12420</v>
      </c>
      <c r="E25" s="114">
        <v>15128</v>
      </c>
      <c r="F25" s="114">
        <v>7626</v>
      </c>
      <c r="G25" s="114">
        <v>2525</v>
      </c>
      <c r="H25" s="114">
        <v>7438</v>
      </c>
      <c r="I25" s="115">
        <v>7648</v>
      </c>
      <c r="J25" s="114">
        <v>5549</v>
      </c>
      <c r="K25" s="114">
        <v>2099</v>
      </c>
      <c r="L25" s="423">
        <v>1299</v>
      </c>
      <c r="M25" s="424">
        <v>1780</v>
      </c>
    </row>
    <row r="26" spans="1:13" ht="15" customHeight="1" x14ac:dyDescent="0.2">
      <c r="A26" s="422" t="s">
        <v>393</v>
      </c>
      <c r="B26" s="115">
        <v>22876</v>
      </c>
      <c r="C26" s="114">
        <v>10527</v>
      </c>
      <c r="D26" s="114">
        <v>12349</v>
      </c>
      <c r="E26" s="114">
        <v>14983</v>
      </c>
      <c r="F26" s="114">
        <v>7671</v>
      </c>
      <c r="G26" s="114">
        <v>2406</v>
      </c>
      <c r="H26" s="114">
        <v>7479</v>
      </c>
      <c r="I26" s="115">
        <v>7667</v>
      </c>
      <c r="J26" s="114">
        <v>5585</v>
      </c>
      <c r="K26" s="114">
        <v>2082</v>
      </c>
      <c r="L26" s="423">
        <v>1810</v>
      </c>
      <c r="M26" s="424">
        <v>1941</v>
      </c>
    </row>
    <row r="27" spans="1:13" ht="11.1" customHeight="1" x14ac:dyDescent="0.2">
      <c r="A27" s="422" t="s">
        <v>387</v>
      </c>
      <c r="B27" s="115">
        <v>23121</v>
      </c>
      <c r="C27" s="114">
        <v>10723</v>
      </c>
      <c r="D27" s="114">
        <v>12398</v>
      </c>
      <c r="E27" s="114">
        <v>15107</v>
      </c>
      <c r="F27" s="114">
        <v>7789</v>
      </c>
      <c r="G27" s="114">
        <v>2337</v>
      </c>
      <c r="H27" s="114">
        <v>7671</v>
      </c>
      <c r="I27" s="115">
        <v>7773</v>
      </c>
      <c r="J27" s="114">
        <v>5626</v>
      </c>
      <c r="K27" s="114">
        <v>2147</v>
      </c>
      <c r="L27" s="423">
        <v>1576</v>
      </c>
      <c r="M27" s="424">
        <v>1349</v>
      </c>
    </row>
    <row r="28" spans="1:13" ht="11.1" customHeight="1" x14ac:dyDescent="0.2">
      <c r="A28" s="422" t="s">
        <v>388</v>
      </c>
      <c r="B28" s="115">
        <v>23538</v>
      </c>
      <c r="C28" s="114">
        <v>10909</v>
      </c>
      <c r="D28" s="114">
        <v>12629</v>
      </c>
      <c r="E28" s="114">
        <v>15442</v>
      </c>
      <c r="F28" s="114">
        <v>7869</v>
      </c>
      <c r="G28" s="114">
        <v>2604</v>
      </c>
      <c r="H28" s="114">
        <v>7695</v>
      </c>
      <c r="I28" s="115">
        <v>7744</v>
      </c>
      <c r="J28" s="114">
        <v>5540</v>
      </c>
      <c r="K28" s="114">
        <v>2204</v>
      </c>
      <c r="L28" s="423">
        <v>2279</v>
      </c>
      <c r="M28" s="424">
        <v>1972</v>
      </c>
    </row>
    <row r="29" spans="1:13" s="110" customFormat="1" ht="11.1" customHeight="1" x14ac:dyDescent="0.2">
      <c r="A29" s="422" t="s">
        <v>389</v>
      </c>
      <c r="B29" s="115">
        <v>23265</v>
      </c>
      <c r="C29" s="114">
        <v>10641</v>
      </c>
      <c r="D29" s="114">
        <v>12624</v>
      </c>
      <c r="E29" s="114">
        <v>15334</v>
      </c>
      <c r="F29" s="114">
        <v>7930</v>
      </c>
      <c r="G29" s="114">
        <v>2506</v>
      </c>
      <c r="H29" s="114">
        <v>7722</v>
      </c>
      <c r="I29" s="115">
        <v>7754</v>
      </c>
      <c r="J29" s="114">
        <v>5559</v>
      </c>
      <c r="K29" s="114">
        <v>2195</v>
      </c>
      <c r="L29" s="423">
        <v>1265</v>
      </c>
      <c r="M29" s="424">
        <v>1590</v>
      </c>
    </row>
    <row r="30" spans="1:13" ht="15" customHeight="1" x14ac:dyDescent="0.2">
      <c r="A30" s="422" t="s">
        <v>394</v>
      </c>
      <c r="B30" s="115">
        <v>23210</v>
      </c>
      <c r="C30" s="114">
        <v>10558</v>
      </c>
      <c r="D30" s="114">
        <v>12652</v>
      </c>
      <c r="E30" s="114">
        <v>15206</v>
      </c>
      <c r="F30" s="114">
        <v>8004</v>
      </c>
      <c r="G30" s="114">
        <v>2368</v>
      </c>
      <c r="H30" s="114">
        <v>7760</v>
      </c>
      <c r="I30" s="115">
        <v>7537</v>
      </c>
      <c r="J30" s="114">
        <v>5374</v>
      </c>
      <c r="K30" s="114">
        <v>2163</v>
      </c>
      <c r="L30" s="423">
        <v>1830</v>
      </c>
      <c r="M30" s="424">
        <v>1942</v>
      </c>
    </row>
    <row r="31" spans="1:13" ht="11.1" customHeight="1" x14ac:dyDescent="0.2">
      <c r="A31" s="422" t="s">
        <v>387</v>
      </c>
      <c r="B31" s="115">
        <v>23447</v>
      </c>
      <c r="C31" s="114">
        <v>10695</v>
      </c>
      <c r="D31" s="114">
        <v>12752</v>
      </c>
      <c r="E31" s="114">
        <v>15268</v>
      </c>
      <c r="F31" s="114">
        <v>8179</v>
      </c>
      <c r="G31" s="114">
        <v>2331</v>
      </c>
      <c r="H31" s="114">
        <v>7909</v>
      </c>
      <c r="I31" s="115">
        <v>7649</v>
      </c>
      <c r="J31" s="114">
        <v>5421</v>
      </c>
      <c r="K31" s="114">
        <v>2228</v>
      </c>
      <c r="L31" s="423">
        <v>1704</v>
      </c>
      <c r="M31" s="424">
        <v>1419</v>
      </c>
    </row>
    <row r="32" spans="1:13" ht="11.1" customHeight="1" x14ac:dyDescent="0.2">
      <c r="A32" s="422" t="s">
        <v>388</v>
      </c>
      <c r="B32" s="115">
        <v>24011</v>
      </c>
      <c r="C32" s="114">
        <v>10992</v>
      </c>
      <c r="D32" s="114">
        <v>13019</v>
      </c>
      <c r="E32" s="114">
        <v>15712</v>
      </c>
      <c r="F32" s="114">
        <v>8299</v>
      </c>
      <c r="G32" s="114">
        <v>2629</v>
      </c>
      <c r="H32" s="114">
        <v>8026</v>
      </c>
      <c r="I32" s="115">
        <v>7592</v>
      </c>
      <c r="J32" s="114">
        <v>5309</v>
      </c>
      <c r="K32" s="114">
        <v>2283</v>
      </c>
      <c r="L32" s="423">
        <v>2431</v>
      </c>
      <c r="M32" s="424">
        <v>1954</v>
      </c>
    </row>
    <row r="33" spans="1:13" s="110" customFormat="1" ht="11.1" customHeight="1" x14ac:dyDescent="0.2">
      <c r="A33" s="422" t="s">
        <v>389</v>
      </c>
      <c r="B33" s="115">
        <v>23794</v>
      </c>
      <c r="C33" s="114">
        <v>10803</v>
      </c>
      <c r="D33" s="114">
        <v>12991</v>
      </c>
      <c r="E33" s="114">
        <v>15489</v>
      </c>
      <c r="F33" s="114">
        <v>8305</v>
      </c>
      <c r="G33" s="114">
        <v>2526</v>
      </c>
      <c r="H33" s="114">
        <v>7999</v>
      </c>
      <c r="I33" s="115">
        <v>7681</v>
      </c>
      <c r="J33" s="114">
        <v>5364</v>
      </c>
      <c r="K33" s="114">
        <v>2317</v>
      </c>
      <c r="L33" s="423">
        <v>1326</v>
      </c>
      <c r="M33" s="424">
        <v>1556</v>
      </c>
    </row>
    <row r="34" spans="1:13" ht="15" customHeight="1" x14ac:dyDescent="0.2">
      <c r="A34" s="422" t="s">
        <v>395</v>
      </c>
      <c r="B34" s="115">
        <v>23777</v>
      </c>
      <c r="C34" s="114">
        <v>10761</v>
      </c>
      <c r="D34" s="114">
        <v>13016</v>
      </c>
      <c r="E34" s="114">
        <v>15400</v>
      </c>
      <c r="F34" s="114">
        <v>8377</v>
      </c>
      <c r="G34" s="114">
        <v>2383</v>
      </c>
      <c r="H34" s="114">
        <v>8105</v>
      </c>
      <c r="I34" s="115">
        <v>7540</v>
      </c>
      <c r="J34" s="114">
        <v>5271</v>
      </c>
      <c r="K34" s="114">
        <v>2269</v>
      </c>
      <c r="L34" s="423">
        <v>1712</v>
      </c>
      <c r="M34" s="424">
        <v>1770</v>
      </c>
    </row>
    <row r="35" spans="1:13" ht="11.1" customHeight="1" x14ac:dyDescent="0.2">
      <c r="A35" s="422" t="s">
        <v>387</v>
      </c>
      <c r="B35" s="115">
        <v>23933</v>
      </c>
      <c r="C35" s="114">
        <v>10896</v>
      </c>
      <c r="D35" s="114">
        <v>13037</v>
      </c>
      <c r="E35" s="114">
        <v>15446</v>
      </c>
      <c r="F35" s="114">
        <v>8487</v>
      </c>
      <c r="G35" s="114">
        <v>2345</v>
      </c>
      <c r="H35" s="114">
        <v>8243</v>
      </c>
      <c r="I35" s="115">
        <v>7688</v>
      </c>
      <c r="J35" s="114">
        <v>5381</v>
      </c>
      <c r="K35" s="114">
        <v>2307</v>
      </c>
      <c r="L35" s="423">
        <v>1677</v>
      </c>
      <c r="M35" s="424">
        <v>1530</v>
      </c>
    </row>
    <row r="36" spans="1:13" ht="11.1" customHeight="1" x14ac:dyDescent="0.2">
      <c r="A36" s="422" t="s">
        <v>388</v>
      </c>
      <c r="B36" s="115">
        <v>24550</v>
      </c>
      <c r="C36" s="114">
        <v>11194</v>
      </c>
      <c r="D36" s="114">
        <v>13356</v>
      </c>
      <c r="E36" s="114">
        <v>15894</v>
      </c>
      <c r="F36" s="114">
        <v>8656</v>
      </c>
      <c r="G36" s="114">
        <v>2664</v>
      </c>
      <c r="H36" s="114">
        <v>8403</v>
      </c>
      <c r="I36" s="115">
        <v>7659</v>
      </c>
      <c r="J36" s="114">
        <v>5327</v>
      </c>
      <c r="K36" s="114">
        <v>2332</v>
      </c>
      <c r="L36" s="423">
        <v>2432</v>
      </c>
      <c r="M36" s="424">
        <v>1908</v>
      </c>
    </row>
    <row r="37" spans="1:13" s="110" customFormat="1" ht="11.1" customHeight="1" x14ac:dyDescent="0.2">
      <c r="A37" s="422" t="s">
        <v>389</v>
      </c>
      <c r="B37" s="115">
        <v>24085</v>
      </c>
      <c r="C37" s="114">
        <v>10871</v>
      </c>
      <c r="D37" s="114">
        <v>13214</v>
      </c>
      <c r="E37" s="114">
        <v>15351</v>
      </c>
      <c r="F37" s="114">
        <v>8734</v>
      </c>
      <c r="G37" s="114">
        <v>2476</v>
      </c>
      <c r="H37" s="114">
        <v>8348</v>
      </c>
      <c r="I37" s="115">
        <v>7679</v>
      </c>
      <c r="J37" s="114">
        <v>5356</v>
      </c>
      <c r="K37" s="114">
        <v>2323</v>
      </c>
      <c r="L37" s="423">
        <v>1360</v>
      </c>
      <c r="M37" s="424">
        <v>1541</v>
      </c>
    </row>
    <row r="38" spans="1:13" ht="15" customHeight="1" x14ac:dyDescent="0.2">
      <c r="A38" s="425" t="s">
        <v>396</v>
      </c>
      <c r="B38" s="115">
        <v>24252</v>
      </c>
      <c r="C38" s="114">
        <v>10977</v>
      </c>
      <c r="D38" s="114">
        <v>13275</v>
      </c>
      <c r="E38" s="114">
        <v>15442</v>
      </c>
      <c r="F38" s="114">
        <v>8810</v>
      </c>
      <c r="G38" s="114">
        <v>2378</v>
      </c>
      <c r="H38" s="114">
        <v>8477</v>
      </c>
      <c r="I38" s="115">
        <v>7579</v>
      </c>
      <c r="J38" s="114">
        <v>5248</v>
      </c>
      <c r="K38" s="114">
        <v>2331</v>
      </c>
      <c r="L38" s="423">
        <v>1874</v>
      </c>
      <c r="M38" s="424">
        <v>1868</v>
      </c>
    </row>
    <row r="39" spans="1:13" ht="11.1" customHeight="1" x14ac:dyDescent="0.2">
      <c r="A39" s="422" t="s">
        <v>387</v>
      </c>
      <c r="B39" s="115">
        <v>24394</v>
      </c>
      <c r="C39" s="114">
        <v>11097</v>
      </c>
      <c r="D39" s="114">
        <v>13297</v>
      </c>
      <c r="E39" s="114">
        <v>15456</v>
      </c>
      <c r="F39" s="114">
        <v>8938</v>
      </c>
      <c r="G39" s="114">
        <v>2330</v>
      </c>
      <c r="H39" s="114">
        <v>8604</v>
      </c>
      <c r="I39" s="115">
        <v>7721</v>
      </c>
      <c r="J39" s="114">
        <v>5393</v>
      </c>
      <c r="K39" s="114">
        <v>2328</v>
      </c>
      <c r="L39" s="423">
        <v>1683</v>
      </c>
      <c r="M39" s="424">
        <v>1505</v>
      </c>
    </row>
    <row r="40" spans="1:13" ht="11.1" customHeight="1" x14ac:dyDescent="0.2">
      <c r="A40" s="425" t="s">
        <v>388</v>
      </c>
      <c r="B40" s="115">
        <v>24821</v>
      </c>
      <c r="C40" s="114">
        <v>11340</v>
      </c>
      <c r="D40" s="114">
        <v>13481</v>
      </c>
      <c r="E40" s="114">
        <v>15873</v>
      </c>
      <c r="F40" s="114">
        <v>8948</v>
      </c>
      <c r="G40" s="114">
        <v>2607</v>
      </c>
      <c r="H40" s="114">
        <v>8656</v>
      </c>
      <c r="I40" s="115">
        <v>7704</v>
      </c>
      <c r="J40" s="114">
        <v>5357</v>
      </c>
      <c r="K40" s="114">
        <v>2347</v>
      </c>
      <c r="L40" s="423">
        <v>2419</v>
      </c>
      <c r="M40" s="424">
        <v>1990</v>
      </c>
    </row>
    <row r="41" spans="1:13" s="110" customFormat="1" ht="11.1" customHeight="1" x14ac:dyDescent="0.2">
      <c r="A41" s="422" t="s">
        <v>389</v>
      </c>
      <c r="B41" s="115">
        <v>24562</v>
      </c>
      <c r="C41" s="114">
        <v>11158</v>
      </c>
      <c r="D41" s="114">
        <v>13404</v>
      </c>
      <c r="E41" s="114">
        <v>15588</v>
      </c>
      <c r="F41" s="114">
        <v>8974</v>
      </c>
      <c r="G41" s="114">
        <v>2540</v>
      </c>
      <c r="H41" s="114">
        <v>8656</v>
      </c>
      <c r="I41" s="115">
        <v>7694</v>
      </c>
      <c r="J41" s="114">
        <v>5339</v>
      </c>
      <c r="K41" s="114">
        <v>2355</v>
      </c>
      <c r="L41" s="423">
        <v>1511</v>
      </c>
      <c r="M41" s="424">
        <v>1764</v>
      </c>
    </row>
    <row r="42" spans="1:13" ht="15" customHeight="1" x14ac:dyDescent="0.2">
      <c r="A42" s="422" t="s">
        <v>397</v>
      </c>
      <c r="B42" s="115">
        <v>24642</v>
      </c>
      <c r="C42" s="114">
        <v>11206</v>
      </c>
      <c r="D42" s="114">
        <v>13436</v>
      </c>
      <c r="E42" s="114">
        <v>15579</v>
      </c>
      <c r="F42" s="114">
        <v>9063</v>
      </c>
      <c r="G42" s="114">
        <v>2453</v>
      </c>
      <c r="H42" s="114">
        <v>8782</v>
      </c>
      <c r="I42" s="115">
        <v>7646</v>
      </c>
      <c r="J42" s="114">
        <v>5301</v>
      </c>
      <c r="K42" s="114">
        <v>2345</v>
      </c>
      <c r="L42" s="423">
        <v>2234</v>
      </c>
      <c r="M42" s="424">
        <v>2158</v>
      </c>
    </row>
    <row r="43" spans="1:13" ht="11.1" customHeight="1" x14ac:dyDescent="0.2">
      <c r="A43" s="422" t="s">
        <v>387</v>
      </c>
      <c r="B43" s="115">
        <v>24876</v>
      </c>
      <c r="C43" s="114">
        <v>11402</v>
      </c>
      <c r="D43" s="114">
        <v>13474</v>
      </c>
      <c r="E43" s="114">
        <v>15644</v>
      </c>
      <c r="F43" s="114">
        <v>9232</v>
      </c>
      <c r="G43" s="114">
        <v>2356</v>
      </c>
      <c r="H43" s="114">
        <v>8956</v>
      </c>
      <c r="I43" s="115">
        <v>7725</v>
      </c>
      <c r="J43" s="114">
        <v>5306</v>
      </c>
      <c r="K43" s="114">
        <v>2419</v>
      </c>
      <c r="L43" s="423">
        <v>1860</v>
      </c>
      <c r="M43" s="424">
        <v>1654</v>
      </c>
    </row>
    <row r="44" spans="1:13" ht="11.1" customHeight="1" x14ac:dyDescent="0.2">
      <c r="A44" s="422" t="s">
        <v>388</v>
      </c>
      <c r="B44" s="115">
        <v>25379</v>
      </c>
      <c r="C44" s="114">
        <v>11635</v>
      </c>
      <c r="D44" s="114">
        <v>13744</v>
      </c>
      <c r="E44" s="114">
        <v>16058</v>
      </c>
      <c r="F44" s="114">
        <v>9321</v>
      </c>
      <c r="G44" s="114">
        <v>2634</v>
      </c>
      <c r="H44" s="114">
        <v>9109</v>
      </c>
      <c r="I44" s="115">
        <v>7521</v>
      </c>
      <c r="J44" s="114">
        <v>5136</v>
      </c>
      <c r="K44" s="114">
        <v>2385</v>
      </c>
      <c r="L44" s="423">
        <v>2485</v>
      </c>
      <c r="M44" s="424">
        <v>2080</v>
      </c>
    </row>
    <row r="45" spans="1:13" s="110" customFormat="1" ht="11.1" customHeight="1" x14ac:dyDescent="0.2">
      <c r="A45" s="422" t="s">
        <v>389</v>
      </c>
      <c r="B45" s="115">
        <v>25248</v>
      </c>
      <c r="C45" s="114">
        <v>11506</v>
      </c>
      <c r="D45" s="114">
        <v>13742</v>
      </c>
      <c r="E45" s="114">
        <v>15849</v>
      </c>
      <c r="F45" s="114">
        <v>9399</v>
      </c>
      <c r="G45" s="114">
        <v>2563</v>
      </c>
      <c r="H45" s="114">
        <v>9112</v>
      </c>
      <c r="I45" s="115">
        <v>7529</v>
      </c>
      <c r="J45" s="114">
        <v>5114</v>
      </c>
      <c r="K45" s="114">
        <v>2415</v>
      </c>
      <c r="L45" s="423">
        <v>1388</v>
      </c>
      <c r="M45" s="424">
        <v>1516</v>
      </c>
    </row>
    <row r="46" spans="1:13" ht="15" customHeight="1" x14ac:dyDescent="0.2">
      <c r="A46" s="422" t="s">
        <v>398</v>
      </c>
      <c r="B46" s="115">
        <v>25084</v>
      </c>
      <c r="C46" s="114">
        <v>11470</v>
      </c>
      <c r="D46" s="114">
        <v>13614</v>
      </c>
      <c r="E46" s="114">
        <v>15777</v>
      </c>
      <c r="F46" s="114">
        <v>9307</v>
      </c>
      <c r="G46" s="114">
        <v>2421</v>
      </c>
      <c r="H46" s="114">
        <v>9197</v>
      </c>
      <c r="I46" s="115">
        <v>7384</v>
      </c>
      <c r="J46" s="114">
        <v>5052</v>
      </c>
      <c r="K46" s="114">
        <v>2332</v>
      </c>
      <c r="L46" s="423">
        <v>1691</v>
      </c>
      <c r="M46" s="424">
        <v>1917</v>
      </c>
    </row>
    <row r="47" spans="1:13" ht="11.1" customHeight="1" x14ac:dyDescent="0.2">
      <c r="A47" s="422" t="s">
        <v>387</v>
      </c>
      <c r="B47" s="115">
        <v>25091</v>
      </c>
      <c r="C47" s="114">
        <v>11521</v>
      </c>
      <c r="D47" s="114">
        <v>13570</v>
      </c>
      <c r="E47" s="114">
        <v>15725</v>
      </c>
      <c r="F47" s="114">
        <v>9366</v>
      </c>
      <c r="G47" s="114">
        <v>2319</v>
      </c>
      <c r="H47" s="114">
        <v>9270</v>
      </c>
      <c r="I47" s="115">
        <v>7552</v>
      </c>
      <c r="J47" s="114">
        <v>5157</v>
      </c>
      <c r="K47" s="114">
        <v>2395</v>
      </c>
      <c r="L47" s="423">
        <v>1428</v>
      </c>
      <c r="M47" s="424">
        <v>1389</v>
      </c>
    </row>
    <row r="48" spans="1:13" ht="11.1" customHeight="1" x14ac:dyDescent="0.2">
      <c r="A48" s="422" t="s">
        <v>388</v>
      </c>
      <c r="B48" s="115">
        <v>25630</v>
      </c>
      <c r="C48" s="114">
        <v>11714</v>
      </c>
      <c r="D48" s="114">
        <v>13916</v>
      </c>
      <c r="E48" s="114">
        <v>16088</v>
      </c>
      <c r="F48" s="114">
        <v>9542</v>
      </c>
      <c r="G48" s="114">
        <v>2615</v>
      </c>
      <c r="H48" s="114">
        <v>9409</v>
      </c>
      <c r="I48" s="115">
        <v>7401</v>
      </c>
      <c r="J48" s="114">
        <v>4952</v>
      </c>
      <c r="K48" s="114">
        <v>2449</v>
      </c>
      <c r="L48" s="423">
        <v>2391</v>
      </c>
      <c r="M48" s="424">
        <v>1930</v>
      </c>
    </row>
    <row r="49" spans="1:17" s="110" customFormat="1" ht="11.1" customHeight="1" x14ac:dyDescent="0.2">
      <c r="A49" s="422" t="s">
        <v>389</v>
      </c>
      <c r="B49" s="115">
        <v>25608</v>
      </c>
      <c r="C49" s="114">
        <v>11652</v>
      </c>
      <c r="D49" s="114">
        <v>13956</v>
      </c>
      <c r="E49" s="114">
        <v>15956</v>
      </c>
      <c r="F49" s="114">
        <v>9652</v>
      </c>
      <c r="G49" s="114">
        <v>2533</v>
      </c>
      <c r="H49" s="114">
        <v>9476</v>
      </c>
      <c r="I49" s="115">
        <v>7433</v>
      </c>
      <c r="J49" s="114">
        <v>4964</v>
      </c>
      <c r="K49" s="114">
        <v>2469</v>
      </c>
      <c r="L49" s="423">
        <v>1390</v>
      </c>
      <c r="M49" s="424">
        <v>1444</v>
      </c>
    </row>
    <row r="50" spans="1:17" ht="15" customHeight="1" x14ac:dyDescent="0.2">
      <c r="A50" s="422" t="s">
        <v>399</v>
      </c>
      <c r="B50" s="143">
        <v>25987</v>
      </c>
      <c r="C50" s="144">
        <v>11744</v>
      </c>
      <c r="D50" s="144">
        <v>14243</v>
      </c>
      <c r="E50" s="144">
        <v>16234</v>
      </c>
      <c r="F50" s="144">
        <v>9753</v>
      </c>
      <c r="G50" s="144">
        <v>2518</v>
      </c>
      <c r="H50" s="144">
        <v>9614</v>
      </c>
      <c r="I50" s="143">
        <v>7268</v>
      </c>
      <c r="J50" s="144">
        <v>4836</v>
      </c>
      <c r="K50" s="144">
        <v>2432</v>
      </c>
      <c r="L50" s="426">
        <v>2033</v>
      </c>
      <c r="M50" s="427">
        <v>2152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3.5999043214798276</v>
      </c>
      <c r="C6" s="480">
        <f>'Tabelle 3.3'!J11</f>
        <v>-1.5709642470205851</v>
      </c>
      <c r="D6" s="481">
        <f t="shared" ref="D6:E9" si="0">IF(OR(AND(B6&gt;=-50,B6&lt;=50),ISNUMBER(B6)=FALSE),B6,"")</f>
        <v>3.5999043214798276</v>
      </c>
      <c r="E6" s="481">
        <f t="shared" si="0"/>
        <v>-1.5709642470205851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3.5999043214798276</v>
      </c>
      <c r="C14" s="480">
        <f>'Tabelle 3.3'!J11</f>
        <v>-1.5709642470205851</v>
      </c>
      <c r="D14" s="481">
        <f>IF(OR(AND(B14&gt;=-50,B14&lt;=50),ISNUMBER(B14)=FALSE),B14,"")</f>
        <v>3.5999043214798276</v>
      </c>
      <c r="E14" s="481">
        <f>IF(OR(AND(C14&gt;=-50,C14&lt;=50),ISNUMBER(C14)=FALSE),C14,"")</f>
        <v>-1.5709642470205851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-0.92592592592592593</v>
      </c>
      <c r="C15" s="480">
        <f>'Tabelle 3.3'!J12</f>
        <v>5.5555555555555554</v>
      </c>
      <c r="D15" s="481">
        <f t="shared" ref="D15:E45" si="3">IF(OR(AND(B15&gt;=-50,B15&lt;=50),ISNUMBER(B15)=FALSE),B15,"")</f>
        <v>-0.92592592592592593</v>
      </c>
      <c r="E15" s="481">
        <f t="shared" si="3"/>
        <v>5.5555555555555554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7.7680525164113785</v>
      </c>
      <c r="C16" s="480" t="str">
        <f>'Tabelle 3.3'!J13</f>
        <v>*</v>
      </c>
      <c r="D16" s="481">
        <f t="shared" si="3"/>
        <v>7.7680525164113785</v>
      </c>
      <c r="E16" s="481" t="str">
        <f t="shared" si="3"/>
        <v>*</v>
      </c>
      <c r="F16" s="476" t="str">
        <f t="shared" si="4"/>
        <v/>
      </c>
      <c r="G16" s="476" t="str">
        <f t="shared" si="4"/>
        <v/>
      </c>
      <c r="H16" s="482" t="str">
        <f t="shared" si="5"/>
        <v/>
      </c>
      <c r="I16" s="482">
        <f t="shared" si="5"/>
        <v>-0.75</v>
      </c>
      <c r="J16" s="476" t="e">
        <f t="shared" si="6"/>
        <v>#N/A</v>
      </c>
      <c r="K16" s="476" t="e">
        <f t="shared" si="7"/>
        <v>#N/A</v>
      </c>
      <c r="L16" s="476">
        <f t="shared" si="8"/>
        <v>25</v>
      </c>
      <c r="M16" s="476">
        <f t="shared" si="9"/>
        <v>45</v>
      </c>
      <c r="N16" s="476">
        <v>25</v>
      </c>
    </row>
    <row r="17" spans="1:14" s="475" customFormat="1" ht="15" customHeight="1" x14ac:dyDescent="0.2">
      <c r="A17" s="475">
        <v>4</v>
      </c>
      <c r="B17" s="479">
        <f>'Tabelle 2.3'!J14</f>
        <v>-3.7389100126742711</v>
      </c>
      <c r="C17" s="480" t="str">
        <f>'Tabelle 3.3'!J14</f>
        <v>*</v>
      </c>
      <c r="D17" s="481">
        <f t="shared" si="3"/>
        <v>-3.7389100126742711</v>
      </c>
      <c r="E17" s="481" t="str">
        <f t="shared" si="3"/>
        <v>*</v>
      </c>
      <c r="F17" s="476" t="str">
        <f t="shared" si="4"/>
        <v/>
      </c>
      <c r="G17" s="476" t="str">
        <f t="shared" si="4"/>
        <v/>
      </c>
      <c r="H17" s="482" t="str">
        <f t="shared" si="5"/>
        <v/>
      </c>
      <c r="I17" s="482">
        <f t="shared" si="5"/>
        <v>-0.75</v>
      </c>
      <c r="J17" s="476" t="e">
        <f t="shared" si="6"/>
        <v>#N/A</v>
      </c>
      <c r="K17" s="476" t="e">
        <f t="shared" si="7"/>
        <v>#N/A</v>
      </c>
      <c r="L17" s="476">
        <f t="shared" si="8"/>
        <v>36</v>
      </c>
      <c r="M17" s="476">
        <f t="shared" si="9"/>
        <v>45</v>
      </c>
      <c r="N17" s="476">
        <v>36</v>
      </c>
    </row>
    <row r="18" spans="1:14" s="475" customFormat="1" ht="15" customHeight="1" x14ac:dyDescent="0.2">
      <c r="A18" s="475">
        <v>5</v>
      </c>
      <c r="B18" s="479">
        <f>'Tabelle 2.3'!J15</f>
        <v>-1.7431192660550459</v>
      </c>
      <c r="C18" s="480">
        <f>'Tabelle 3.3'!J15</f>
        <v>5.4054054054054053</v>
      </c>
      <c r="D18" s="481">
        <f t="shared" si="3"/>
        <v>-1.7431192660550459</v>
      </c>
      <c r="E18" s="481">
        <f t="shared" si="3"/>
        <v>5.4054054054054053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-4.5089561457689928</v>
      </c>
      <c r="C19" s="480">
        <f>'Tabelle 3.3'!J16</f>
        <v>-0.81300813008130079</v>
      </c>
      <c r="D19" s="481">
        <f t="shared" si="3"/>
        <v>-4.5089561457689928</v>
      </c>
      <c r="E19" s="481">
        <f t="shared" si="3"/>
        <v>-0.81300813008130079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-5.8165548098434003</v>
      </c>
      <c r="C20" s="480" t="str">
        <f>'Tabelle 3.3'!J17</f>
        <v>*</v>
      </c>
      <c r="D20" s="481">
        <f t="shared" si="3"/>
        <v>-5.8165548098434003</v>
      </c>
      <c r="E20" s="481" t="str">
        <f t="shared" si="3"/>
        <v>*</v>
      </c>
      <c r="F20" s="476" t="str">
        <f t="shared" si="4"/>
        <v/>
      </c>
      <c r="G20" s="476" t="str">
        <f t="shared" si="4"/>
        <v/>
      </c>
      <c r="H20" s="482" t="str">
        <f t="shared" si="5"/>
        <v/>
      </c>
      <c r="I20" s="482">
        <f t="shared" si="5"/>
        <v>-0.75</v>
      </c>
      <c r="J20" s="476" t="e">
        <f t="shared" si="6"/>
        <v>#N/A</v>
      </c>
      <c r="K20" s="476" t="e">
        <f t="shared" si="7"/>
        <v>#N/A</v>
      </c>
      <c r="L20" s="476">
        <f t="shared" si="8"/>
        <v>67</v>
      </c>
      <c r="M20" s="476">
        <f t="shared" si="9"/>
        <v>45</v>
      </c>
      <c r="N20" s="476">
        <v>67</v>
      </c>
    </row>
    <row r="21" spans="1:14" s="475" customFormat="1" ht="15" customHeight="1" x14ac:dyDescent="0.2">
      <c r="A21" s="475">
        <v>8</v>
      </c>
      <c r="B21" s="479">
        <f>'Tabelle 2.3'!J18</f>
        <v>-3.458498023715415</v>
      </c>
      <c r="C21" s="480">
        <f>'Tabelle 3.3'!J18</f>
        <v>-7.5471698113207548</v>
      </c>
      <c r="D21" s="481">
        <f t="shared" si="3"/>
        <v>-3.458498023715415</v>
      </c>
      <c r="E21" s="481">
        <f t="shared" si="3"/>
        <v>-7.5471698113207548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0.76315789473684215</v>
      </c>
      <c r="C22" s="480">
        <f>'Tabelle 3.3'!J19</f>
        <v>1.9032513877874702</v>
      </c>
      <c r="D22" s="481">
        <f t="shared" si="3"/>
        <v>0.76315789473684215</v>
      </c>
      <c r="E22" s="481">
        <f t="shared" si="3"/>
        <v>1.9032513877874702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7.1285140562248994</v>
      </c>
      <c r="C23" s="480">
        <f>'Tabelle 3.3'!J20</f>
        <v>9.3851132686084142</v>
      </c>
      <c r="D23" s="481">
        <f t="shared" si="3"/>
        <v>7.1285140562248994</v>
      </c>
      <c r="E23" s="481">
        <f t="shared" si="3"/>
        <v>9.3851132686084142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5.4158607350096712</v>
      </c>
      <c r="C24" s="480">
        <f>'Tabelle 3.3'!J21</f>
        <v>-15.805471124620061</v>
      </c>
      <c r="D24" s="481">
        <f t="shared" si="3"/>
        <v>5.4158607350096712</v>
      </c>
      <c r="E24" s="481">
        <f t="shared" si="3"/>
        <v>-15.805471124620061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6.7857142857142856</v>
      </c>
      <c r="C26" s="480" t="str">
        <f>'Tabelle 3.3'!J23</f>
        <v>*</v>
      </c>
      <c r="D26" s="481">
        <f t="shared" si="3"/>
        <v>6.7857142857142856</v>
      </c>
      <c r="E26" s="481" t="str">
        <f t="shared" si="3"/>
        <v>*</v>
      </c>
      <c r="F26" s="476" t="str">
        <f t="shared" si="4"/>
        <v/>
      </c>
      <c r="G26" s="476" t="str">
        <f t="shared" si="4"/>
        <v/>
      </c>
      <c r="H26" s="482" t="str">
        <f t="shared" si="5"/>
        <v/>
      </c>
      <c r="I26" s="482">
        <f t="shared" si="5"/>
        <v>-0.75</v>
      </c>
      <c r="J26" s="476" t="e">
        <f t="shared" si="6"/>
        <v>#N/A</v>
      </c>
      <c r="K26" s="476" t="e">
        <f t="shared" si="7"/>
        <v>#N/A</v>
      </c>
      <c r="L26" s="476">
        <f t="shared" si="8"/>
        <v>129</v>
      </c>
      <c r="M26" s="476">
        <f t="shared" si="9"/>
        <v>45</v>
      </c>
      <c r="N26" s="476">
        <v>129</v>
      </c>
    </row>
    <row r="27" spans="1:14" s="475" customFormat="1" ht="15" customHeight="1" x14ac:dyDescent="0.2">
      <c r="A27" s="475">
        <v>14</v>
      </c>
      <c r="B27" s="479">
        <f>'Tabelle 2.3'!J24</f>
        <v>3.9877300613496933</v>
      </c>
      <c r="C27" s="480">
        <f>'Tabelle 3.3'!J24</f>
        <v>3.5425101214574899</v>
      </c>
      <c r="D27" s="481">
        <f t="shared" si="3"/>
        <v>3.9877300613496933</v>
      </c>
      <c r="E27" s="481">
        <f t="shared" si="3"/>
        <v>3.5425101214574899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-8.1967213114754092</v>
      </c>
      <c r="C28" s="480">
        <f>'Tabelle 3.3'!J25</f>
        <v>-7.345575959933222</v>
      </c>
      <c r="D28" s="481">
        <f t="shared" si="3"/>
        <v>-8.1967213114754092</v>
      </c>
      <c r="E28" s="481">
        <f t="shared" si="3"/>
        <v>-7.345575959933222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7.4678111587982832</v>
      </c>
      <c r="C30" s="480">
        <f>'Tabelle 3.3'!J27</f>
        <v>-4.7337278106508878</v>
      </c>
      <c r="D30" s="481">
        <f t="shared" si="3"/>
        <v>7.4678111587982832</v>
      </c>
      <c r="E30" s="481">
        <f t="shared" si="3"/>
        <v>-4.7337278106508878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5.1928783382789314</v>
      </c>
      <c r="C31" s="480">
        <f>'Tabelle 3.3'!J28</f>
        <v>-14.76997578692494</v>
      </c>
      <c r="D31" s="481">
        <f t="shared" si="3"/>
        <v>5.1928783382789314</v>
      </c>
      <c r="E31" s="481">
        <f t="shared" si="3"/>
        <v>-14.76997578692494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3.6431574030826717</v>
      </c>
      <c r="C32" s="480">
        <f>'Tabelle 3.3'!J29</f>
        <v>5.5979643765903306</v>
      </c>
      <c r="D32" s="481">
        <f t="shared" si="3"/>
        <v>3.6431574030826717</v>
      </c>
      <c r="E32" s="481">
        <f t="shared" si="3"/>
        <v>5.5979643765903306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16.111611161116112</v>
      </c>
      <c r="C33" s="480">
        <f>'Tabelle 3.3'!J30</f>
        <v>8.6651053864168617</v>
      </c>
      <c r="D33" s="481">
        <f t="shared" si="3"/>
        <v>16.111611161116112</v>
      </c>
      <c r="E33" s="481">
        <f t="shared" si="3"/>
        <v>8.6651053864168617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0.85034013605442171</v>
      </c>
      <c r="C34" s="480">
        <f>'Tabelle 3.3'!J31</f>
        <v>-3.7288135593220337</v>
      </c>
      <c r="D34" s="481">
        <f t="shared" si="3"/>
        <v>0.85034013605442171</v>
      </c>
      <c r="E34" s="481">
        <f t="shared" si="3"/>
        <v>-3.7288135593220337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-0.92592592592592593</v>
      </c>
      <c r="C37" s="480">
        <f>'Tabelle 3.3'!J34</f>
        <v>5.5555555555555554</v>
      </c>
      <c r="D37" s="481">
        <f t="shared" si="3"/>
        <v>-0.92592592592592593</v>
      </c>
      <c r="E37" s="481">
        <f t="shared" si="3"/>
        <v>5.5555555555555554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-1.9199212340006564</v>
      </c>
      <c r="C38" s="480">
        <f>'Tabelle 3.3'!J35</f>
        <v>-5.3921568627450984</v>
      </c>
      <c r="D38" s="481">
        <f t="shared" si="3"/>
        <v>-1.9199212340006564</v>
      </c>
      <c r="E38" s="481">
        <f t="shared" si="3"/>
        <v>-5.3921568627450984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5.4805528768884599</v>
      </c>
      <c r="C39" s="480">
        <f>'Tabelle 3.3'!J36</f>
        <v>-1.4683389415723462</v>
      </c>
      <c r="D39" s="481">
        <f t="shared" si="3"/>
        <v>5.4805528768884599</v>
      </c>
      <c r="E39" s="481">
        <f t="shared" si="3"/>
        <v>-1.4683389415723462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5.4805528768884599</v>
      </c>
      <c r="C45" s="480">
        <f>'Tabelle 3.3'!J36</f>
        <v>-1.4683389415723462</v>
      </c>
      <c r="D45" s="481">
        <f t="shared" si="3"/>
        <v>5.4805528768884599</v>
      </c>
      <c r="E45" s="481">
        <f t="shared" si="3"/>
        <v>-1.4683389415723462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22876</v>
      </c>
      <c r="C51" s="487">
        <v>5585</v>
      </c>
      <c r="D51" s="487">
        <v>2082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23121</v>
      </c>
      <c r="C52" s="487">
        <v>5626</v>
      </c>
      <c r="D52" s="487">
        <v>2147</v>
      </c>
      <c r="E52" s="488">
        <f t="shared" ref="E52:G70" si="11">IF($A$51=37802,IF(COUNTBLANK(B$51:B$70)&gt;0,#N/A,B52/B$51*100),IF(COUNTBLANK(B$51:B$75)&gt;0,#N/A,B52/B$51*100))</f>
        <v>101.07099143206855</v>
      </c>
      <c r="F52" s="488">
        <f t="shared" si="11"/>
        <v>100.73410922112802</v>
      </c>
      <c r="G52" s="488">
        <f t="shared" si="11"/>
        <v>103.1219980787704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23538</v>
      </c>
      <c r="C53" s="487">
        <v>5540</v>
      </c>
      <c r="D53" s="487">
        <v>2204</v>
      </c>
      <c r="E53" s="488">
        <f t="shared" si="11"/>
        <v>102.8938625633852</v>
      </c>
      <c r="F53" s="488">
        <f t="shared" si="11"/>
        <v>99.194270367054614</v>
      </c>
      <c r="G53" s="488">
        <f t="shared" si="11"/>
        <v>105.8597502401537</v>
      </c>
      <c r="H53" s="489">
        <f>IF(ISERROR(L53)=TRUE,IF(MONTH(A53)=MONTH(MAX(A$51:A$75)),A53,""),"")</f>
        <v>41883</v>
      </c>
      <c r="I53" s="488">
        <f t="shared" si="12"/>
        <v>102.8938625633852</v>
      </c>
      <c r="J53" s="488">
        <f t="shared" si="10"/>
        <v>99.194270367054614</v>
      </c>
      <c r="K53" s="488">
        <f t="shared" si="10"/>
        <v>105.8597502401537</v>
      </c>
      <c r="L53" s="488" t="e">
        <f t="shared" si="13"/>
        <v>#N/A</v>
      </c>
    </row>
    <row r="54" spans="1:14" ht="15" customHeight="1" x14ac:dyDescent="0.2">
      <c r="A54" s="490" t="s">
        <v>462</v>
      </c>
      <c r="B54" s="487">
        <v>23265</v>
      </c>
      <c r="C54" s="487">
        <v>5559</v>
      </c>
      <c r="D54" s="487">
        <v>2195</v>
      </c>
      <c r="E54" s="488">
        <f t="shared" si="11"/>
        <v>101.70047211050883</v>
      </c>
      <c r="F54" s="488">
        <f t="shared" si="11"/>
        <v>99.534467323187101</v>
      </c>
      <c r="G54" s="488">
        <f t="shared" si="11"/>
        <v>105.42747358309319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23210</v>
      </c>
      <c r="C55" s="487">
        <v>5374</v>
      </c>
      <c r="D55" s="487">
        <v>2163</v>
      </c>
      <c r="E55" s="488">
        <f t="shared" si="11"/>
        <v>101.46004546249345</v>
      </c>
      <c r="F55" s="488">
        <f t="shared" si="11"/>
        <v>96.222023276633834</v>
      </c>
      <c r="G55" s="488">
        <f t="shared" si="11"/>
        <v>103.89048991354466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23447</v>
      </c>
      <c r="C56" s="487">
        <v>5421</v>
      </c>
      <c r="D56" s="487">
        <v>2228</v>
      </c>
      <c r="E56" s="488">
        <f t="shared" si="11"/>
        <v>102.49606574575975</v>
      </c>
      <c r="F56" s="488">
        <f t="shared" si="11"/>
        <v>97.063563115487909</v>
      </c>
      <c r="G56" s="488">
        <f t="shared" si="11"/>
        <v>107.01248799231509</v>
      </c>
      <c r="H56" s="489" t="str">
        <f t="shared" si="14"/>
        <v/>
      </c>
      <c r="I56" s="488" t="str">
        <f t="shared" si="12"/>
        <v/>
      </c>
      <c r="J56" s="488" t="str">
        <f t="shared" si="10"/>
        <v/>
      </c>
      <c r="K56" s="488" t="str">
        <f t="shared" si="10"/>
        <v/>
      </c>
      <c r="L56" s="488" t="e">
        <f t="shared" si="13"/>
        <v>#N/A</v>
      </c>
    </row>
    <row r="57" spans="1:14" ht="15" customHeight="1" x14ac:dyDescent="0.2">
      <c r="A57" s="490">
        <v>42248</v>
      </c>
      <c r="B57" s="487">
        <v>24011</v>
      </c>
      <c r="C57" s="487">
        <v>5309</v>
      </c>
      <c r="D57" s="487">
        <v>2283</v>
      </c>
      <c r="E57" s="488">
        <f t="shared" si="11"/>
        <v>104.96153173631755</v>
      </c>
      <c r="F57" s="488">
        <f t="shared" si="11"/>
        <v>95.058191584601616</v>
      </c>
      <c r="G57" s="488">
        <f t="shared" si="11"/>
        <v>109.65417867435158</v>
      </c>
      <c r="H57" s="489">
        <f t="shared" si="14"/>
        <v>42248</v>
      </c>
      <c r="I57" s="488">
        <f t="shared" si="12"/>
        <v>104.96153173631755</v>
      </c>
      <c r="J57" s="488">
        <f t="shared" si="10"/>
        <v>95.058191584601616</v>
      </c>
      <c r="K57" s="488">
        <f t="shared" si="10"/>
        <v>109.65417867435158</v>
      </c>
      <c r="L57" s="488" t="e">
        <f t="shared" si="13"/>
        <v>#N/A</v>
      </c>
    </row>
    <row r="58" spans="1:14" ht="15" customHeight="1" x14ac:dyDescent="0.2">
      <c r="A58" s="490" t="s">
        <v>465</v>
      </c>
      <c r="B58" s="487">
        <v>23794</v>
      </c>
      <c r="C58" s="487">
        <v>5364</v>
      </c>
      <c r="D58" s="487">
        <v>2317</v>
      </c>
      <c r="E58" s="488">
        <f t="shared" si="11"/>
        <v>104.01293932505682</v>
      </c>
      <c r="F58" s="488">
        <f t="shared" si="11"/>
        <v>96.042972247090418</v>
      </c>
      <c r="G58" s="488">
        <f t="shared" si="11"/>
        <v>111.28722382324688</v>
      </c>
      <c r="H58" s="489" t="str">
        <f t="shared" si="14"/>
        <v/>
      </c>
      <c r="I58" s="488" t="str">
        <f t="shared" si="12"/>
        <v/>
      </c>
      <c r="J58" s="488" t="str">
        <f t="shared" si="10"/>
        <v/>
      </c>
      <c r="K58" s="488" t="str">
        <f t="shared" si="10"/>
        <v/>
      </c>
      <c r="L58" s="488" t="e">
        <f t="shared" si="13"/>
        <v>#N/A</v>
      </c>
    </row>
    <row r="59" spans="1:14" ht="15" customHeight="1" x14ac:dyDescent="0.2">
      <c r="A59" s="490" t="s">
        <v>466</v>
      </c>
      <c r="B59" s="487">
        <v>23777</v>
      </c>
      <c r="C59" s="487">
        <v>5271</v>
      </c>
      <c r="D59" s="487">
        <v>2269</v>
      </c>
      <c r="E59" s="488">
        <f t="shared" si="11"/>
        <v>103.93862563385208</v>
      </c>
      <c r="F59" s="488">
        <f t="shared" si="11"/>
        <v>94.377797672336612</v>
      </c>
      <c r="G59" s="488">
        <f t="shared" si="11"/>
        <v>108.9817483189241</v>
      </c>
      <c r="H59" s="489" t="str">
        <f t="shared" si="14"/>
        <v/>
      </c>
      <c r="I59" s="488" t="str">
        <f t="shared" si="12"/>
        <v/>
      </c>
      <c r="J59" s="488" t="str">
        <f t="shared" si="10"/>
        <v/>
      </c>
      <c r="K59" s="488" t="str">
        <f t="shared" si="10"/>
        <v/>
      </c>
      <c r="L59" s="488" t="e">
        <f t="shared" si="13"/>
        <v>#N/A</v>
      </c>
    </row>
    <row r="60" spans="1:14" ht="15" customHeight="1" x14ac:dyDescent="0.2">
      <c r="A60" s="490" t="s">
        <v>467</v>
      </c>
      <c r="B60" s="487">
        <v>23933</v>
      </c>
      <c r="C60" s="487">
        <v>5381</v>
      </c>
      <c r="D60" s="487">
        <v>2307</v>
      </c>
      <c r="E60" s="488">
        <f t="shared" si="11"/>
        <v>104.62056303549572</v>
      </c>
      <c r="F60" s="488">
        <f t="shared" si="11"/>
        <v>96.347358997314231</v>
      </c>
      <c r="G60" s="488">
        <f t="shared" si="11"/>
        <v>110.80691642651297</v>
      </c>
      <c r="H60" s="489" t="str">
        <f t="shared" si="14"/>
        <v/>
      </c>
      <c r="I60" s="488" t="str">
        <f t="shared" si="12"/>
        <v/>
      </c>
      <c r="J60" s="488" t="str">
        <f t="shared" si="10"/>
        <v/>
      </c>
      <c r="K60" s="488" t="str">
        <f t="shared" si="10"/>
        <v/>
      </c>
      <c r="L60" s="488" t="e">
        <f t="shared" si="13"/>
        <v>#N/A</v>
      </c>
    </row>
    <row r="61" spans="1:14" ht="15" customHeight="1" x14ac:dyDescent="0.2">
      <c r="A61" s="490">
        <v>42614</v>
      </c>
      <c r="B61" s="487">
        <v>24550</v>
      </c>
      <c r="C61" s="487">
        <v>5327</v>
      </c>
      <c r="D61" s="487">
        <v>2332</v>
      </c>
      <c r="E61" s="488">
        <f t="shared" si="11"/>
        <v>107.31771288686834</v>
      </c>
      <c r="F61" s="488">
        <f t="shared" si="11"/>
        <v>95.380483437779773</v>
      </c>
      <c r="G61" s="488">
        <f t="shared" si="11"/>
        <v>112.00768491834773</v>
      </c>
      <c r="H61" s="489">
        <f t="shared" si="14"/>
        <v>42614</v>
      </c>
      <c r="I61" s="488">
        <f t="shared" si="12"/>
        <v>107.31771288686834</v>
      </c>
      <c r="J61" s="488">
        <f t="shared" si="10"/>
        <v>95.380483437779773</v>
      </c>
      <c r="K61" s="488">
        <f t="shared" si="10"/>
        <v>112.00768491834773</v>
      </c>
      <c r="L61" s="488" t="e">
        <f t="shared" si="13"/>
        <v>#N/A</v>
      </c>
    </row>
    <row r="62" spans="1:14" ht="15" customHeight="1" x14ac:dyDescent="0.2">
      <c r="A62" s="490" t="s">
        <v>468</v>
      </c>
      <c r="B62" s="487">
        <v>24085</v>
      </c>
      <c r="C62" s="487">
        <v>5356</v>
      </c>
      <c r="D62" s="487">
        <v>2323</v>
      </c>
      <c r="E62" s="488">
        <f t="shared" si="11"/>
        <v>105.28501486273825</v>
      </c>
      <c r="F62" s="488">
        <f t="shared" si="11"/>
        <v>95.899731423455677</v>
      </c>
      <c r="G62" s="488">
        <f t="shared" si="11"/>
        <v>111.57540826128722</v>
      </c>
      <c r="H62" s="489" t="str">
        <f t="shared" si="14"/>
        <v/>
      </c>
      <c r="I62" s="488" t="str">
        <f t="shared" si="12"/>
        <v/>
      </c>
      <c r="J62" s="488" t="str">
        <f t="shared" si="10"/>
        <v/>
      </c>
      <c r="K62" s="488" t="str">
        <f t="shared" si="10"/>
        <v/>
      </c>
      <c r="L62" s="488" t="e">
        <f t="shared" si="13"/>
        <v>#N/A</v>
      </c>
    </row>
    <row r="63" spans="1:14" ht="15" customHeight="1" x14ac:dyDescent="0.2">
      <c r="A63" s="490" t="s">
        <v>469</v>
      </c>
      <c r="B63" s="487">
        <v>24252</v>
      </c>
      <c r="C63" s="487">
        <v>5248</v>
      </c>
      <c r="D63" s="487">
        <v>2331</v>
      </c>
      <c r="E63" s="488">
        <f t="shared" si="11"/>
        <v>106.01503759398496</v>
      </c>
      <c r="F63" s="488">
        <f t="shared" si="11"/>
        <v>93.965980304386747</v>
      </c>
      <c r="G63" s="488">
        <f t="shared" si="11"/>
        <v>111.95965417867436</v>
      </c>
      <c r="H63" s="489" t="str">
        <f t="shared" si="14"/>
        <v/>
      </c>
      <c r="I63" s="488" t="str">
        <f t="shared" si="12"/>
        <v/>
      </c>
      <c r="J63" s="488" t="str">
        <f t="shared" si="10"/>
        <v/>
      </c>
      <c r="K63" s="488" t="str">
        <f t="shared" si="10"/>
        <v/>
      </c>
      <c r="L63" s="488" t="e">
        <f t="shared" si="13"/>
        <v>#N/A</v>
      </c>
    </row>
    <row r="64" spans="1:14" ht="15" customHeight="1" x14ac:dyDescent="0.2">
      <c r="A64" s="490" t="s">
        <v>470</v>
      </c>
      <c r="B64" s="487">
        <v>24394</v>
      </c>
      <c r="C64" s="487">
        <v>5393</v>
      </c>
      <c r="D64" s="487">
        <v>2328</v>
      </c>
      <c r="E64" s="488">
        <f t="shared" si="11"/>
        <v>106.6357754852247</v>
      </c>
      <c r="F64" s="488">
        <f t="shared" si="11"/>
        <v>96.562220232766336</v>
      </c>
      <c r="G64" s="488">
        <f t="shared" si="11"/>
        <v>111.81556195965419</v>
      </c>
      <c r="H64" s="489" t="str">
        <f t="shared" si="14"/>
        <v/>
      </c>
      <c r="I64" s="488" t="str">
        <f t="shared" si="12"/>
        <v/>
      </c>
      <c r="J64" s="488" t="str">
        <f t="shared" si="10"/>
        <v/>
      </c>
      <c r="K64" s="488" t="str">
        <f t="shared" si="10"/>
        <v/>
      </c>
      <c r="L64" s="488" t="e">
        <f t="shared" si="13"/>
        <v>#N/A</v>
      </c>
    </row>
    <row r="65" spans="1:12" ht="15" customHeight="1" x14ac:dyDescent="0.2">
      <c r="A65" s="490">
        <v>42979</v>
      </c>
      <c r="B65" s="487">
        <v>24821</v>
      </c>
      <c r="C65" s="487">
        <v>5357</v>
      </c>
      <c r="D65" s="487">
        <v>2347</v>
      </c>
      <c r="E65" s="488">
        <f t="shared" si="11"/>
        <v>108.50236055254415</v>
      </c>
      <c r="F65" s="488">
        <f t="shared" si="11"/>
        <v>95.917636526410021</v>
      </c>
      <c r="G65" s="488">
        <f t="shared" si="11"/>
        <v>112.72814601344861</v>
      </c>
      <c r="H65" s="489">
        <f t="shared" si="14"/>
        <v>42979</v>
      </c>
      <c r="I65" s="488">
        <f t="shared" si="12"/>
        <v>108.50236055254415</v>
      </c>
      <c r="J65" s="488">
        <f t="shared" si="10"/>
        <v>95.917636526410021</v>
      </c>
      <c r="K65" s="488">
        <f t="shared" si="10"/>
        <v>112.72814601344861</v>
      </c>
      <c r="L65" s="488" t="e">
        <f t="shared" si="13"/>
        <v>#N/A</v>
      </c>
    </row>
    <row r="66" spans="1:12" ht="15" customHeight="1" x14ac:dyDescent="0.2">
      <c r="A66" s="490" t="s">
        <v>471</v>
      </c>
      <c r="B66" s="487">
        <v>24562</v>
      </c>
      <c r="C66" s="487">
        <v>5339</v>
      </c>
      <c r="D66" s="487">
        <v>2355</v>
      </c>
      <c r="E66" s="488">
        <f t="shared" si="11"/>
        <v>107.37016961007168</v>
      </c>
      <c r="F66" s="488">
        <f t="shared" si="11"/>
        <v>95.595344673231878</v>
      </c>
      <c r="G66" s="488">
        <f t="shared" si="11"/>
        <v>113.11239193083573</v>
      </c>
      <c r="H66" s="489" t="str">
        <f t="shared" si="14"/>
        <v/>
      </c>
      <c r="I66" s="488" t="str">
        <f t="shared" si="12"/>
        <v/>
      </c>
      <c r="J66" s="488" t="str">
        <f t="shared" si="10"/>
        <v/>
      </c>
      <c r="K66" s="488" t="str">
        <f t="shared" si="10"/>
        <v/>
      </c>
      <c r="L66" s="488" t="e">
        <f t="shared" si="13"/>
        <v>#N/A</v>
      </c>
    </row>
    <row r="67" spans="1:12" ht="15" customHeight="1" x14ac:dyDescent="0.2">
      <c r="A67" s="490" t="s">
        <v>472</v>
      </c>
      <c r="B67" s="487">
        <v>24642</v>
      </c>
      <c r="C67" s="487">
        <v>5301</v>
      </c>
      <c r="D67" s="487">
        <v>2345</v>
      </c>
      <c r="E67" s="488">
        <f t="shared" si="11"/>
        <v>107.71988109809408</v>
      </c>
      <c r="F67" s="488">
        <f t="shared" si="11"/>
        <v>94.914950760966875</v>
      </c>
      <c r="G67" s="488">
        <f t="shared" si="11"/>
        <v>112.63208453410184</v>
      </c>
      <c r="H67" s="489" t="str">
        <f t="shared" si="14"/>
        <v/>
      </c>
      <c r="I67" s="488" t="str">
        <f t="shared" si="12"/>
        <v/>
      </c>
      <c r="J67" s="488" t="str">
        <f t="shared" si="12"/>
        <v/>
      </c>
      <c r="K67" s="488" t="str">
        <f t="shared" si="12"/>
        <v/>
      </c>
      <c r="L67" s="488" t="e">
        <f t="shared" si="13"/>
        <v>#N/A</v>
      </c>
    </row>
    <row r="68" spans="1:12" ht="15" customHeight="1" x14ac:dyDescent="0.2">
      <c r="A68" s="490" t="s">
        <v>473</v>
      </c>
      <c r="B68" s="487">
        <v>24876</v>
      </c>
      <c r="C68" s="487">
        <v>5306</v>
      </c>
      <c r="D68" s="487">
        <v>2419</v>
      </c>
      <c r="E68" s="488">
        <f t="shared" si="11"/>
        <v>108.74278720055955</v>
      </c>
      <c r="F68" s="488">
        <f t="shared" si="11"/>
        <v>95.004476275738583</v>
      </c>
      <c r="G68" s="488">
        <f t="shared" si="11"/>
        <v>116.18635926993275</v>
      </c>
      <c r="H68" s="489" t="str">
        <f t="shared" si="14"/>
        <v/>
      </c>
      <c r="I68" s="488" t="str">
        <f t="shared" si="12"/>
        <v/>
      </c>
      <c r="J68" s="488" t="str">
        <f t="shared" si="12"/>
        <v/>
      </c>
      <c r="K68" s="488" t="str">
        <f t="shared" si="12"/>
        <v/>
      </c>
      <c r="L68" s="488" t="e">
        <f t="shared" si="13"/>
        <v>#N/A</v>
      </c>
    </row>
    <row r="69" spans="1:12" ht="15" customHeight="1" x14ac:dyDescent="0.2">
      <c r="A69" s="490">
        <v>43344</v>
      </c>
      <c r="B69" s="487">
        <v>25379</v>
      </c>
      <c r="C69" s="487">
        <v>5136</v>
      </c>
      <c r="D69" s="487">
        <v>2385</v>
      </c>
      <c r="E69" s="488">
        <f t="shared" si="11"/>
        <v>110.94159818150027</v>
      </c>
      <c r="F69" s="488">
        <f t="shared" si="11"/>
        <v>91.960608773500454</v>
      </c>
      <c r="G69" s="488">
        <f t="shared" si="11"/>
        <v>114.55331412103746</v>
      </c>
      <c r="H69" s="489">
        <f t="shared" si="14"/>
        <v>43344</v>
      </c>
      <c r="I69" s="488">
        <f t="shared" si="12"/>
        <v>110.94159818150027</v>
      </c>
      <c r="J69" s="488">
        <f t="shared" si="12"/>
        <v>91.960608773500454</v>
      </c>
      <c r="K69" s="488">
        <f t="shared" si="12"/>
        <v>114.55331412103746</v>
      </c>
      <c r="L69" s="488" t="e">
        <f t="shared" si="13"/>
        <v>#N/A</v>
      </c>
    </row>
    <row r="70" spans="1:12" ht="15" customHeight="1" x14ac:dyDescent="0.2">
      <c r="A70" s="490" t="s">
        <v>474</v>
      </c>
      <c r="B70" s="487">
        <v>25248</v>
      </c>
      <c r="C70" s="487">
        <v>5114</v>
      </c>
      <c r="D70" s="487">
        <v>2415</v>
      </c>
      <c r="E70" s="488">
        <f t="shared" si="11"/>
        <v>110.36894561986361</v>
      </c>
      <c r="F70" s="488">
        <f t="shared" si="11"/>
        <v>91.566696508504918</v>
      </c>
      <c r="G70" s="488">
        <f t="shared" si="11"/>
        <v>115.99423631123919</v>
      </c>
      <c r="H70" s="489" t="str">
        <f t="shared" si="14"/>
        <v/>
      </c>
      <c r="I70" s="488" t="str">
        <f t="shared" si="12"/>
        <v/>
      </c>
      <c r="J70" s="488" t="str">
        <f t="shared" si="12"/>
        <v/>
      </c>
      <c r="K70" s="488" t="str">
        <f t="shared" si="12"/>
        <v/>
      </c>
      <c r="L70" s="488" t="e">
        <f t="shared" si="13"/>
        <v>#N/A</v>
      </c>
    </row>
    <row r="71" spans="1:12" ht="15" customHeight="1" x14ac:dyDescent="0.2">
      <c r="A71" s="490" t="s">
        <v>475</v>
      </c>
      <c r="B71" s="487">
        <v>25084</v>
      </c>
      <c r="C71" s="487">
        <v>5052</v>
      </c>
      <c r="D71" s="487">
        <v>2332</v>
      </c>
      <c r="E71" s="491">
        <f t="shared" ref="E71:G75" si="15">IF($A$51=37802,IF(COUNTBLANK(B$51:B$70)&gt;0,#N/A,IF(ISBLANK(B71)=FALSE,B71/B$51*100,#N/A)),IF(COUNTBLANK(B$51:B$75)&gt;0,#N/A,B71/B$51*100))</f>
        <v>109.65203706941773</v>
      </c>
      <c r="F71" s="491">
        <f t="shared" si="15"/>
        <v>90.456580125335719</v>
      </c>
      <c r="G71" s="491">
        <f t="shared" si="15"/>
        <v>112.00768491834773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25091</v>
      </c>
      <c r="C72" s="487">
        <v>5157</v>
      </c>
      <c r="D72" s="487">
        <v>2395</v>
      </c>
      <c r="E72" s="491">
        <f t="shared" si="15"/>
        <v>109.68263682461969</v>
      </c>
      <c r="F72" s="491">
        <f t="shared" si="15"/>
        <v>92.33661593554163</v>
      </c>
      <c r="G72" s="491">
        <f t="shared" si="15"/>
        <v>115.03362151777137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25630</v>
      </c>
      <c r="C73" s="487">
        <v>4952</v>
      </c>
      <c r="D73" s="487">
        <v>2449</v>
      </c>
      <c r="E73" s="491">
        <f t="shared" si="15"/>
        <v>112.03881797517047</v>
      </c>
      <c r="F73" s="491">
        <f t="shared" si="15"/>
        <v>88.666069829901517</v>
      </c>
      <c r="G73" s="491">
        <f t="shared" si="15"/>
        <v>117.62728146013448</v>
      </c>
      <c r="H73" s="492">
        <f>IF(A$51=37802,IF(ISERROR(L73)=TRUE,IF(ISBLANK(A73)=FALSE,IF(MONTH(A73)=MONTH(MAX(A$51:A$75)),A73,""),""),""),IF(ISERROR(L73)=TRUE,IF(MONTH(A73)=MONTH(MAX(A$51:A$75)),A73,""),""))</f>
        <v>43709</v>
      </c>
      <c r="I73" s="488">
        <f t="shared" si="12"/>
        <v>112.03881797517047</v>
      </c>
      <c r="J73" s="488">
        <f t="shared" si="12"/>
        <v>88.666069829901517</v>
      </c>
      <c r="K73" s="488">
        <f t="shared" si="12"/>
        <v>117.62728146013448</v>
      </c>
      <c r="L73" s="488" t="e">
        <f t="shared" si="13"/>
        <v>#N/A</v>
      </c>
    </row>
    <row r="74" spans="1:12" ht="15" customHeight="1" x14ac:dyDescent="0.2">
      <c r="A74" s="490" t="s">
        <v>477</v>
      </c>
      <c r="B74" s="487">
        <v>25608</v>
      </c>
      <c r="C74" s="487">
        <v>4964</v>
      </c>
      <c r="D74" s="487">
        <v>2469</v>
      </c>
      <c r="E74" s="491">
        <f t="shared" si="15"/>
        <v>111.94264731596432</v>
      </c>
      <c r="F74" s="491">
        <f t="shared" si="15"/>
        <v>88.880931065353636</v>
      </c>
      <c r="G74" s="491">
        <f t="shared" si="15"/>
        <v>118.58789625360231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25987</v>
      </c>
      <c r="C75" s="493">
        <v>4836</v>
      </c>
      <c r="D75" s="493">
        <v>2432</v>
      </c>
      <c r="E75" s="491">
        <f t="shared" si="15"/>
        <v>113.59940549047036</v>
      </c>
      <c r="F75" s="491">
        <f t="shared" si="15"/>
        <v>86.589077887197845</v>
      </c>
      <c r="G75" s="491">
        <f t="shared" si="15"/>
        <v>116.81075888568684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112.03881797517047</v>
      </c>
      <c r="J77" s="488">
        <f>IF(J75&lt;&gt;"",J75,IF(J74&lt;&gt;"",J74,IF(J73&lt;&gt;"",J73,IF(J72&lt;&gt;"",J72,IF(J71&lt;&gt;"",J71,IF(J70&lt;&gt;"",J70,""))))))</f>
        <v>88.666069829901517</v>
      </c>
      <c r="K77" s="488">
        <f>IF(K75&lt;&gt;"",K75,IF(K74&lt;&gt;"",K74,IF(K73&lt;&gt;"",K73,IF(K72&lt;&gt;"",K72,IF(K71&lt;&gt;"",K71,IF(K70&lt;&gt;"",K70,""))))))</f>
        <v>117.62728146013448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+12,0%</v>
      </c>
      <c r="J79" s="488" t="str">
        <f>"GeB - ausschließlich: "&amp;IF(J77&gt;100,"+","")&amp;TEXT(J77-100,"0,0")&amp;"%"</f>
        <v>GeB - ausschließlich: -11,3%</v>
      </c>
      <c r="K79" s="488" t="str">
        <f>"GeB - im Nebenjob: "&amp;IF(K77&gt;100,"+","")&amp;TEXT(K77-100,"0,0")&amp;"%"</f>
        <v>GeB - im Nebenjob: +17,6%</v>
      </c>
    </row>
    <row r="81" spans="9:9" ht="15" customHeight="1" x14ac:dyDescent="0.2">
      <c r="I81" s="488" t="str">
        <f>IF(ISERROR(HLOOKUP(1,I$78:K$79,2,FALSE)),"",HLOOKUP(1,I$78:K$79,2,FALSE))</f>
        <v>GeB - im Nebenjob: +17,6%</v>
      </c>
    </row>
    <row r="82" spans="9:9" ht="15" customHeight="1" x14ac:dyDescent="0.2">
      <c r="I82" s="488" t="str">
        <f>IF(ISERROR(HLOOKUP(2,I$78:K$79,2,FALSE)),"",HLOOKUP(2,I$78:K$79,2,FALSE))</f>
        <v>SvB: +12,0%</v>
      </c>
    </row>
    <row r="83" spans="9:9" ht="15" customHeight="1" x14ac:dyDescent="0.2">
      <c r="I83" s="488" t="str">
        <f>IF(ISERROR(HLOOKUP(3,I$78:K$79,2,FALSE)),"",HLOOKUP(3,I$78:K$79,2,FALSE))</f>
        <v>GeB - ausschließlich: -11,3%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25987</v>
      </c>
      <c r="E12" s="114">
        <v>25608</v>
      </c>
      <c r="F12" s="114">
        <v>25630</v>
      </c>
      <c r="G12" s="114">
        <v>25091</v>
      </c>
      <c r="H12" s="114">
        <v>25084</v>
      </c>
      <c r="I12" s="115">
        <v>903</v>
      </c>
      <c r="J12" s="116">
        <v>3.5999043214798276</v>
      </c>
      <c r="N12" s="117"/>
    </row>
    <row r="13" spans="1:15" s="110" customFormat="1" ht="13.5" customHeight="1" x14ac:dyDescent="0.2">
      <c r="A13" s="118" t="s">
        <v>105</v>
      </c>
      <c r="B13" s="119" t="s">
        <v>106</v>
      </c>
      <c r="C13" s="113">
        <v>45.191826682572056</v>
      </c>
      <c r="D13" s="114">
        <v>11744</v>
      </c>
      <c r="E13" s="114">
        <v>11652</v>
      </c>
      <c r="F13" s="114">
        <v>11714</v>
      </c>
      <c r="G13" s="114">
        <v>11521</v>
      </c>
      <c r="H13" s="114">
        <v>11470</v>
      </c>
      <c r="I13" s="115">
        <v>274</v>
      </c>
      <c r="J13" s="116">
        <v>2.3888404533565826</v>
      </c>
    </row>
    <row r="14" spans="1:15" s="110" customFormat="1" ht="13.5" customHeight="1" x14ac:dyDescent="0.2">
      <c r="A14" s="120"/>
      <c r="B14" s="119" t="s">
        <v>107</v>
      </c>
      <c r="C14" s="113">
        <v>54.808173317427944</v>
      </c>
      <c r="D14" s="114">
        <v>14243</v>
      </c>
      <c r="E14" s="114">
        <v>13956</v>
      </c>
      <c r="F14" s="114">
        <v>13916</v>
      </c>
      <c r="G14" s="114">
        <v>13570</v>
      </c>
      <c r="H14" s="114">
        <v>13614</v>
      </c>
      <c r="I14" s="115">
        <v>629</v>
      </c>
      <c r="J14" s="116">
        <v>4.620243866607904</v>
      </c>
    </row>
    <row r="15" spans="1:15" s="110" customFormat="1" ht="13.5" customHeight="1" x14ac:dyDescent="0.2">
      <c r="A15" s="118" t="s">
        <v>105</v>
      </c>
      <c r="B15" s="121" t="s">
        <v>108</v>
      </c>
      <c r="C15" s="113">
        <v>9.6894601146727215</v>
      </c>
      <c r="D15" s="114">
        <v>2518</v>
      </c>
      <c r="E15" s="114">
        <v>2533</v>
      </c>
      <c r="F15" s="114">
        <v>2615</v>
      </c>
      <c r="G15" s="114">
        <v>2319</v>
      </c>
      <c r="H15" s="114">
        <v>2421</v>
      </c>
      <c r="I15" s="115">
        <v>97</v>
      </c>
      <c r="J15" s="116">
        <v>4.0066088393225936</v>
      </c>
    </row>
    <row r="16" spans="1:15" s="110" customFormat="1" ht="13.5" customHeight="1" x14ac:dyDescent="0.2">
      <c r="A16" s="118"/>
      <c r="B16" s="121" t="s">
        <v>109</v>
      </c>
      <c r="C16" s="113">
        <v>67.125870627621509</v>
      </c>
      <c r="D16" s="114">
        <v>17444</v>
      </c>
      <c r="E16" s="114">
        <v>17117</v>
      </c>
      <c r="F16" s="114">
        <v>17157</v>
      </c>
      <c r="G16" s="114">
        <v>17005</v>
      </c>
      <c r="H16" s="114">
        <v>17021</v>
      </c>
      <c r="I16" s="115">
        <v>423</v>
      </c>
      <c r="J16" s="116">
        <v>2.4851653839374892</v>
      </c>
    </row>
    <row r="17" spans="1:10" s="110" customFormat="1" ht="13.5" customHeight="1" x14ac:dyDescent="0.2">
      <c r="A17" s="118"/>
      <c r="B17" s="121" t="s">
        <v>110</v>
      </c>
      <c r="C17" s="113">
        <v>21.984068957555699</v>
      </c>
      <c r="D17" s="114">
        <v>5713</v>
      </c>
      <c r="E17" s="114">
        <v>5654</v>
      </c>
      <c r="F17" s="114">
        <v>5559</v>
      </c>
      <c r="G17" s="114">
        <v>5473</v>
      </c>
      <c r="H17" s="114">
        <v>5356</v>
      </c>
      <c r="I17" s="115">
        <v>357</v>
      </c>
      <c r="J17" s="116">
        <v>6.6654219566840922</v>
      </c>
    </row>
    <row r="18" spans="1:10" s="110" customFormat="1" ht="13.5" customHeight="1" x14ac:dyDescent="0.2">
      <c r="A18" s="120"/>
      <c r="B18" s="121" t="s">
        <v>111</v>
      </c>
      <c r="C18" s="113">
        <v>1.2006003001500751</v>
      </c>
      <c r="D18" s="114">
        <v>312</v>
      </c>
      <c r="E18" s="114">
        <v>304</v>
      </c>
      <c r="F18" s="114">
        <v>299</v>
      </c>
      <c r="G18" s="114">
        <v>294</v>
      </c>
      <c r="H18" s="114">
        <v>286</v>
      </c>
      <c r="I18" s="115">
        <v>26</v>
      </c>
      <c r="J18" s="116">
        <v>9.0909090909090917</v>
      </c>
    </row>
    <row r="19" spans="1:10" s="110" customFormat="1" ht="13.5" customHeight="1" x14ac:dyDescent="0.2">
      <c r="A19" s="120"/>
      <c r="B19" s="121" t="s">
        <v>112</v>
      </c>
      <c r="C19" s="113">
        <v>0.34632700965867547</v>
      </c>
      <c r="D19" s="114">
        <v>90</v>
      </c>
      <c r="E19" s="114">
        <v>81</v>
      </c>
      <c r="F19" s="114">
        <v>82</v>
      </c>
      <c r="G19" s="114">
        <v>83</v>
      </c>
      <c r="H19" s="114">
        <v>85</v>
      </c>
      <c r="I19" s="115">
        <v>5</v>
      </c>
      <c r="J19" s="116">
        <v>5.882352941176471</v>
      </c>
    </row>
    <row r="20" spans="1:10" s="110" customFormat="1" ht="13.5" customHeight="1" x14ac:dyDescent="0.2">
      <c r="A20" s="118" t="s">
        <v>113</v>
      </c>
      <c r="B20" s="122" t="s">
        <v>114</v>
      </c>
      <c r="C20" s="113">
        <v>62.469696386654867</v>
      </c>
      <c r="D20" s="114">
        <v>16234</v>
      </c>
      <c r="E20" s="114">
        <v>15956</v>
      </c>
      <c r="F20" s="114">
        <v>16088</v>
      </c>
      <c r="G20" s="114">
        <v>15725</v>
      </c>
      <c r="H20" s="114">
        <v>15777</v>
      </c>
      <c r="I20" s="115">
        <v>457</v>
      </c>
      <c r="J20" s="116">
        <v>2.8966216644482476</v>
      </c>
    </row>
    <row r="21" spans="1:10" s="110" customFormat="1" ht="13.5" customHeight="1" x14ac:dyDescent="0.2">
      <c r="A21" s="120"/>
      <c r="B21" s="122" t="s">
        <v>115</v>
      </c>
      <c r="C21" s="113">
        <v>37.530303613345133</v>
      </c>
      <c r="D21" s="114">
        <v>9753</v>
      </c>
      <c r="E21" s="114">
        <v>9652</v>
      </c>
      <c r="F21" s="114">
        <v>9542</v>
      </c>
      <c r="G21" s="114">
        <v>9366</v>
      </c>
      <c r="H21" s="114">
        <v>9307</v>
      </c>
      <c r="I21" s="115">
        <v>446</v>
      </c>
      <c r="J21" s="116">
        <v>4.7920919737831742</v>
      </c>
    </row>
    <row r="22" spans="1:10" s="110" customFormat="1" ht="13.5" customHeight="1" x14ac:dyDescent="0.2">
      <c r="A22" s="118" t="s">
        <v>113</v>
      </c>
      <c r="B22" s="122" t="s">
        <v>116</v>
      </c>
      <c r="C22" s="113">
        <v>93.881556162696739</v>
      </c>
      <c r="D22" s="114">
        <v>24397</v>
      </c>
      <c r="E22" s="114">
        <v>24042</v>
      </c>
      <c r="F22" s="114">
        <v>24064</v>
      </c>
      <c r="G22" s="114">
        <v>23578</v>
      </c>
      <c r="H22" s="114">
        <v>23637</v>
      </c>
      <c r="I22" s="115">
        <v>760</v>
      </c>
      <c r="J22" s="116">
        <v>3.2152980496678936</v>
      </c>
    </row>
    <row r="23" spans="1:10" s="110" customFormat="1" ht="13.5" customHeight="1" x14ac:dyDescent="0.2">
      <c r="A23" s="123"/>
      <c r="B23" s="124" t="s">
        <v>117</v>
      </c>
      <c r="C23" s="125">
        <v>6.1107476815330743</v>
      </c>
      <c r="D23" s="114">
        <v>1588</v>
      </c>
      <c r="E23" s="114">
        <v>1563</v>
      </c>
      <c r="F23" s="114">
        <v>1562</v>
      </c>
      <c r="G23" s="114">
        <v>1510</v>
      </c>
      <c r="H23" s="114">
        <v>1443</v>
      </c>
      <c r="I23" s="115">
        <v>145</v>
      </c>
      <c r="J23" s="116">
        <v>10.048510048510048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7268</v>
      </c>
      <c r="E26" s="114">
        <v>7433</v>
      </c>
      <c r="F26" s="114">
        <v>7401</v>
      </c>
      <c r="G26" s="114">
        <v>7552</v>
      </c>
      <c r="H26" s="140">
        <v>7384</v>
      </c>
      <c r="I26" s="115">
        <v>-116</v>
      </c>
      <c r="J26" s="116">
        <v>-1.5709642470205851</v>
      </c>
    </row>
    <row r="27" spans="1:10" s="110" customFormat="1" ht="13.5" customHeight="1" x14ac:dyDescent="0.2">
      <c r="A27" s="118" t="s">
        <v>105</v>
      </c>
      <c r="B27" s="119" t="s">
        <v>106</v>
      </c>
      <c r="C27" s="113">
        <v>38.690148596587782</v>
      </c>
      <c r="D27" s="115">
        <v>2812</v>
      </c>
      <c r="E27" s="114">
        <v>2880</v>
      </c>
      <c r="F27" s="114">
        <v>2833</v>
      </c>
      <c r="G27" s="114">
        <v>2884</v>
      </c>
      <c r="H27" s="140">
        <v>2810</v>
      </c>
      <c r="I27" s="115">
        <v>2</v>
      </c>
      <c r="J27" s="116">
        <v>7.1174377224199295E-2</v>
      </c>
    </row>
    <row r="28" spans="1:10" s="110" customFormat="1" ht="13.5" customHeight="1" x14ac:dyDescent="0.2">
      <c r="A28" s="120"/>
      <c r="B28" s="119" t="s">
        <v>107</v>
      </c>
      <c r="C28" s="113">
        <v>61.309851403412218</v>
      </c>
      <c r="D28" s="115">
        <v>4456</v>
      </c>
      <c r="E28" s="114">
        <v>4553</v>
      </c>
      <c r="F28" s="114">
        <v>4568</v>
      </c>
      <c r="G28" s="114">
        <v>4668</v>
      </c>
      <c r="H28" s="140">
        <v>4574</v>
      </c>
      <c r="I28" s="115">
        <v>-118</v>
      </c>
      <c r="J28" s="116">
        <v>-2.5797988631394841</v>
      </c>
    </row>
    <row r="29" spans="1:10" s="110" customFormat="1" ht="13.5" customHeight="1" x14ac:dyDescent="0.2">
      <c r="A29" s="118" t="s">
        <v>105</v>
      </c>
      <c r="B29" s="121" t="s">
        <v>108</v>
      </c>
      <c r="C29" s="113">
        <v>17.611447440836542</v>
      </c>
      <c r="D29" s="115">
        <v>1280</v>
      </c>
      <c r="E29" s="114">
        <v>1296</v>
      </c>
      <c r="F29" s="114">
        <v>1237</v>
      </c>
      <c r="G29" s="114">
        <v>1343</v>
      </c>
      <c r="H29" s="140">
        <v>1253</v>
      </c>
      <c r="I29" s="115">
        <v>27</v>
      </c>
      <c r="J29" s="116">
        <v>2.1548284118116521</v>
      </c>
    </row>
    <row r="30" spans="1:10" s="110" customFormat="1" ht="13.5" customHeight="1" x14ac:dyDescent="0.2">
      <c r="A30" s="118"/>
      <c r="B30" s="121" t="s">
        <v>109</v>
      </c>
      <c r="C30" s="113">
        <v>45.03302146395157</v>
      </c>
      <c r="D30" s="115">
        <v>3273</v>
      </c>
      <c r="E30" s="114">
        <v>3388</v>
      </c>
      <c r="F30" s="114">
        <v>3389</v>
      </c>
      <c r="G30" s="114">
        <v>3446</v>
      </c>
      <c r="H30" s="140">
        <v>3431</v>
      </c>
      <c r="I30" s="115">
        <v>-158</v>
      </c>
      <c r="J30" s="116">
        <v>-4.6050714077528418</v>
      </c>
    </row>
    <row r="31" spans="1:10" s="110" customFormat="1" ht="13.5" customHeight="1" x14ac:dyDescent="0.2">
      <c r="A31" s="118"/>
      <c r="B31" s="121" t="s">
        <v>110</v>
      </c>
      <c r="C31" s="113">
        <v>19.977985690698954</v>
      </c>
      <c r="D31" s="115">
        <v>1452</v>
      </c>
      <c r="E31" s="114">
        <v>1481</v>
      </c>
      <c r="F31" s="114">
        <v>1504</v>
      </c>
      <c r="G31" s="114">
        <v>1489</v>
      </c>
      <c r="H31" s="140">
        <v>1456</v>
      </c>
      <c r="I31" s="115">
        <v>-4</v>
      </c>
      <c r="J31" s="116">
        <v>-0.27472527472527475</v>
      </c>
    </row>
    <row r="32" spans="1:10" s="110" customFormat="1" ht="13.5" customHeight="1" x14ac:dyDescent="0.2">
      <c r="A32" s="120"/>
      <c r="B32" s="121" t="s">
        <v>111</v>
      </c>
      <c r="C32" s="113">
        <v>17.36378646119978</v>
      </c>
      <c r="D32" s="115">
        <v>1262</v>
      </c>
      <c r="E32" s="114">
        <v>1268</v>
      </c>
      <c r="F32" s="114">
        <v>1271</v>
      </c>
      <c r="G32" s="114">
        <v>1274</v>
      </c>
      <c r="H32" s="140">
        <v>1244</v>
      </c>
      <c r="I32" s="115">
        <v>18</v>
      </c>
      <c r="J32" s="116">
        <v>1.4469453376205788</v>
      </c>
    </row>
    <row r="33" spans="1:10" s="110" customFormat="1" ht="13.5" customHeight="1" x14ac:dyDescent="0.2">
      <c r="A33" s="120"/>
      <c r="B33" s="121" t="s">
        <v>112</v>
      </c>
      <c r="C33" s="113">
        <v>1.5685195376995047</v>
      </c>
      <c r="D33" s="115">
        <v>114</v>
      </c>
      <c r="E33" s="114">
        <v>101</v>
      </c>
      <c r="F33" s="114">
        <v>102</v>
      </c>
      <c r="G33" s="114">
        <v>105</v>
      </c>
      <c r="H33" s="140">
        <v>89</v>
      </c>
      <c r="I33" s="115">
        <v>25</v>
      </c>
      <c r="J33" s="116">
        <v>28.089887640449437</v>
      </c>
    </row>
    <row r="34" spans="1:10" s="110" customFormat="1" ht="13.5" customHeight="1" x14ac:dyDescent="0.2">
      <c r="A34" s="118" t="s">
        <v>113</v>
      </c>
      <c r="B34" s="122" t="s">
        <v>116</v>
      </c>
      <c r="C34" s="113">
        <v>93.093010456796918</v>
      </c>
      <c r="D34" s="115">
        <v>6766</v>
      </c>
      <c r="E34" s="114">
        <v>6911</v>
      </c>
      <c r="F34" s="114">
        <v>6875</v>
      </c>
      <c r="G34" s="114">
        <v>7011</v>
      </c>
      <c r="H34" s="140">
        <v>6848</v>
      </c>
      <c r="I34" s="115">
        <v>-82</v>
      </c>
      <c r="J34" s="116">
        <v>-1.1974299065420562</v>
      </c>
    </row>
    <row r="35" spans="1:10" s="110" customFormat="1" ht="13.5" customHeight="1" x14ac:dyDescent="0.2">
      <c r="A35" s="118"/>
      <c r="B35" s="119" t="s">
        <v>117</v>
      </c>
      <c r="C35" s="113">
        <v>6.5492570170610893</v>
      </c>
      <c r="D35" s="115">
        <v>476</v>
      </c>
      <c r="E35" s="114">
        <v>499</v>
      </c>
      <c r="F35" s="114">
        <v>503</v>
      </c>
      <c r="G35" s="114">
        <v>518</v>
      </c>
      <c r="H35" s="140">
        <v>512</v>
      </c>
      <c r="I35" s="115">
        <v>-36</v>
      </c>
      <c r="J35" s="116">
        <v>-7.03125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4836</v>
      </c>
      <c r="E37" s="114">
        <v>4964</v>
      </c>
      <c r="F37" s="114">
        <v>4952</v>
      </c>
      <c r="G37" s="114">
        <v>5157</v>
      </c>
      <c r="H37" s="140">
        <v>5052</v>
      </c>
      <c r="I37" s="115">
        <v>-216</v>
      </c>
      <c r="J37" s="116">
        <v>-4.2755344418052257</v>
      </c>
    </row>
    <row r="38" spans="1:10" s="110" customFormat="1" ht="13.5" customHeight="1" x14ac:dyDescent="0.2">
      <c r="A38" s="118" t="s">
        <v>105</v>
      </c>
      <c r="B38" s="119" t="s">
        <v>106</v>
      </c>
      <c r="C38" s="113">
        <v>38.089330024813897</v>
      </c>
      <c r="D38" s="115">
        <v>1842</v>
      </c>
      <c r="E38" s="114">
        <v>1890</v>
      </c>
      <c r="F38" s="114">
        <v>1862</v>
      </c>
      <c r="G38" s="114">
        <v>1935</v>
      </c>
      <c r="H38" s="140">
        <v>1878</v>
      </c>
      <c r="I38" s="115">
        <v>-36</v>
      </c>
      <c r="J38" s="116">
        <v>-1.9169329073482428</v>
      </c>
    </row>
    <row r="39" spans="1:10" s="110" customFormat="1" ht="13.5" customHeight="1" x14ac:dyDescent="0.2">
      <c r="A39" s="120"/>
      <c r="B39" s="119" t="s">
        <v>107</v>
      </c>
      <c r="C39" s="113">
        <v>61.910669975186103</v>
      </c>
      <c r="D39" s="115">
        <v>2994</v>
      </c>
      <c r="E39" s="114">
        <v>3074</v>
      </c>
      <c r="F39" s="114">
        <v>3090</v>
      </c>
      <c r="G39" s="114">
        <v>3222</v>
      </c>
      <c r="H39" s="140">
        <v>3174</v>
      </c>
      <c r="I39" s="115">
        <v>-180</v>
      </c>
      <c r="J39" s="116">
        <v>-5.6710775047258979</v>
      </c>
    </row>
    <row r="40" spans="1:10" s="110" customFormat="1" ht="13.5" customHeight="1" x14ac:dyDescent="0.2">
      <c r="A40" s="118" t="s">
        <v>105</v>
      </c>
      <c r="B40" s="121" t="s">
        <v>108</v>
      </c>
      <c r="C40" s="113">
        <v>21.319272125723739</v>
      </c>
      <c r="D40" s="115">
        <v>1031</v>
      </c>
      <c r="E40" s="114">
        <v>1026</v>
      </c>
      <c r="F40" s="114">
        <v>977</v>
      </c>
      <c r="G40" s="114">
        <v>1084</v>
      </c>
      <c r="H40" s="140">
        <v>989</v>
      </c>
      <c r="I40" s="115">
        <v>42</v>
      </c>
      <c r="J40" s="116">
        <v>4.2467138523761374</v>
      </c>
    </row>
    <row r="41" spans="1:10" s="110" customFormat="1" ht="13.5" customHeight="1" x14ac:dyDescent="0.2">
      <c r="A41" s="118"/>
      <c r="B41" s="121" t="s">
        <v>109</v>
      </c>
      <c r="C41" s="113">
        <v>32.878411910669975</v>
      </c>
      <c r="D41" s="115">
        <v>1590</v>
      </c>
      <c r="E41" s="114">
        <v>1687</v>
      </c>
      <c r="F41" s="114">
        <v>1705</v>
      </c>
      <c r="G41" s="114">
        <v>1801</v>
      </c>
      <c r="H41" s="140">
        <v>1822</v>
      </c>
      <c r="I41" s="115">
        <v>-232</v>
      </c>
      <c r="J41" s="116">
        <v>-12.733260153677278</v>
      </c>
    </row>
    <row r="42" spans="1:10" s="110" customFormat="1" ht="13.5" customHeight="1" x14ac:dyDescent="0.2">
      <c r="A42" s="118"/>
      <c r="B42" s="121" t="s">
        <v>110</v>
      </c>
      <c r="C42" s="113">
        <v>20.347394540942929</v>
      </c>
      <c r="D42" s="115">
        <v>984</v>
      </c>
      <c r="E42" s="114">
        <v>1006</v>
      </c>
      <c r="F42" s="114">
        <v>1020</v>
      </c>
      <c r="G42" s="114">
        <v>1021</v>
      </c>
      <c r="H42" s="140">
        <v>1014</v>
      </c>
      <c r="I42" s="115">
        <v>-30</v>
      </c>
      <c r="J42" s="116">
        <v>-2.9585798816568047</v>
      </c>
    </row>
    <row r="43" spans="1:10" s="110" customFormat="1" ht="13.5" customHeight="1" x14ac:dyDescent="0.2">
      <c r="A43" s="120"/>
      <c r="B43" s="121" t="s">
        <v>111</v>
      </c>
      <c r="C43" s="113">
        <v>25.434243176178661</v>
      </c>
      <c r="D43" s="115">
        <v>1230</v>
      </c>
      <c r="E43" s="114">
        <v>1245</v>
      </c>
      <c r="F43" s="114">
        <v>1250</v>
      </c>
      <c r="G43" s="114">
        <v>1251</v>
      </c>
      <c r="H43" s="140">
        <v>1227</v>
      </c>
      <c r="I43" s="115">
        <v>3</v>
      </c>
      <c r="J43" s="116">
        <v>0.24449877750611246</v>
      </c>
    </row>
    <row r="44" spans="1:10" s="110" customFormat="1" ht="13.5" customHeight="1" x14ac:dyDescent="0.2">
      <c r="A44" s="120"/>
      <c r="B44" s="121" t="s">
        <v>112</v>
      </c>
      <c r="C44" s="113">
        <v>2.1091811414392061</v>
      </c>
      <c r="D44" s="115">
        <v>102</v>
      </c>
      <c r="E44" s="114">
        <v>92</v>
      </c>
      <c r="F44" s="114">
        <v>96</v>
      </c>
      <c r="G44" s="114">
        <v>98</v>
      </c>
      <c r="H44" s="140">
        <v>84</v>
      </c>
      <c r="I44" s="115">
        <v>18</v>
      </c>
      <c r="J44" s="116">
        <v>21.428571428571427</v>
      </c>
    </row>
    <row r="45" spans="1:10" s="110" customFormat="1" ht="13.5" customHeight="1" x14ac:dyDescent="0.2">
      <c r="A45" s="118" t="s">
        <v>113</v>
      </c>
      <c r="B45" s="122" t="s">
        <v>116</v>
      </c>
      <c r="C45" s="113">
        <v>92.245657568238215</v>
      </c>
      <c r="D45" s="115">
        <v>4461</v>
      </c>
      <c r="E45" s="114">
        <v>4573</v>
      </c>
      <c r="F45" s="114">
        <v>4565</v>
      </c>
      <c r="G45" s="114">
        <v>4743</v>
      </c>
      <c r="H45" s="140">
        <v>4634</v>
      </c>
      <c r="I45" s="115">
        <v>-173</v>
      </c>
      <c r="J45" s="116">
        <v>-3.7332757876564524</v>
      </c>
    </row>
    <row r="46" spans="1:10" s="110" customFormat="1" ht="13.5" customHeight="1" x14ac:dyDescent="0.2">
      <c r="A46" s="118"/>
      <c r="B46" s="119" t="s">
        <v>117</v>
      </c>
      <c r="C46" s="113">
        <v>7.258064516129032</v>
      </c>
      <c r="D46" s="115">
        <v>351</v>
      </c>
      <c r="E46" s="114">
        <v>369</v>
      </c>
      <c r="F46" s="114">
        <v>365</v>
      </c>
      <c r="G46" s="114">
        <v>391</v>
      </c>
      <c r="H46" s="140">
        <v>394</v>
      </c>
      <c r="I46" s="115">
        <v>-43</v>
      </c>
      <c r="J46" s="116">
        <v>-10.913705583756345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2432</v>
      </c>
      <c r="E48" s="114">
        <v>2469</v>
      </c>
      <c r="F48" s="114">
        <v>2449</v>
      </c>
      <c r="G48" s="114">
        <v>2395</v>
      </c>
      <c r="H48" s="140">
        <v>2332</v>
      </c>
      <c r="I48" s="115">
        <v>100</v>
      </c>
      <c r="J48" s="116">
        <v>4.2881646655231558</v>
      </c>
    </row>
    <row r="49" spans="1:12" s="110" customFormat="1" ht="13.5" customHeight="1" x14ac:dyDescent="0.2">
      <c r="A49" s="118" t="s">
        <v>105</v>
      </c>
      <c r="B49" s="119" t="s">
        <v>106</v>
      </c>
      <c r="C49" s="113">
        <v>39.88486842105263</v>
      </c>
      <c r="D49" s="115">
        <v>970</v>
      </c>
      <c r="E49" s="114">
        <v>990</v>
      </c>
      <c r="F49" s="114">
        <v>971</v>
      </c>
      <c r="G49" s="114">
        <v>949</v>
      </c>
      <c r="H49" s="140">
        <v>932</v>
      </c>
      <c r="I49" s="115">
        <v>38</v>
      </c>
      <c r="J49" s="116">
        <v>4.0772532188841204</v>
      </c>
    </row>
    <row r="50" spans="1:12" s="110" customFormat="1" ht="13.5" customHeight="1" x14ac:dyDescent="0.2">
      <c r="A50" s="120"/>
      <c r="B50" s="119" t="s">
        <v>107</v>
      </c>
      <c r="C50" s="113">
        <v>60.11513157894737</v>
      </c>
      <c r="D50" s="115">
        <v>1462</v>
      </c>
      <c r="E50" s="114">
        <v>1479</v>
      </c>
      <c r="F50" s="114">
        <v>1478</v>
      </c>
      <c r="G50" s="114">
        <v>1446</v>
      </c>
      <c r="H50" s="140">
        <v>1400</v>
      </c>
      <c r="I50" s="115">
        <v>62</v>
      </c>
      <c r="J50" s="116">
        <v>4.4285714285714288</v>
      </c>
    </row>
    <row r="51" spans="1:12" s="110" customFormat="1" ht="13.5" customHeight="1" x14ac:dyDescent="0.2">
      <c r="A51" s="118" t="s">
        <v>105</v>
      </c>
      <c r="B51" s="121" t="s">
        <v>108</v>
      </c>
      <c r="C51" s="113">
        <v>10.238486842105264</v>
      </c>
      <c r="D51" s="115">
        <v>249</v>
      </c>
      <c r="E51" s="114">
        <v>270</v>
      </c>
      <c r="F51" s="114">
        <v>260</v>
      </c>
      <c r="G51" s="114">
        <v>259</v>
      </c>
      <c r="H51" s="140">
        <v>264</v>
      </c>
      <c r="I51" s="115">
        <v>-15</v>
      </c>
      <c r="J51" s="116">
        <v>-5.6818181818181817</v>
      </c>
    </row>
    <row r="52" spans="1:12" s="110" customFormat="1" ht="13.5" customHeight="1" x14ac:dyDescent="0.2">
      <c r="A52" s="118"/>
      <c r="B52" s="121" t="s">
        <v>109</v>
      </c>
      <c r="C52" s="113">
        <v>69.202302631578945</v>
      </c>
      <c r="D52" s="115">
        <v>1683</v>
      </c>
      <c r="E52" s="114">
        <v>1701</v>
      </c>
      <c r="F52" s="114">
        <v>1684</v>
      </c>
      <c r="G52" s="114">
        <v>1645</v>
      </c>
      <c r="H52" s="140">
        <v>1609</v>
      </c>
      <c r="I52" s="115">
        <v>74</v>
      </c>
      <c r="J52" s="116">
        <v>4.5991298943443129</v>
      </c>
    </row>
    <row r="53" spans="1:12" s="110" customFormat="1" ht="13.5" customHeight="1" x14ac:dyDescent="0.2">
      <c r="A53" s="118"/>
      <c r="B53" s="121" t="s">
        <v>110</v>
      </c>
      <c r="C53" s="113">
        <v>19.243421052631579</v>
      </c>
      <c r="D53" s="115">
        <v>468</v>
      </c>
      <c r="E53" s="114">
        <v>475</v>
      </c>
      <c r="F53" s="114">
        <v>484</v>
      </c>
      <c r="G53" s="114">
        <v>468</v>
      </c>
      <c r="H53" s="140">
        <v>442</v>
      </c>
      <c r="I53" s="115">
        <v>26</v>
      </c>
      <c r="J53" s="116">
        <v>5.882352941176471</v>
      </c>
    </row>
    <row r="54" spans="1:12" s="110" customFormat="1" ht="13.5" customHeight="1" x14ac:dyDescent="0.2">
      <c r="A54" s="120"/>
      <c r="B54" s="121" t="s">
        <v>111</v>
      </c>
      <c r="C54" s="113">
        <v>1.3157894736842106</v>
      </c>
      <c r="D54" s="115">
        <v>32</v>
      </c>
      <c r="E54" s="114">
        <v>23</v>
      </c>
      <c r="F54" s="114">
        <v>21</v>
      </c>
      <c r="G54" s="114">
        <v>23</v>
      </c>
      <c r="H54" s="140">
        <v>17</v>
      </c>
      <c r="I54" s="115">
        <v>15</v>
      </c>
      <c r="J54" s="116">
        <v>88.235294117647058</v>
      </c>
    </row>
    <row r="55" spans="1:12" s="110" customFormat="1" ht="13.5" customHeight="1" x14ac:dyDescent="0.2">
      <c r="A55" s="120"/>
      <c r="B55" s="121" t="s">
        <v>112</v>
      </c>
      <c r="C55" s="113">
        <v>0.49342105263157893</v>
      </c>
      <c r="D55" s="115">
        <v>12</v>
      </c>
      <c r="E55" s="114">
        <v>9</v>
      </c>
      <c r="F55" s="114">
        <v>6</v>
      </c>
      <c r="G55" s="114">
        <v>7</v>
      </c>
      <c r="H55" s="140">
        <v>5</v>
      </c>
      <c r="I55" s="115">
        <v>7</v>
      </c>
      <c r="J55" s="116">
        <v>140</v>
      </c>
    </row>
    <row r="56" spans="1:12" s="110" customFormat="1" ht="13.5" customHeight="1" x14ac:dyDescent="0.2">
      <c r="A56" s="118" t="s">
        <v>113</v>
      </c>
      <c r="B56" s="122" t="s">
        <v>116</v>
      </c>
      <c r="C56" s="113">
        <v>94.777960526315795</v>
      </c>
      <c r="D56" s="115">
        <v>2305</v>
      </c>
      <c r="E56" s="114">
        <v>2338</v>
      </c>
      <c r="F56" s="114">
        <v>2310</v>
      </c>
      <c r="G56" s="114">
        <v>2268</v>
      </c>
      <c r="H56" s="140">
        <v>2214</v>
      </c>
      <c r="I56" s="115">
        <v>91</v>
      </c>
      <c r="J56" s="116">
        <v>4.1102077687443543</v>
      </c>
    </row>
    <row r="57" spans="1:12" s="110" customFormat="1" ht="13.5" customHeight="1" x14ac:dyDescent="0.2">
      <c r="A57" s="142"/>
      <c r="B57" s="124" t="s">
        <v>117</v>
      </c>
      <c r="C57" s="125">
        <v>5.1398026315789478</v>
      </c>
      <c r="D57" s="143">
        <v>125</v>
      </c>
      <c r="E57" s="144">
        <v>130</v>
      </c>
      <c r="F57" s="144">
        <v>138</v>
      </c>
      <c r="G57" s="144">
        <v>127</v>
      </c>
      <c r="H57" s="145">
        <v>118</v>
      </c>
      <c r="I57" s="143">
        <v>7</v>
      </c>
      <c r="J57" s="146">
        <v>5.9322033898305087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25987</v>
      </c>
      <c r="E12" s="236">
        <v>25608</v>
      </c>
      <c r="F12" s="114">
        <v>25630</v>
      </c>
      <c r="G12" s="114">
        <v>25091</v>
      </c>
      <c r="H12" s="140">
        <v>25084</v>
      </c>
      <c r="I12" s="115">
        <v>903</v>
      </c>
      <c r="J12" s="116">
        <v>3.5999043214798276</v>
      </c>
    </row>
    <row r="13" spans="1:15" s="110" customFormat="1" ht="12" customHeight="1" x14ac:dyDescent="0.2">
      <c r="A13" s="118" t="s">
        <v>105</v>
      </c>
      <c r="B13" s="119" t="s">
        <v>106</v>
      </c>
      <c r="C13" s="113">
        <v>45.191826682572056</v>
      </c>
      <c r="D13" s="115">
        <v>11744</v>
      </c>
      <c r="E13" s="114">
        <v>11652</v>
      </c>
      <c r="F13" s="114">
        <v>11714</v>
      </c>
      <c r="G13" s="114">
        <v>11521</v>
      </c>
      <c r="H13" s="140">
        <v>11470</v>
      </c>
      <c r="I13" s="115">
        <v>274</v>
      </c>
      <c r="J13" s="116">
        <v>2.3888404533565826</v>
      </c>
    </row>
    <row r="14" spans="1:15" s="110" customFormat="1" ht="12" customHeight="1" x14ac:dyDescent="0.2">
      <c r="A14" s="118"/>
      <c r="B14" s="119" t="s">
        <v>107</v>
      </c>
      <c r="C14" s="113">
        <v>54.808173317427944</v>
      </c>
      <c r="D14" s="115">
        <v>14243</v>
      </c>
      <c r="E14" s="114">
        <v>13956</v>
      </c>
      <c r="F14" s="114">
        <v>13916</v>
      </c>
      <c r="G14" s="114">
        <v>13570</v>
      </c>
      <c r="H14" s="140">
        <v>13614</v>
      </c>
      <c r="I14" s="115">
        <v>629</v>
      </c>
      <c r="J14" s="116">
        <v>4.620243866607904</v>
      </c>
    </row>
    <row r="15" spans="1:15" s="110" customFormat="1" ht="12" customHeight="1" x14ac:dyDescent="0.2">
      <c r="A15" s="118" t="s">
        <v>105</v>
      </c>
      <c r="B15" s="121" t="s">
        <v>108</v>
      </c>
      <c r="C15" s="113">
        <v>9.6894601146727215</v>
      </c>
      <c r="D15" s="115">
        <v>2518</v>
      </c>
      <c r="E15" s="114">
        <v>2533</v>
      </c>
      <c r="F15" s="114">
        <v>2615</v>
      </c>
      <c r="G15" s="114">
        <v>2319</v>
      </c>
      <c r="H15" s="140">
        <v>2421</v>
      </c>
      <c r="I15" s="115">
        <v>97</v>
      </c>
      <c r="J15" s="116">
        <v>4.0066088393225936</v>
      </c>
    </row>
    <row r="16" spans="1:15" s="110" customFormat="1" ht="12" customHeight="1" x14ac:dyDescent="0.2">
      <c r="A16" s="118"/>
      <c r="B16" s="121" t="s">
        <v>109</v>
      </c>
      <c r="C16" s="113">
        <v>67.125870627621509</v>
      </c>
      <c r="D16" s="115">
        <v>17444</v>
      </c>
      <c r="E16" s="114">
        <v>17117</v>
      </c>
      <c r="F16" s="114">
        <v>17157</v>
      </c>
      <c r="G16" s="114">
        <v>17005</v>
      </c>
      <c r="H16" s="140">
        <v>17021</v>
      </c>
      <c r="I16" s="115">
        <v>423</v>
      </c>
      <c r="J16" s="116">
        <v>2.4851653839374892</v>
      </c>
    </row>
    <row r="17" spans="1:10" s="110" customFormat="1" ht="12" customHeight="1" x14ac:dyDescent="0.2">
      <c r="A17" s="118"/>
      <c r="B17" s="121" t="s">
        <v>110</v>
      </c>
      <c r="C17" s="113">
        <v>21.984068957555699</v>
      </c>
      <c r="D17" s="115">
        <v>5713</v>
      </c>
      <c r="E17" s="114">
        <v>5654</v>
      </c>
      <c r="F17" s="114">
        <v>5559</v>
      </c>
      <c r="G17" s="114">
        <v>5473</v>
      </c>
      <c r="H17" s="140">
        <v>5356</v>
      </c>
      <c r="I17" s="115">
        <v>357</v>
      </c>
      <c r="J17" s="116">
        <v>6.6654219566840922</v>
      </c>
    </row>
    <row r="18" spans="1:10" s="110" customFormat="1" ht="12" customHeight="1" x14ac:dyDescent="0.2">
      <c r="A18" s="120"/>
      <c r="B18" s="121" t="s">
        <v>111</v>
      </c>
      <c r="C18" s="113">
        <v>1.2006003001500751</v>
      </c>
      <c r="D18" s="115">
        <v>312</v>
      </c>
      <c r="E18" s="114">
        <v>304</v>
      </c>
      <c r="F18" s="114">
        <v>299</v>
      </c>
      <c r="G18" s="114">
        <v>294</v>
      </c>
      <c r="H18" s="140">
        <v>286</v>
      </c>
      <c r="I18" s="115">
        <v>26</v>
      </c>
      <c r="J18" s="116">
        <v>9.0909090909090917</v>
      </c>
    </row>
    <row r="19" spans="1:10" s="110" customFormat="1" ht="12" customHeight="1" x14ac:dyDescent="0.2">
      <c r="A19" s="120"/>
      <c r="B19" s="121" t="s">
        <v>112</v>
      </c>
      <c r="C19" s="113">
        <v>0.34632700965867547</v>
      </c>
      <c r="D19" s="115">
        <v>90</v>
      </c>
      <c r="E19" s="114">
        <v>81</v>
      </c>
      <c r="F19" s="114">
        <v>82</v>
      </c>
      <c r="G19" s="114">
        <v>83</v>
      </c>
      <c r="H19" s="140">
        <v>85</v>
      </c>
      <c r="I19" s="115">
        <v>5</v>
      </c>
      <c r="J19" s="116">
        <v>5.882352941176471</v>
      </c>
    </row>
    <row r="20" spans="1:10" s="110" customFormat="1" ht="12" customHeight="1" x14ac:dyDescent="0.2">
      <c r="A20" s="118" t="s">
        <v>113</v>
      </c>
      <c r="B20" s="119" t="s">
        <v>181</v>
      </c>
      <c r="C20" s="113">
        <v>62.469696386654867</v>
      </c>
      <c r="D20" s="115">
        <v>16234</v>
      </c>
      <c r="E20" s="114">
        <v>15956</v>
      </c>
      <c r="F20" s="114">
        <v>16088</v>
      </c>
      <c r="G20" s="114">
        <v>15725</v>
      </c>
      <c r="H20" s="140">
        <v>15777</v>
      </c>
      <c r="I20" s="115">
        <v>457</v>
      </c>
      <c r="J20" s="116">
        <v>2.8966216644482476</v>
      </c>
    </row>
    <row r="21" spans="1:10" s="110" customFormat="1" ht="12" customHeight="1" x14ac:dyDescent="0.2">
      <c r="A21" s="118"/>
      <c r="B21" s="119" t="s">
        <v>182</v>
      </c>
      <c r="C21" s="113">
        <v>37.530303613345133</v>
      </c>
      <c r="D21" s="115">
        <v>9753</v>
      </c>
      <c r="E21" s="114">
        <v>9652</v>
      </c>
      <c r="F21" s="114">
        <v>9542</v>
      </c>
      <c r="G21" s="114">
        <v>9366</v>
      </c>
      <c r="H21" s="140">
        <v>9307</v>
      </c>
      <c r="I21" s="115">
        <v>446</v>
      </c>
      <c r="J21" s="116">
        <v>4.7920919737831742</v>
      </c>
    </row>
    <row r="22" spans="1:10" s="110" customFormat="1" ht="12" customHeight="1" x14ac:dyDescent="0.2">
      <c r="A22" s="118" t="s">
        <v>113</v>
      </c>
      <c r="B22" s="119" t="s">
        <v>116</v>
      </c>
      <c r="C22" s="113">
        <v>93.881556162696739</v>
      </c>
      <c r="D22" s="115">
        <v>24397</v>
      </c>
      <c r="E22" s="114">
        <v>24042</v>
      </c>
      <c r="F22" s="114">
        <v>24064</v>
      </c>
      <c r="G22" s="114">
        <v>23578</v>
      </c>
      <c r="H22" s="140">
        <v>23637</v>
      </c>
      <c r="I22" s="115">
        <v>760</v>
      </c>
      <c r="J22" s="116">
        <v>3.2152980496678936</v>
      </c>
    </row>
    <row r="23" spans="1:10" s="110" customFormat="1" ht="12" customHeight="1" x14ac:dyDescent="0.2">
      <c r="A23" s="118"/>
      <c r="B23" s="119" t="s">
        <v>117</v>
      </c>
      <c r="C23" s="113">
        <v>6.1107476815330743</v>
      </c>
      <c r="D23" s="115">
        <v>1588</v>
      </c>
      <c r="E23" s="114">
        <v>1563</v>
      </c>
      <c r="F23" s="114">
        <v>1562</v>
      </c>
      <c r="G23" s="114">
        <v>1510</v>
      </c>
      <c r="H23" s="140">
        <v>1443</v>
      </c>
      <c r="I23" s="115">
        <v>145</v>
      </c>
      <c r="J23" s="116">
        <v>10.048510048510048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47264</v>
      </c>
      <c r="E64" s="236">
        <v>47561</v>
      </c>
      <c r="F64" s="236">
        <v>47879</v>
      </c>
      <c r="G64" s="236">
        <v>46957</v>
      </c>
      <c r="H64" s="140">
        <v>46848</v>
      </c>
      <c r="I64" s="115">
        <v>416</v>
      </c>
      <c r="J64" s="116">
        <v>0.88797814207650272</v>
      </c>
    </row>
    <row r="65" spans="1:12" s="110" customFormat="1" ht="12" customHeight="1" x14ac:dyDescent="0.2">
      <c r="A65" s="118" t="s">
        <v>105</v>
      </c>
      <c r="B65" s="119" t="s">
        <v>106</v>
      </c>
      <c r="C65" s="113">
        <v>53.700490859851051</v>
      </c>
      <c r="D65" s="235">
        <v>25381</v>
      </c>
      <c r="E65" s="236">
        <v>25634</v>
      </c>
      <c r="F65" s="236">
        <v>25908</v>
      </c>
      <c r="G65" s="236">
        <v>25427</v>
      </c>
      <c r="H65" s="140">
        <v>25344</v>
      </c>
      <c r="I65" s="115">
        <v>37</v>
      </c>
      <c r="J65" s="116">
        <v>0.14599116161616163</v>
      </c>
    </row>
    <row r="66" spans="1:12" s="110" customFormat="1" ht="12" customHeight="1" x14ac:dyDescent="0.2">
      <c r="A66" s="118"/>
      <c r="B66" s="119" t="s">
        <v>107</v>
      </c>
      <c r="C66" s="113">
        <v>46.299509140148949</v>
      </c>
      <c r="D66" s="235">
        <v>21883</v>
      </c>
      <c r="E66" s="236">
        <v>21927</v>
      </c>
      <c r="F66" s="236">
        <v>21971</v>
      </c>
      <c r="G66" s="236">
        <v>21530</v>
      </c>
      <c r="H66" s="140">
        <v>21504</v>
      </c>
      <c r="I66" s="115">
        <v>379</v>
      </c>
      <c r="J66" s="116">
        <v>1.7624627976190477</v>
      </c>
    </row>
    <row r="67" spans="1:12" s="110" customFormat="1" ht="12" customHeight="1" x14ac:dyDescent="0.2">
      <c r="A67" s="118" t="s">
        <v>105</v>
      </c>
      <c r="B67" s="121" t="s">
        <v>108</v>
      </c>
      <c r="C67" s="113">
        <v>9.692366283006093</v>
      </c>
      <c r="D67" s="235">
        <v>4581</v>
      </c>
      <c r="E67" s="236">
        <v>4787</v>
      </c>
      <c r="F67" s="236">
        <v>4996</v>
      </c>
      <c r="G67" s="236">
        <v>4400</v>
      </c>
      <c r="H67" s="140">
        <v>4564</v>
      </c>
      <c r="I67" s="115">
        <v>17</v>
      </c>
      <c r="J67" s="116">
        <v>0.37248028045574055</v>
      </c>
    </row>
    <row r="68" spans="1:12" s="110" customFormat="1" ht="12" customHeight="1" x14ac:dyDescent="0.2">
      <c r="A68" s="118"/>
      <c r="B68" s="121" t="s">
        <v>109</v>
      </c>
      <c r="C68" s="113">
        <v>66.48188896411645</v>
      </c>
      <c r="D68" s="235">
        <v>31422</v>
      </c>
      <c r="E68" s="236">
        <v>31556</v>
      </c>
      <c r="F68" s="236">
        <v>31822</v>
      </c>
      <c r="G68" s="236">
        <v>31724</v>
      </c>
      <c r="H68" s="140">
        <v>31652</v>
      </c>
      <c r="I68" s="115">
        <v>-230</v>
      </c>
      <c r="J68" s="116">
        <v>-0.72665234424364966</v>
      </c>
    </row>
    <row r="69" spans="1:12" s="110" customFormat="1" ht="12" customHeight="1" x14ac:dyDescent="0.2">
      <c r="A69" s="118"/>
      <c r="B69" s="121" t="s">
        <v>110</v>
      </c>
      <c r="C69" s="113">
        <v>22.721310088016249</v>
      </c>
      <c r="D69" s="235">
        <v>10739</v>
      </c>
      <c r="E69" s="236">
        <v>10683</v>
      </c>
      <c r="F69" s="236">
        <v>10538</v>
      </c>
      <c r="G69" s="236">
        <v>10330</v>
      </c>
      <c r="H69" s="140">
        <v>10138</v>
      </c>
      <c r="I69" s="115">
        <v>601</v>
      </c>
      <c r="J69" s="116">
        <v>5.9281909646873148</v>
      </c>
    </row>
    <row r="70" spans="1:12" s="110" customFormat="1" ht="12" customHeight="1" x14ac:dyDescent="0.2">
      <c r="A70" s="120"/>
      <c r="B70" s="121" t="s">
        <v>111</v>
      </c>
      <c r="C70" s="113">
        <v>1.1044346648612051</v>
      </c>
      <c r="D70" s="235">
        <v>522</v>
      </c>
      <c r="E70" s="236">
        <v>535</v>
      </c>
      <c r="F70" s="236">
        <v>523</v>
      </c>
      <c r="G70" s="236">
        <v>503</v>
      </c>
      <c r="H70" s="140">
        <v>494</v>
      </c>
      <c r="I70" s="115">
        <v>28</v>
      </c>
      <c r="J70" s="116">
        <v>5.668016194331984</v>
      </c>
    </row>
    <row r="71" spans="1:12" s="110" customFormat="1" ht="12" customHeight="1" x14ac:dyDescent="0.2">
      <c r="A71" s="120"/>
      <c r="B71" s="121" t="s">
        <v>112</v>
      </c>
      <c r="C71" s="113">
        <v>0.31101895734597157</v>
      </c>
      <c r="D71" s="235">
        <v>147</v>
      </c>
      <c r="E71" s="236">
        <v>149</v>
      </c>
      <c r="F71" s="236">
        <v>148</v>
      </c>
      <c r="G71" s="236">
        <v>131</v>
      </c>
      <c r="H71" s="140">
        <v>143</v>
      </c>
      <c r="I71" s="115">
        <v>4</v>
      </c>
      <c r="J71" s="116">
        <v>2.7972027972027971</v>
      </c>
    </row>
    <row r="72" spans="1:12" s="110" customFormat="1" ht="12" customHeight="1" x14ac:dyDescent="0.2">
      <c r="A72" s="118" t="s">
        <v>113</v>
      </c>
      <c r="B72" s="119" t="s">
        <v>181</v>
      </c>
      <c r="C72" s="113">
        <v>70.635155721056194</v>
      </c>
      <c r="D72" s="235">
        <v>33385</v>
      </c>
      <c r="E72" s="236">
        <v>33666</v>
      </c>
      <c r="F72" s="236">
        <v>34073</v>
      </c>
      <c r="G72" s="236">
        <v>33379</v>
      </c>
      <c r="H72" s="140">
        <v>33365</v>
      </c>
      <c r="I72" s="115">
        <v>20</v>
      </c>
      <c r="J72" s="116">
        <v>5.9943054098606327E-2</v>
      </c>
    </row>
    <row r="73" spans="1:12" s="110" customFormat="1" ht="12" customHeight="1" x14ac:dyDescent="0.2">
      <c r="A73" s="118"/>
      <c r="B73" s="119" t="s">
        <v>182</v>
      </c>
      <c r="C73" s="113">
        <v>29.364844278943806</v>
      </c>
      <c r="D73" s="115">
        <v>13879</v>
      </c>
      <c r="E73" s="114">
        <v>13895</v>
      </c>
      <c r="F73" s="114">
        <v>13806</v>
      </c>
      <c r="G73" s="114">
        <v>13578</v>
      </c>
      <c r="H73" s="140">
        <v>13483</v>
      </c>
      <c r="I73" s="115">
        <v>396</v>
      </c>
      <c r="J73" s="116">
        <v>2.9370318178446935</v>
      </c>
    </row>
    <row r="74" spans="1:12" s="110" customFormat="1" ht="12" customHeight="1" x14ac:dyDescent="0.2">
      <c r="A74" s="118" t="s">
        <v>113</v>
      </c>
      <c r="B74" s="119" t="s">
        <v>116</v>
      </c>
      <c r="C74" s="113">
        <v>94.812119160460398</v>
      </c>
      <c r="D74" s="115">
        <v>44812</v>
      </c>
      <c r="E74" s="114">
        <v>45103</v>
      </c>
      <c r="F74" s="114">
        <v>45385</v>
      </c>
      <c r="G74" s="114">
        <v>44594</v>
      </c>
      <c r="H74" s="140">
        <v>44552</v>
      </c>
      <c r="I74" s="115">
        <v>260</v>
      </c>
      <c r="J74" s="116">
        <v>0.58358771772311002</v>
      </c>
    </row>
    <row r="75" spans="1:12" s="110" customFormat="1" ht="12" customHeight="1" x14ac:dyDescent="0.2">
      <c r="A75" s="142"/>
      <c r="B75" s="124" t="s">
        <v>117</v>
      </c>
      <c r="C75" s="125">
        <v>5.1709546377792828</v>
      </c>
      <c r="D75" s="143">
        <v>2444</v>
      </c>
      <c r="E75" s="144">
        <v>2449</v>
      </c>
      <c r="F75" s="144">
        <v>2487</v>
      </c>
      <c r="G75" s="144">
        <v>2360</v>
      </c>
      <c r="H75" s="145">
        <v>2293</v>
      </c>
      <c r="I75" s="143">
        <v>151</v>
      </c>
      <c r="J75" s="146">
        <v>6.5852594853903188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25987</v>
      </c>
      <c r="G11" s="114">
        <v>25608</v>
      </c>
      <c r="H11" s="114">
        <v>25630</v>
      </c>
      <c r="I11" s="114">
        <v>25091</v>
      </c>
      <c r="J11" s="140">
        <v>25084</v>
      </c>
      <c r="K11" s="114">
        <v>903</v>
      </c>
      <c r="L11" s="116">
        <v>3.5999043214798276</v>
      </c>
    </row>
    <row r="12" spans="1:17" s="110" customFormat="1" ht="24.95" customHeight="1" x14ac:dyDescent="0.2">
      <c r="A12" s="604" t="s">
        <v>185</v>
      </c>
      <c r="B12" s="605"/>
      <c r="C12" s="605"/>
      <c r="D12" s="606"/>
      <c r="E12" s="113">
        <v>45.191826682572056</v>
      </c>
      <c r="F12" s="115">
        <v>11744</v>
      </c>
      <c r="G12" s="114">
        <v>11652</v>
      </c>
      <c r="H12" s="114">
        <v>11714</v>
      </c>
      <c r="I12" s="114">
        <v>11521</v>
      </c>
      <c r="J12" s="140">
        <v>11470</v>
      </c>
      <c r="K12" s="114">
        <v>274</v>
      </c>
      <c r="L12" s="116">
        <v>2.3888404533565826</v>
      </c>
    </row>
    <row r="13" spans="1:17" s="110" customFormat="1" ht="15" customHeight="1" x14ac:dyDescent="0.2">
      <c r="A13" s="120"/>
      <c r="B13" s="612" t="s">
        <v>107</v>
      </c>
      <c r="C13" s="612"/>
      <c r="E13" s="113">
        <v>54.808173317427944</v>
      </c>
      <c r="F13" s="115">
        <v>14243</v>
      </c>
      <c r="G13" s="114">
        <v>13956</v>
      </c>
      <c r="H13" s="114">
        <v>13916</v>
      </c>
      <c r="I13" s="114">
        <v>13570</v>
      </c>
      <c r="J13" s="140">
        <v>13614</v>
      </c>
      <c r="K13" s="114">
        <v>629</v>
      </c>
      <c r="L13" s="116">
        <v>4.620243866607904</v>
      </c>
    </row>
    <row r="14" spans="1:17" s="110" customFormat="1" ht="24.95" customHeight="1" x14ac:dyDescent="0.2">
      <c r="A14" s="604" t="s">
        <v>186</v>
      </c>
      <c r="B14" s="605"/>
      <c r="C14" s="605"/>
      <c r="D14" s="606"/>
      <c r="E14" s="113">
        <v>9.6894601146727215</v>
      </c>
      <c r="F14" s="115">
        <v>2518</v>
      </c>
      <c r="G14" s="114">
        <v>2533</v>
      </c>
      <c r="H14" s="114">
        <v>2615</v>
      </c>
      <c r="I14" s="114">
        <v>2319</v>
      </c>
      <c r="J14" s="140">
        <v>2421</v>
      </c>
      <c r="K14" s="114">
        <v>97</v>
      </c>
      <c r="L14" s="116">
        <v>4.0066088393225936</v>
      </c>
    </row>
    <row r="15" spans="1:17" s="110" customFormat="1" ht="15" customHeight="1" x14ac:dyDescent="0.2">
      <c r="A15" s="120"/>
      <c r="B15" s="119"/>
      <c r="C15" s="258" t="s">
        <v>106</v>
      </c>
      <c r="E15" s="113">
        <v>51.072279586973792</v>
      </c>
      <c r="F15" s="115">
        <v>1286</v>
      </c>
      <c r="G15" s="114">
        <v>1307</v>
      </c>
      <c r="H15" s="114">
        <v>1364</v>
      </c>
      <c r="I15" s="114">
        <v>1219</v>
      </c>
      <c r="J15" s="140">
        <v>1265</v>
      </c>
      <c r="K15" s="114">
        <v>21</v>
      </c>
      <c r="L15" s="116">
        <v>1.6600790513833992</v>
      </c>
    </row>
    <row r="16" spans="1:17" s="110" customFormat="1" ht="15" customHeight="1" x14ac:dyDescent="0.2">
      <c r="A16" s="120"/>
      <c r="B16" s="119"/>
      <c r="C16" s="258" t="s">
        <v>107</v>
      </c>
      <c r="E16" s="113">
        <v>48.927720413026208</v>
      </c>
      <c r="F16" s="115">
        <v>1232</v>
      </c>
      <c r="G16" s="114">
        <v>1226</v>
      </c>
      <c r="H16" s="114">
        <v>1251</v>
      </c>
      <c r="I16" s="114">
        <v>1100</v>
      </c>
      <c r="J16" s="140">
        <v>1156</v>
      </c>
      <c r="K16" s="114">
        <v>76</v>
      </c>
      <c r="L16" s="116">
        <v>6.5743944636678204</v>
      </c>
    </row>
    <row r="17" spans="1:12" s="110" customFormat="1" ht="15" customHeight="1" x14ac:dyDescent="0.2">
      <c r="A17" s="120"/>
      <c r="B17" s="121" t="s">
        <v>109</v>
      </c>
      <c r="C17" s="258"/>
      <c r="E17" s="113">
        <v>67.125870627621509</v>
      </c>
      <c r="F17" s="115">
        <v>17444</v>
      </c>
      <c r="G17" s="114">
        <v>17117</v>
      </c>
      <c r="H17" s="114">
        <v>17157</v>
      </c>
      <c r="I17" s="114">
        <v>17005</v>
      </c>
      <c r="J17" s="140">
        <v>17021</v>
      </c>
      <c r="K17" s="114">
        <v>423</v>
      </c>
      <c r="L17" s="116">
        <v>2.4851653839374892</v>
      </c>
    </row>
    <row r="18" spans="1:12" s="110" customFormat="1" ht="15" customHeight="1" x14ac:dyDescent="0.2">
      <c r="A18" s="120"/>
      <c r="B18" s="119"/>
      <c r="C18" s="258" t="s">
        <v>106</v>
      </c>
      <c r="E18" s="113">
        <v>44.725980279752349</v>
      </c>
      <c r="F18" s="115">
        <v>7802</v>
      </c>
      <c r="G18" s="114">
        <v>7702</v>
      </c>
      <c r="H18" s="114">
        <v>7726</v>
      </c>
      <c r="I18" s="114">
        <v>7706</v>
      </c>
      <c r="J18" s="140">
        <v>7694</v>
      </c>
      <c r="K18" s="114">
        <v>108</v>
      </c>
      <c r="L18" s="116">
        <v>1.4036911879386536</v>
      </c>
    </row>
    <row r="19" spans="1:12" s="110" customFormat="1" ht="15" customHeight="1" x14ac:dyDescent="0.2">
      <c r="A19" s="120"/>
      <c r="B19" s="119"/>
      <c r="C19" s="258" t="s">
        <v>107</v>
      </c>
      <c r="E19" s="113">
        <v>55.274019720247651</v>
      </c>
      <c r="F19" s="115">
        <v>9642</v>
      </c>
      <c r="G19" s="114">
        <v>9415</v>
      </c>
      <c r="H19" s="114">
        <v>9431</v>
      </c>
      <c r="I19" s="114">
        <v>9299</v>
      </c>
      <c r="J19" s="140">
        <v>9327</v>
      </c>
      <c r="K19" s="114">
        <v>315</v>
      </c>
      <c r="L19" s="116">
        <v>3.3772917336764232</v>
      </c>
    </row>
    <row r="20" spans="1:12" s="110" customFormat="1" ht="15" customHeight="1" x14ac:dyDescent="0.2">
      <c r="A20" s="120"/>
      <c r="B20" s="121" t="s">
        <v>110</v>
      </c>
      <c r="C20" s="258"/>
      <c r="E20" s="113">
        <v>21.984068957555699</v>
      </c>
      <c r="F20" s="115">
        <v>5713</v>
      </c>
      <c r="G20" s="114">
        <v>5654</v>
      </c>
      <c r="H20" s="114">
        <v>5559</v>
      </c>
      <c r="I20" s="114">
        <v>5473</v>
      </c>
      <c r="J20" s="140">
        <v>5356</v>
      </c>
      <c r="K20" s="114">
        <v>357</v>
      </c>
      <c r="L20" s="116">
        <v>6.6654219566840922</v>
      </c>
    </row>
    <row r="21" spans="1:12" s="110" customFormat="1" ht="15" customHeight="1" x14ac:dyDescent="0.2">
      <c r="A21" s="120"/>
      <c r="B21" s="119"/>
      <c r="C21" s="258" t="s">
        <v>106</v>
      </c>
      <c r="E21" s="113">
        <v>43.602310519866968</v>
      </c>
      <c r="F21" s="115">
        <v>2491</v>
      </c>
      <c r="G21" s="114">
        <v>2477</v>
      </c>
      <c r="H21" s="114">
        <v>2460</v>
      </c>
      <c r="I21" s="114">
        <v>2435</v>
      </c>
      <c r="J21" s="140">
        <v>2353</v>
      </c>
      <c r="K21" s="114">
        <v>138</v>
      </c>
      <c r="L21" s="116">
        <v>5.8648533786655337</v>
      </c>
    </row>
    <row r="22" spans="1:12" s="110" customFormat="1" ht="15" customHeight="1" x14ac:dyDescent="0.2">
      <c r="A22" s="120"/>
      <c r="B22" s="119"/>
      <c r="C22" s="258" t="s">
        <v>107</v>
      </c>
      <c r="E22" s="113">
        <v>56.397689480133032</v>
      </c>
      <c r="F22" s="115">
        <v>3222</v>
      </c>
      <c r="G22" s="114">
        <v>3177</v>
      </c>
      <c r="H22" s="114">
        <v>3099</v>
      </c>
      <c r="I22" s="114">
        <v>3038</v>
      </c>
      <c r="J22" s="140">
        <v>3003</v>
      </c>
      <c r="K22" s="114">
        <v>219</v>
      </c>
      <c r="L22" s="116">
        <v>7.2927072927072931</v>
      </c>
    </row>
    <row r="23" spans="1:12" s="110" customFormat="1" ht="15" customHeight="1" x14ac:dyDescent="0.2">
      <c r="A23" s="120"/>
      <c r="B23" s="121" t="s">
        <v>111</v>
      </c>
      <c r="C23" s="258"/>
      <c r="E23" s="113">
        <v>1.2006003001500751</v>
      </c>
      <c r="F23" s="115">
        <v>312</v>
      </c>
      <c r="G23" s="114">
        <v>304</v>
      </c>
      <c r="H23" s="114">
        <v>299</v>
      </c>
      <c r="I23" s="114">
        <v>294</v>
      </c>
      <c r="J23" s="140">
        <v>286</v>
      </c>
      <c r="K23" s="114">
        <v>26</v>
      </c>
      <c r="L23" s="116">
        <v>9.0909090909090917</v>
      </c>
    </row>
    <row r="24" spans="1:12" s="110" customFormat="1" ht="15" customHeight="1" x14ac:dyDescent="0.2">
      <c r="A24" s="120"/>
      <c r="B24" s="119"/>
      <c r="C24" s="258" t="s">
        <v>106</v>
      </c>
      <c r="E24" s="113">
        <v>52.884615384615387</v>
      </c>
      <c r="F24" s="115">
        <v>165</v>
      </c>
      <c r="G24" s="114">
        <v>166</v>
      </c>
      <c r="H24" s="114">
        <v>164</v>
      </c>
      <c r="I24" s="114">
        <v>161</v>
      </c>
      <c r="J24" s="140">
        <v>158</v>
      </c>
      <c r="K24" s="114">
        <v>7</v>
      </c>
      <c r="L24" s="116">
        <v>4.4303797468354427</v>
      </c>
    </row>
    <row r="25" spans="1:12" s="110" customFormat="1" ht="15" customHeight="1" x14ac:dyDescent="0.2">
      <c r="A25" s="120"/>
      <c r="B25" s="119"/>
      <c r="C25" s="258" t="s">
        <v>107</v>
      </c>
      <c r="E25" s="113">
        <v>47.115384615384613</v>
      </c>
      <c r="F25" s="115">
        <v>147</v>
      </c>
      <c r="G25" s="114">
        <v>138</v>
      </c>
      <c r="H25" s="114">
        <v>135</v>
      </c>
      <c r="I25" s="114">
        <v>133</v>
      </c>
      <c r="J25" s="140">
        <v>128</v>
      </c>
      <c r="K25" s="114">
        <v>19</v>
      </c>
      <c r="L25" s="116">
        <v>14.84375</v>
      </c>
    </row>
    <row r="26" spans="1:12" s="110" customFormat="1" ht="15" customHeight="1" x14ac:dyDescent="0.2">
      <c r="A26" s="120"/>
      <c r="C26" s="121" t="s">
        <v>187</v>
      </c>
      <c r="D26" s="110" t="s">
        <v>188</v>
      </c>
      <c r="E26" s="113">
        <v>0.34632700965867547</v>
      </c>
      <c r="F26" s="115">
        <v>90</v>
      </c>
      <c r="G26" s="114">
        <v>81</v>
      </c>
      <c r="H26" s="114">
        <v>82</v>
      </c>
      <c r="I26" s="114">
        <v>83</v>
      </c>
      <c r="J26" s="140">
        <v>85</v>
      </c>
      <c r="K26" s="114">
        <v>5</v>
      </c>
      <c r="L26" s="116">
        <v>5.882352941176471</v>
      </c>
    </row>
    <row r="27" spans="1:12" s="110" customFormat="1" ht="15" customHeight="1" x14ac:dyDescent="0.2">
      <c r="A27" s="120"/>
      <c r="B27" s="119"/>
      <c r="D27" s="259" t="s">
        <v>106</v>
      </c>
      <c r="E27" s="113">
        <v>44.444444444444443</v>
      </c>
      <c r="F27" s="115">
        <v>40</v>
      </c>
      <c r="G27" s="114">
        <v>32</v>
      </c>
      <c r="H27" s="114">
        <v>35</v>
      </c>
      <c r="I27" s="114">
        <v>37</v>
      </c>
      <c r="J27" s="140">
        <v>36</v>
      </c>
      <c r="K27" s="114">
        <v>4</v>
      </c>
      <c r="L27" s="116">
        <v>11.111111111111111</v>
      </c>
    </row>
    <row r="28" spans="1:12" s="110" customFormat="1" ht="15" customHeight="1" x14ac:dyDescent="0.2">
      <c r="A28" s="120"/>
      <c r="B28" s="119"/>
      <c r="D28" s="259" t="s">
        <v>107</v>
      </c>
      <c r="E28" s="113">
        <v>55.555555555555557</v>
      </c>
      <c r="F28" s="115">
        <v>50</v>
      </c>
      <c r="G28" s="114">
        <v>49</v>
      </c>
      <c r="H28" s="114">
        <v>47</v>
      </c>
      <c r="I28" s="114">
        <v>46</v>
      </c>
      <c r="J28" s="140">
        <v>49</v>
      </c>
      <c r="K28" s="114">
        <v>1</v>
      </c>
      <c r="L28" s="116">
        <v>2.0408163265306123</v>
      </c>
    </row>
    <row r="29" spans="1:12" s="110" customFormat="1" ht="24.95" customHeight="1" x14ac:dyDescent="0.2">
      <c r="A29" s="604" t="s">
        <v>189</v>
      </c>
      <c r="B29" s="605"/>
      <c r="C29" s="605"/>
      <c r="D29" s="606"/>
      <c r="E29" s="113">
        <v>93.881556162696739</v>
      </c>
      <c r="F29" s="115">
        <v>24397</v>
      </c>
      <c r="G29" s="114">
        <v>24042</v>
      </c>
      <c r="H29" s="114">
        <v>24064</v>
      </c>
      <c r="I29" s="114">
        <v>23578</v>
      </c>
      <c r="J29" s="140">
        <v>23637</v>
      </c>
      <c r="K29" s="114">
        <v>760</v>
      </c>
      <c r="L29" s="116">
        <v>3.2152980496678936</v>
      </c>
    </row>
    <row r="30" spans="1:12" s="110" customFormat="1" ht="15" customHeight="1" x14ac:dyDescent="0.2">
      <c r="A30" s="120"/>
      <c r="B30" s="119"/>
      <c r="C30" s="258" t="s">
        <v>106</v>
      </c>
      <c r="E30" s="113">
        <v>44.009509365905643</v>
      </c>
      <c r="F30" s="115">
        <v>10737</v>
      </c>
      <c r="G30" s="114">
        <v>10668</v>
      </c>
      <c r="H30" s="114">
        <v>10716</v>
      </c>
      <c r="I30" s="114">
        <v>10551</v>
      </c>
      <c r="J30" s="140">
        <v>10552</v>
      </c>
      <c r="K30" s="114">
        <v>185</v>
      </c>
      <c r="L30" s="116">
        <v>1.7532221379833206</v>
      </c>
    </row>
    <row r="31" spans="1:12" s="110" customFormat="1" ht="15" customHeight="1" x14ac:dyDescent="0.2">
      <c r="A31" s="120"/>
      <c r="B31" s="119"/>
      <c r="C31" s="258" t="s">
        <v>107</v>
      </c>
      <c r="E31" s="113">
        <v>55.990490634094357</v>
      </c>
      <c r="F31" s="115">
        <v>13660</v>
      </c>
      <c r="G31" s="114">
        <v>13374</v>
      </c>
      <c r="H31" s="114">
        <v>13348</v>
      </c>
      <c r="I31" s="114">
        <v>13027</v>
      </c>
      <c r="J31" s="140">
        <v>13085</v>
      </c>
      <c r="K31" s="114">
        <v>575</v>
      </c>
      <c r="L31" s="116">
        <v>4.3943446694688575</v>
      </c>
    </row>
    <row r="32" spans="1:12" s="110" customFormat="1" ht="15" customHeight="1" x14ac:dyDescent="0.2">
      <c r="A32" s="120"/>
      <c r="B32" s="119" t="s">
        <v>117</v>
      </c>
      <c r="C32" s="258"/>
      <c r="E32" s="113">
        <v>6.1107476815330743</v>
      </c>
      <c r="F32" s="115">
        <v>1588</v>
      </c>
      <c r="G32" s="114">
        <v>1563</v>
      </c>
      <c r="H32" s="114">
        <v>1562</v>
      </c>
      <c r="I32" s="114">
        <v>1510</v>
      </c>
      <c r="J32" s="140">
        <v>1443</v>
      </c>
      <c r="K32" s="114">
        <v>145</v>
      </c>
      <c r="L32" s="116">
        <v>10.048510048510048</v>
      </c>
    </row>
    <row r="33" spans="1:12" s="110" customFormat="1" ht="15" customHeight="1" x14ac:dyDescent="0.2">
      <c r="A33" s="120"/>
      <c r="B33" s="119"/>
      <c r="C33" s="258" t="s">
        <v>106</v>
      </c>
      <c r="E33" s="113">
        <v>63.287153652392945</v>
      </c>
      <c r="F33" s="115">
        <v>1005</v>
      </c>
      <c r="G33" s="114">
        <v>982</v>
      </c>
      <c r="H33" s="114">
        <v>996</v>
      </c>
      <c r="I33" s="114">
        <v>969</v>
      </c>
      <c r="J33" s="140">
        <v>917</v>
      </c>
      <c r="K33" s="114">
        <v>88</v>
      </c>
      <c r="L33" s="116">
        <v>9.5965103598691393</v>
      </c>
    </row>
    <row r="34" spans="1:12" s="110" customFormat="1" ht="15" customHeight="1" x14ac:dyDescent="0.2">
      <c r="A34" s="120"/>
      <c r="B34" s="119"/>
      <c r="C34" s="258" t="s">
        <v>107</v>
      </c>
      <c r="E34" s="113">
        <v>36.712846347607055</v>
      </c>
      <c r="F34" s="115">
        <v>583</v>
      </c>
      <c r="G34" s="114">
        <v>581</v>
      </c>
      <c r="H34" s="114">
        <v>566</v>
      </c>
      <c r="I34" s="114">
        <v>541</v>
      </c>
      <c r="J34" s="140">
        <v>526</v>
      </c>
      <c r="K34" s="114">
        <v>57</v>
      </c>
      <c r="L34" s="116">
        <v>10.836501901140684</v>
      </c>
    </row>
    <row r="35" spans="1:12" s="110" customFormat="1" ht="24.95" customHeight="1" x14ac:dyDescent="0.2">
      <c r="A35" s="604" t="s">
        <v>190</v>
      </c>
      <c r="B35" s="605"/>
      <c r="C35" s="605"/>
      <c r="D35" s="606"/>
      <c r="E35" s="113">
        <v>62.469696386654867</v>
      </c>
      <c r="F35" s="115">
        <v>16234</v>
      </c>
      <c r="G35" s="114">
        <v>15956</v>
      </c>
      <c r="H35" s="114">
        <v>16088</v>
      </c>
      <c r="I35" s="114">
        <v>15725</v>
      </c>
      <c r="J35" s="140">
        <v>15777</v>
      </c>
      <c r="K35" s="114">
        <v>457</v>
      </c>
      <c r="L35" s="116">
        <v>2.8966216644482476</v>
      </c>
    </row>
    <row r="36" spans="1:12" s="110" customFormat="1" ht="15" customHeight="1" x14ac:dyDescent="0.2">
      <c r="A36" s="120"/>
      <c r="B36" s="119"/>
      <c r="C36" s="258" t="s">
        <v>106</v>
      </c>
      <c r="E36" s="113">
        <v>62.332142417149193</v>
      </c>
      <c r="F36" s="115">
        <v>10119</v>
      </c>
      <c r="G36" s="114">
        <v>10044</v>
      </c>
      <c r="H36" s="114">
        <v>10122</v>
      </c>
      <c r="I36" s="114">
        <v>9980</v>
      </c>
      <c r="J36" s="140">
        <v>9975</v>
      </c>
      <c r="K36" s="114">
        <v>144</v>
      </c>
      <c r="L36" s="116">
        <v>1.4436090225563909</v>
      </c>
    </row>
    <row r="37" spans="1:12" s="110" customFormat="1" ht="15" customHeight="1" x14ac:dyDescent="0.2">
      <c r="A37" s="120"/>
      <c r="B37" s="119"/>
      <c r="C37" s="258" t="s">
        <v>107</v>
      </c>
      <c r="E37" s="113">
        <v>37.667857582850807</v>
      </c>
      <c r="F37" s="115">
        <v>6115</v>
      </c>
      <c r="G37" s="114">
        <v>5912</v>
      </c>
      <c r="H37" s="114">
        <v>5966</v>
      </c>
      <c r="I37" s="114">
        <v>5745</v>
      </c>
      <c r="J37" s="140">
        <v>5802</v>
      </c>
      <c r="K37" s="114">
        <v>313</v>
      </c>
      <c r="L37" s="116">
        <v>5.3946914856945885</v>
      </c>
    </row>
    <row r="38" spans="1:12" s="110" customFormat="1" ht="15" customHeight="1" x14ac:dyDescent="0.2">
      <c r="A38" s="120"/>
      <c r="B38" s="119" t="s">
        <v>182</v>
      </c>
      <c r="C38" s="258"/>
      <c r="E38" s="113">
        <v>37.530303613345133</v>
      </c>
      <c r="F38" s="115">
        <v>9753</v>
      </c>
      <c r="G38" s="114">
        <v>9652</v>
      </c>
      <c r="H38" s="114">
        <v>9542</v>
      </c>
      <c r="I38" s="114">
        <v>9366</v>
      </c>
      <c r="J38" s="140">
        <v>9307</v>
      </c>
      <c r="K38" s="114">
        <v>446</v>
      </c>
      <c r="L38" s="116">
        <v>4.7920919737831742</v>
      </c>
    </row>
    <row r="39" spans="1:12" s="110" customFormat="1" ht="15" customHeight="1" x14ac:dyDescent="0.2">
      <c r="A39" s="120"/>
      <c r="B39" s="119"/>
      <c r="C39" s="258" t="s">
        <v>106</v>
      </c>
      <c r="E39" s="113">
        <v>16.661540038962372</v>
      </c>
      <c r="F39" s="115">
        <v>1625</v>
      </c>
      <c r="G39" s="114">
        <v>1608</v>
      </c>
      <c r="H39" s="114">
        <v>1592</v>
      </c>
      <c r="I39" s="114">
        <v>1541</v>
      </c>
      <c r="J39" s="140">
        <v>1495</v>
      </c>
      <c r="K39" s="114">
        <v>130</v>
      </c>
      <c r="L39" s="116">
        <v>8.695652173913043</v>
      </c>
    </row>
    <row r="40" spans="1:12" s="110" customFormat="1" ht="15" customHeight="1" x14ac:dyDescent="0.2">
      <c r="A40" s="120"/>
      <c r="B40" s="119"/>
      <c r="C40" s="258" t="s">
        <v>107</v>
      </c>
      <c r="E40" s="113">
        <v>83.338459961037628</v>
      </c>
      <c r="F40" s="115">
        <v>8128</v>
      </c>
      <c r="G40" s="114">
        <v>8044</v>
      </c>
      <c r="H40" s="114">
        <v>7950</v>
      </c>
      <c r="I40" s="114">
        <v>7825</v>
      </c>
      <c r="J40" s="140">
        <v>7812</v>
      </c>
      <c r="K40" s="114">
        <v>316</v>
      </c>
      <c r="L40" s="116">
        <v>4.0450588837685615</v>
      </c>
    </row>
    <row r="41" spans="1:12" s="110" customFormat="1" ht="24.75" customHeight="1" x14ac:dyDescent="0.2">
      <c r="A41" s="604" t="s">
        <v>518</v>
      </c>
      <c r="B41" s="605"/>
      <c r="C41" s="605"/>
      <c r="D41" s="606"/>
      <c r="E41" s="113">
        <v>4.3714164774695039</v>
      </c>
      <c r="F41" s="115">
        <v>1136</v>
      </c>
      <c r="G41" s="114">
        <v>1272</v>
      </c>
      <c r="H41" s="114">
        <v>1307</v>
      </c>
      <c r="I41" s="114">
        <v>1050</v>
      </c>
      <c r="J41" s="140">
        <v>1166</v>
      </c>
      <c r="K41" s="114">
        <v>-30</v>
      </c>
      <c r="L41" s="116">
        <v>-2.5728987993138936</v>
      </c>
    </row>
    <row r="42" spans="1:12" s="110" customFormat="1" ht="15" customHeight="1" x14ac:dyDescent="0.2">
      <c r="A42" s="120"/>
      <c r="B42" s="119"/>
      <c r="C42" s="258" t="s">
        <v>106</v>
      </c>
      <c r="E42" s="113">
        <v>55.017605633802816</v>
      </c>
      <c r="F42" s="115">
        <v>625</v>
      </c>
      <c r="G42" s="114">
        <v>723</v>
      </c>
      <c r="H42" s="114">
        <v>737</v>
      </c>
      <c r="I42" s="114">
        <v>604</v>
      </c>
      <c r="J42" s="140">
        <v>675</v>
      </c>
      <c r="K42" s="114">
        <v>-50</v>
      </c>
      <c r="L42" s="116">
        <v>-7.4074074074074074</v>
      </c>
    </row>
    <row r="43" spans="1:12" s="110" customFormat="1" ht="15" customHeight="1" x14ac:dyDescent="0.2">
      <c r="A43" s="123"/>
      <c r="B43" s="124"/>
      <c r="C43" s="260" t="s">
        <v>107</v>
      </c>
      <c r="D43" s="261"/>
      <c r="E43" s="125">
        <v>44.982394366197184</v>
      </c>
      <c r="F43" s="143">
        <v>511</v>
      </c>
      <c r="G43" s="144">
        <v>549</v>
      </c>
      <c r="H43" s="144">
        <v>570</v>
      </c>
      <c r="I43" s="144">
        <v>446</v>
      </c>
      <c r="J43" s="145">
        <v>491</v>
      </c>
      <c r="K43" s="144">
        <v>20</v>
      </c>
      <c r="L43" s="146">
        <v>4.0733197556008145</v>
      </c>
    </row>
    <row r="44" spans="1:12" s="110" customFormat="1" ht="45.75" customHeight="1" x14ac:dyDescent="0.2">
      <c r="A44" s="604" t="s">
        <v>191</v>
      </c>
      <c r="B44" s="605"/>
      <c r="C44" s="605"/>
      <c r="D44" s="606"/>
      <c r="E44" s="113" t="s">
        <v>513</v>
      </c>
      <c r="F44" s="115" t="s">
        <v>513</v>
      </c>
      <c r="G44" s="114">
        <v>11</v>
      </c>
      <c r="H44" s="114">
        <v>12</v>
      </c>
      <c r="I44" s="114">
        <v>13</v>
      </c>
      <c r="J44" s="140">
        <v>13</v>
      </c>
      <c r="K44" s="114" t="s">
        <v>513</v>
      </c>
      <c r="L44" s="116" t="s">
        <v>513</v>
      </c>
    </row>
    <row r="45" spans="1:12" s="110" customFormat="1" ht="15" customHeight="1" x14ac:dyDescent="0.2">
      <c r="A45" s="120"/>
      <c r="B45" s="119"/>
      <c r="C45" s="258" t="s">
        <v>106</v>
      </c>
      <c r="E45" s="113" t="s">
        <v>513</v>
      </c>
      <c r="F45" s="115" t="s">
        <v>513</v>
      </c>
      <c r="G45" s="114">
        <v>8</v>
      </c>
      <c r="H45" s="114">
        <v>8</v>
      </c>
      <c r="I45" s="114">
        <v>9</v>
      </c>
      <c r="J45" s="140">
        <v>9</v>
      </c>
      <c r="K45" s="114" t="s">
        <v>513</v>
      </c>
      <c r="L45" s="116" t="s">
        <v>513</v>
      </c>
    </row>
    <row r="46" spans="1:12" s="110" customFormat="1" ht="15" customHeight="1" x14ac:dyDescent="0.2">
      <c r="A46" s="123"/>
      <c r="B46" s="124"/>
      <c r="C46" s="260" t="s">
        <v>107</v>
      </c>
      <c r="D46" s="261"/>
      <c r="E46" s="125" t="s">
        <v>513</v>
      </c>
      <c r="F46" s="143">
        <v>0</v>
      </c>
      <c r="G46" s="144">
        <v>3</v>
      </c>
      <c r="H46" s="144">
        <v>4</v>
      </c>
      <c r="I46" s="144">
        <v>4</v>
      </c>
      <c r="J46" s="145">
        <v>4</v>
      </c>
      <c r="K46" s="144">
        <v>-4</v>
      </c>
      <c r="L46" s="146">
        <v>-100</v>
      </c>
    </row>
    <row r="47" spans="1:12" s="110" customFormat="1" ht="39" customHeight="1" x14ac:dyDescent="0.2">
      <c r="A47" s="604" t="s">
        <v>519</v>
      </c>
      <c r="B47" s="607"/>
      <c r="C47" s="607"/>
      <c r="D47" s="608"/>
      <c r="E47" s="113">
        <v>0.53103474814330243</v>
      </c>
      <c r="F47" s="115">
        <v>138</v>
      </c>
      <c r="G47" s="114">
        <v>140</v>
      </c>
      <c r="H47" s="114">
        <v>147</v>
      </c>
      <c r="I47" s="114">
        <v>139</v>
      </c>
      <c r="J47" s="140">
        <v>144</v>
      </c>
      <c r="K47" s="114">
        <v>-6</v>
      </c>
      <c r="L47" s="116">
        <v>-4.166666666666667</v>
      </c>
    </row>
    <row r="48" spans="1:12" s="110" customFormat="1" ht="15" customHeight="1" x14ac:dyDescent="0.2">
      <c r="A48" s="120"/>
      <c r="B48" s="119"/>
      <c r="C48" s="258" t="s">
        <v>106</v>
      </c>
      <c r="E48" s="113">
        <v>39.130434782608695</v>
      </c>
      <c r="F48" s="115">
        <v>54</v>
      </c>
      <c r="G48" s="114">
        <v>54</v>
      </c>
      <c r="H48" s="114">
        <v>60</v>
      </c>
      <c r="I48" s="114">
        <v>59</v>
      </c>
      <c r="J48" s="140">
        <v>61</v>
      </c>
      <c r="K48" s="114">
        <v>-7</v>
      </c>
      <c r="L48" s="116">
        <v>-11.475409836065573</v>
      </c>
    </row>
    <row r="49" spans="1:12" s="110" customFormat="1" ht="15" customHeight="1" x14ac:dyDescent="0.2">
      <c r="A49" s="123"/>
      <c r="B49" s="124"/>
      <c r="C49" s="260" t="s">
        <v>107</v>
      </c>
      <c r="D49" s="261"/>
      <c r="E49" s="125">
        <v>60.869565217391305</v>
      </c>
      <c r="F49" s="143">
        <v>84</v>
      </c>
      <c r="G49" s="144">
        <v>86</v>
      </c>
      <c r="H49" s="144">
        <v>87</v>
      </c>
      <c r="I49" s="144">
        <v>80</v>
      </c>
      <c r="J49" s="145">
        <v>83</v>
      </c>
      <c r="K49" s="144">
        <v>1</v>
      </c>
      <c r="L49" s="146">
        <v>1.2048192771084338</v>
      </c>
    </row>
    <row r="50" spans="1:12" s="110" customFormat="1" ht="24.95" customHeight="1" x14ac:dyDescent="0.2">
      <c r="A50" s="609" t="s">
        <v>192</v>
      </c>
      <c r="B50" s="610"/>
      <c r="C50" s="610"/>
      <c r="D50" s="611"/>
      <c r="E50" s="262">
        <v>10.474468003232385</v>
      </c>
      <c r="F50" s="263">
        <v>2722</v>
      </c>
      <c r="G50" s="264">
        <v>2784</v>
      </c>
      <c r="H50" s="264">
        <v>2832</v>
      </c>
      <c r="I50" s="264">
        <v>2619</v>
      </c>
      <c r="J50" s="265">
        <v>2609</v>
      </c>
      <c r="K50" s="263">
        <v>113</v>
      </c>
      <c r="L50" s="266">
        <v>4.3311613645074738</v>
      </c>
    </row>
    <row r="51" spans="1:12" s="110" customFormat="1" ht="15" customHeight="1" x14ac:dyDescent="0.2">
      <c r="A51" s="120"/>
      <c r="B51" s="119"/>
      <c r="C51" s="258" t="s">
        <v>106</v>
      </c>
      <c r="E51" s="113">
        <v>49.632623071271126</v>
      </c>
      <c r="F51" s="115">
        <v>1351</v>
      </c>
      <c r="G51" s="114">
        <v>1373</v>
      </c>
      <c r="H51" s="114">
        <v>1400</v>
      </c>
      <c r="I51" s="114">
        <v>1301</v>
      </c>
      <c r="J51" s="140">
        <v>1304</v>
      </c>
      <c r="K51" s="114">
        <v>47</v>
      </c>
      <c r="L51" s="116">
        <v>3.6042944785276072</v>
      </c>
    </row>
    <row r="52" spans="1:12" s="110" customFormat="1" ht="15" customHeight="1" x14ac:dyDescent="0.2">
      <c r="A52" s="120"/>
      <c r="B52" s="119"/>
      <c r="C52" s="258" t="s">
        <v>107</v>
      </c>
      <c r="E52" s="113">
        <v>50.367376928728874</v>
      </c>
      <c r="F52" s="115">
        <v>1371</v>
      </c>
      <c r="G52" s="114">
        <v>1411</v>
      </c>
      <c r="H52" s="114">
        <v>1432</v>
      </c>
      <c r="I52" s="114">
        <v>1318</v>
      </c>
      <c r="J52" s="140">
        <v>1305</v>
      </c>
      <c r="K52" s="114">
        <v>66</v>
      </c>
      <c r="L52" s="116">
        <v>5.0574712643678161</v>
      </c>
    </row>
    <row r="53" spans="1:12" s="110" customFormat="1" ht="15" customHeight="1" x14ac:dyDescent="0.2">
      <c r="A53" s="120"/>
      <c r="B53" s="119"/>
      <c r="C53" s="258" t="s">
        <v>187</v>
      </c>
      <c r="D53" s="110" t="s">
        <v>193</v>
      </c>
      <c r="E53" s="113">
        <v>30.051432770022043</v>
      </c>
      <c r="F53" s="115">
        <v>818</v>
      </c>
      <c r="G53" s="114">
        <v>945</v>
      </c>
      <c r="H53" s="114">
        <v>991</v>
      </c>
      <c r="I53" s="114">
        <v>779</v>
      </c>
      <c r="J53" s="140">
        <v>841</v>
      </c>
      <c r="K53" s="114">
        <v>-23</v>
      </c>
      <c r="L53" s="116">
        <v>-2.7348394768133173</v>
      </c>
    </row>
    <row r="54" spans="1:12" s="110" customFormat="1" ht="15" customHeight="1" x14ac:dyDescent="0.2">
      <c r="A54" s="120"/>
      <c r="B54" s="119"/>
      <c r="D54" s="267" t="s">
        <v>194</v>
      </c>
      <c r="E54" s="113">
        <v>56.234718826405867</v>
      </c>
      <c r="F54" s="115">
        <v>460</v>
      </c>
      <c r="G54" s="114">
        <v>534</v>
      </c>
      <c r="H54" s="114">
        <v>560</v>
      </c>
      <c r="I54" s="114">
        <v>455</v>
      </c>
      <c r="J54" s="140">
        <v>499</v>
      </c>
      <c r="K54" s="114">
        <v>-39</v>
      </c>
      <c r="L54" s="116">
        <v>-7.8156312625250504</v>
      </c>
    </row>
    <row r="55" spans="1:12" s="110" customFormat="1" ht="15" customHeight="1" x14ac:dyDescent="0.2">
      <c r="A55" s="120"/>
      <c r="B55" s="119"/>
      <c r="D55" s="267" t="s">
        <v>195</v>
      </c>
      <c r="E55" s="113">
        <v>43.765281173594133</v>
      </c>
      <c r="F55" s="115">
        <v>358</v>
      </c>
      <c r="G55" s="114">
        <v>411</v>
      </c>
      <c r="H55" s="114">
        <v>431</v>
      </c>
      <c r="I55" s="114">
        <v>324</v>
      </c>
      <c r="J55" s="140">
        <v>342</v>
      </c>
      <c r="K55" s="114">
        <v>16</v>
      </c>
      <c r="L55" s="116">
        <v>4.6783625730994149</v>
      </c>
    </row>
    <row r="56" spans="1:12" s="110" customFormat="1" ht="15" customHeight="1" x14ac:dyDescent="0.2">
      <c r="A56" s="120"/>
      <c r="B56" s="119" t="s">
        <v>196</v>
      </c>
      <c r="C56" s="258"/>
      <c r="E56" s="113">
        <v>67.830068880594141</v>
      </c>
      <c r="F56" s="115">
        <v>17627</v>
      </c>
      <c r="G56" s="114">
        <v>17356</v>
      </c>
      <c r="H56" s="114">
        <v>17339</v>
      </c>
      <c r="I56" s="114">
        <v>17064</v>
      </c>
      <c r="J56" s="140">
        <v>17116</v>
      </c>
      <c r="K56" s="114">
        <v>511</v>
      </c>
      <c r="L56" s="116">
        <v>2.9855106333255432</v>
      </c>
    </row>
    <row r="57" spans="1:12" s="110" customFormat="1" ht="15" customHeight="1" x14ac:dyDescent="0.2">
      <c r="A57" s="120"/>
      <c r="B57" s="119"/>
      <c r="C57" s="258" t="s">
        <v>106</v>
      </c>
      <c r="E57" s="113">
        <v>44.874340500368753</v>
      </c>
      <c r="F57" s="115">
        <v>7910</v>
      </c>
      <c r="G57" s="114">
        <v>7824</v>
      </c>
      <c r="H57" s="114">
        <v>7848</v>
      </c>
      <c r="I57" s="114">
        <v>7743</v>
      </c>
      <c r="J57" s="140">
        <v>7728</v>
      </c>
      <c r="K57" s="114">
        <v>182</v>
      </c>
      <c r="L57" s="116">
        <v>2.3550724637681157</v>
      </c>
    </row>
    <row r="58" spans="1:12" s="110" customFormat="1" ht="15" customHeight="1" x14ac:dyDescent="0.2">
      <c r="A58" s="120"/>
      <c r="B58" s="119"/>
      <c r="C58" s="258" t="s">
        <v>107</v>
      </c>
      <c r="E58" s="113">
        <v>55.125659499631247</v>
      </c>
      <c r="F58" s="115">
        <v>9717</v>
      </c>
      <c r="G58" s="114">
        <v>9532</v>
      </c>
      <c r="H58" s="114">
        <v>9491</v>
      </c>
      <c r="I58" s="114">
        <v>9321</v>
      </c>
      <c r="J58" s="140">
        <v>9388</v>
      </c>
      <c r="K58" s="114">
        <v>329</v>
      </c>
      <c r="L58" s="116">
        <v>3.504473796335748</v>
      </c>
    </row>
    <row r="59" spans="1:12" s="110" customFormat="1" ht="15" customHeight="1" x14ac:dyDescent="0.2">
      <c r="A59" s="120"/>
      <c r="B59" s="119"/>
      <c r="C59" s="258" t="s">
        <v>105</v>
      </c>
      <c r="D59" s="110" t="s">
        <v>197</v>
      </c>
      <c r="E59" s="113">
        <v>94.253134396096897</v>
      </c>
      <c r="F59" s="115">
        <v>16614</v>
      </c>
      <c r="G59" s="114">
        <v>16353</v>
      </c>
      <c r="H59" s="114">
        <v>16336</v>
      </c>
      <c r="I59" s="114">
        <v>16078</v>
      </c>
      <c r="J59" s="140">
        <v>16117</v>
      </c>
      <c r="K59" s="114">
        <v>497</v>
      </c>
      <c r="L59" s="116">
        <v>3.0837004405286343</v>
      </c>
    </row>
    <row r="60" spans="1:12" s="110" customFormat="1" ht="15" customHeight="1" x14ac:dyDescent="0.2">
      <c r="A60" s="120"/>
      <c r="B60" s="119"/>
      <c r="C60" s="258"/>
      <c r="D60" s="267" t="s">
        <v>198</v>
      </c>
      <c r="E60" s="113">
        <v>43.463344167569517</v>
      </c>
      <c r="F60" s="115">
        <v>7221</v>
      </c>
      <c r="G60" s="114">
        <v>7145</v>
      </c>
      <c r="H60" s="114">
        <v>7166</v>
      </c>
      <c r="I60" s="114">
        <v>7079</v>
      </c>
      <c r="J60" s="140">
        <v>7054</v>
      </c>
      <c r="K60" s="114">
        <v>167</v>
      </c>
      <c r="L60" s="116">
        <v>2.3674510915792459</v>
      </c>
    </row>
    <row r="61" spans="1:12" s="110" customFormat="1" ht="15" customHeight="1" x14ac:dyDescent="0.2">
      <c r="A61" s="120"/>
      <c r="B61" s="119"/>
      <c r="C61" s="258"/>
      <c r="D61" s="267" t="s">
        <v>199</v>
      </c>
      <c r="E61" s="113">
        <v>56.536655832430483</v>
      </c>
      <c r="F61" s="115">
        <v>9393</v>
      </c>
      <c r="G61" s="114">
        <v>9208</v>
      </c>
      <c r="H61" s="114">
        <v>9170</v>
      </c>
      <c r="I61" s="114">
        <v>8999</v>
      </c>
      <c r="J61" s="140">
        <v>9063</v>
      </c>
      <c r="K61" s="114">
        <v>330</v>
      </c>
      <c r="L61" s="116">
        <v>3.6411784177424695</v>
      </c>
    </row>
    <row r="62" spans="1:12" s="110" customFormat="1" ht="15" customHeight="1" x14ac:dyDescent="0.2">
      <c r="A62" s="120"/>
      <c r="B62" s="119"/>
      <c r="C62" s="258"/>
      <c r="D62" s="258" t="s">
        <v>200</v>
      </c>
      <c r="E62" s="113">
        <v>5.7468656039031032</v>
      </c>
      <c r="F62" s="115">
        <v>1013</v>
      </c>
      <c r="G62" s="114">
        <v>1003</v>
      </c>
      <c r="H62" s="114">
        <v>1003</v>
      </c>
      <c r="I62" s="114">
        <v>986</v>
      </c>
      <c r="J62" s="140">
        <v>999</v>
      </c>
      <c r="K62" s="114">
        <v>14</v>
      </c>
      <c r="L62" s="116">
        <v>1.4014014014014013</v>
      </c>
    </row>
    <row r="63" spans="1:12" s="110" customFormat="1" ht="15" customHeight="1" x14ac:dyDescent="0.2">
      <c r="A63" s="120"/>
      <c r="B63" s="119"/>
      <c r="C63" s="258"/>
      <c r="D63" s="267" t="s">
        <v>198</v>
      </c>
      <c r="E63" s="113">
        <v>68.015794669299112</v>
      </c>
      <c r="F63" s="115">
        <v>689</v>
      </c>
      <c r="G63" s="114">
        <v>679</v>
      </c>
      <c r="H63" s="114">
        <v>682</v>
      </c>
      <c r="I63" s="114">
        <v>664</v>
      </c>
      <c r="J63" s="140">
        <v>674</v>
      </c>
      <c r="K63" s="114">
        <v>15</v>
      </c>
      <c r="L63" s="116">
        <v>2.2255192878338277</v>
      </c>
    </row>
    <row r="64" spans="1:12" s="110" customFormat="1" ht="15" customHeight="1" x14ac:dyDescent="0.2">
      <c r="A64" s="120"/>
      <c r="B64" s="119"/>
      <c r="C64" s="258"/>
      <c r="D64" s="267" t="s">
        <v>199</v>
      </c>
      <c r="E64" s="113">
        <v>31.984205330700888</v>
      </c>
      <c r="F64" s="115">
        <v>324</v>
      </c>
      <c r="G64" s="114">
        <v>324</v>
      </c>
      <c r="H64" s="114">
        <v>321</v>
      </c>
      <c r="I64" s="114">
        <v>322</v>
      </c>
      <c r="J64" s="140">
        <v>325</v>
      </c>
      <c r="K64" s="114">
        <v>-1</v>
      </c>
      <c r="L64" s="116">
        <v>-0.30769230769230771</v>
      </c>
    </row>
    <row r="65" spans="1:12" s="110" customFormat="1" ht="15" customHeight="1" x14ac:dyDescent="0.2">
      <c r="A65" s="120"/>
      <c r="B65" s="119" t="s">
        <v>201</v>
      </c>
      <c r="C65" s="258"/>
      <c r="E65" s="113">
        <v>13.910801554623466</v>
      </c>
      <c r="F65" s="115">
        <v>3615</v>
      </c>
      <c r="G65" s="114">
        <v>3400</v>
      </c>
      <c r="H65" s="114">
        <v>3346</v>
      </c>
      <c r="I65" s="114">
        <v>3305</v>
      </c>
      <c r="J65" s="140">
        <v>3275</v>
      </c>
      <c r="K65" s="114">
        <v>340</v>
      </c>
      <c r="L65" s="116">
        <v>10.381679389312977</v>
      </c>
    </row>
    <row r="66" spans="1:12" s="110" customFormat="1" ht="15" customHeight="1" x14ac:dyDescent="0.2">
      <c r="A66" s="120"/>
      <c r="B66" s="119"/>
      <c r="C66" s="258" t="s">
        <v>106</v>
      </c>
      <c r="E66" s="113">
        <v>44.260027662517288</v>
      </c>
      <c r="F66" s="115">
        <v>1600</v>
      </c>
      <c r="G66" s="114">
        <v>1545</v>
      </c>
      <c r="H66" s="114">
        <v>1515</v>
      </c>
      <c r="I66" s="114">
        <v>1524</v>
      </c>
      <c r="J66" s="140">
        <v>1516</v>
      </c>
      <c r="K66" s="114">
        <v>84</v>
      </c>
      <c r="L66" s="116">
        <v>5.5408970976253302</v>
      </c>
    </row>
    <row r="67" spans="1:12" s="110" customFormat="1" ht="15" customHeight="1" x14ac:dyDescent="0.2">
      <c r="A67" s="120"/>
      <c r="B67" s="119"/>
      <c r="C67" s="258" t="s">
        <v>107</v>
      </c>
      <c r="E67" s="113">
        <v>55.739972337482712</v>
      </c>
      <c r="F67" s="115">
        <v>2015</v>
      </c>
      <c r="G67" s="114">
        <v>1855</v>
      </c>
      <c r="H67" s="114">
        <v>1831</v>
      </c>
      <c r="I67" s="114">
        <v>1781</v>
      </c>
      <c r="J67" s="140">
        <v>1759</v>
      </c>
      <c r="K67" s="114">
        <v>256</v>
      </c>
      <c r="L67" s="116">
        <v>14.553723706651507</v>
      </c>
    </row>
    <row r="68" spans="1:12" s="110" customFormat="1" ht="15" customHeight="1" x14ac:dyDescent="0.2">
      <c r="A68" s="120"/>
      <c r="B68" s="119"/>
      <c r="C68" s="258" t="s">
        <v>105</v>
      </c>
      <c r="D68" s="110" t="s">
        <v>202</v>
      </c>
      <c r="E68" s="113">
        <v>20.857538035961273</v>
      </c>
      <c r="F68" s="115">
        <v>754</v>
      </c>
      <c r="G68" s="114">
        <v>647</v>
      </c>
      <c r="H68" s="114">
        <v>633</v>
      </c>
      <c r="I68" s="114">
        <v>601</v>
      </c>
      <c r="J68" s="140">
        <v>585</v>
      </c>
      <c r="K68" s="114">
        <v>169</v>
      </c>
      <c r="L68" s="116">
        <v>28.888888888888889</v>
      </c>
    </row>
    <row r="69" spans="1:12" s="110" customFormat="1" ht="15" customHeight="1" x14ac:dyDescent="0.2">
      <c r="A69" s="120"/>
      <c r="B69" s="119"/>
      <c r="C69" s="258"/>
      <c r="D69" s="267" t="s">
        <v>198</v>
      </c>
      <c r="E69" s="113">
        <v>43.899204244031829</v>
      </c>
      <c r="F69" s="115">
        <v>331</v>
      </c>
      <c r="G69" s="114">
        <v>310</v>
      </c>
      <c r="H69" s="114">
        <v>296</v>
      </c>
      <c r="I69" s="114">
        <v>284</v>
      </c>
      <c r="J69" s="140">
        <v>277</v>
      </c>
      <c r="K69" s="114">
        <v>54</v>
      </c>
      <c r="L69" s="116">
        <v>19.494584837545126</v>
      </c>
    </row>
    <row r="70" spans="1:12" s="110" customFormat="1" ht="15" customHeight="1" x14ac:dyDescent="0.2">
      <c r="A70" s="120"/>
      <c r="B70" s="119"/>
      <c r="C70" s="258"/>
      <c r="D70" s="267" t="s">
        <v>199</v>
      </c>
      <c r="E70" s="113">
        <v>56.100795755968171</v>
      </c>
      <c r="F70" s="115">
        <v>423</v>
      </c>
      <c r="G70" s="114">
        <v>337</v>
      </c>
      <c r="H70" s="114">
        <v>337</v>
      </c>
      <c r="I70" s="114">
        <v>317</v>
      </c>
      <c r="J70" s="140">
        <v>308</v>
      </c>
      <c r="K70" s="114">
        <v>115</v>
      </c>
      <c r="L70" s="116">
        <v>37.337662337662337</v>
      </c>
    </row>
    <row r="71" spans="1:12" s="110" customFormat="1" ht="15" customHeight="1" x14ac:dyDescent="0.2">
      <c r="A71" s="120"/>
      <c r="B71" s="119"/>
      <c r="C71" s="258"/>
      <c r="D71" s="110" t="s">
        <v>203</v>
      </c>
      <c r="E71" s="113">
        <v>73.416320885200548</v>
      </c>
      <c r="F71" s="115">
        <v>2654</v>
      </c>
      <c r="G71" s="114">
        <v>2549</v>
      </c>
      <c r="H71" s="114">
        <v>2510</v>
      </c>
      <c r="I71" s="114">
        <v>2513</v>
      </c>
      <c r="J71" s="140">
        <v>2502</v>
      </c>
      <c r="K71" s="114">
        <v>152</v>
      </c>
      <c r="L71" s="116">
        <v>6.0751398880895282</v>
      </c>
    </row>
    <row r="72" spans="1:12" s="110" customFormat="1" ht="15" customHeight="1" x14ac:dyDescent="0.2">
      <c r="A72" s="120"/>
      <c r="B72" s="119"/>
      <c r="C72" s="258"/>
      <c r="D72" s="267" t="s">
        <v>198</v>
      </c>
      <c r="E72" s="113">
        <v>44.0844009042954</v>
      </c>
      <c r="F72" s="115">
        <v>1170</v>
      </c>
      <c r="G72" s="114">
        <v>1136</v>
      </c>
      <c r="H72" s="114">
        <v>1121</v>
      </c>
      <c r="I72" s="114">
        <v>1147</v>
      </c>
      <c r="J72" s="140">
        <v>1145</v>
      </c>
      <c r="K72" s="114">
        <v>25</v>
      </c>
      <c r="L72" s="116">
        <v>2.1834061135371181</v>
      </c>
    </row>
    <row r="73" spans="1:12" s="110" customFormat="1" ht="15" customHeight="1" x14ac:dyDescent="0.2">
      <c r="A73" s="120"/>
      <c r="B73" s="119"/>
      <c r="C73" s="258"/>
      <c r="D73" s="267" t="s">
        <v>199</v>
      </c>
      <c r="E73" s="113">
        <v>55.9155990957046</v>
      </c>
      <c r="F73" s="115">
        <v>1484</v>
      </c>
      <c r="G73" s="114">
        <v>1413</v>
      </c>
      <c r="H73" s="114">
        <v>1389</v>
      </c>
      <c r="I73" s="114">
        <v>1366</v>
      </c>
      <c r="J73" s="140">
        <v>1357</v>
      </c>
      <c r="K73" s="114">
        <v>127</v>
      </c>
      <c r="L73" s="116">
        <v>9.358879882092852</v>
      </c>
    </row>
    <row r="74" spans="1:12" s="110" customFormat="1" ht="15" customHeight="1" x14ac:dyDescent="0.2">
      <c r="A74" s="120"/>
      <c r="B74" s="119"/>
      <c r="C74" s="258"/>
      <c r="D74" s="110" t="s">
        <v>204</v>
      </c>
      <c r="E74" s="113">
        <v>5.7261410788381744</v>
      </c>
      <c r="F74" s="115">
        <v>207</v>
      </c>
      <c r="G74" s="114">
        <v>204</v>
      </c>
      <c r="H74" s="114">
        <v>203</v>
      </c>
      <c r="I74" s="114">
        <v>191</v>
      </c>
      <c r="J74" s="140">
        <v>188</v>
      </c>
      <c r="K74" s="114">
        <v>19</v>
      </c>
      <c r="L74" s="116">
        <v>10.106382978723405</v>
      </c>
    </row>
    <row r="75" spans="1:12" s="110" customFormat="1" ht="15" customHeight="1" x14ac:dyDescent="0.2">
      <c r="A75" s="120"/>
      <c r="B75" s="119"/>
      <c r="C75" s="258"/>
      <c r="D75" s="267" t="s">
        <v>198</v>
      </c>
      <c r="E75" s="113">
        <v>47.826086956521742</v>
      </c>
      <c r="F75" s="115">
        <v>99</v>
      </c>
      <c r="G75" s="114">
        <v>99</v>
      </c>
      <c r="H75" s="114">
        <v>98</v>
      </c>
      <c r="I75" s="114">
        <v>93</v>
      </c>
      <c r="J75" s="140">
        <v>94</v>
      </c>
      <c r="K75" s="114">
        <v>5</v>
      </c>
      <c r="L75" s="116">
        <v>5.3191489361702127</v>
      </c>
    </row>
    <row r="76" spans="1:12" s="110" customFormat="1" ht="15" customHeight="1" x14ac:dyDescent="0.2">
      <c r="A76" s="120"/>
      <c r="B76" s="119"/>
      <c r="C76" s="258"/>
      <c r="D76" s="267" t="s">
        <v>199</v>
      </c>
      <c r="E76" s="113">
        <v>52.173913043478258</v>
      </c>
      <c r="F76" s="115">
        <v>108</v>
      </c>
      <c r="G76" s="114">
        <v>105</v>
      </c>
      <c r="H76" s="114">
        <v>105</v>
      </c>
      <c r="I76" s="114">
        <v>98</v>
      </c>
      <c r="J76" s="140">
        <v>94</v>
      </c>
      <c r="K76" s="114">
        <v>14</v>
      </c>
      <c r="L76" s="116">
        <v>14.893617021276595</v>
      </c>
    </row>
    <row r="77" spans="1:12" s="110" customFormat="1" ht="15" customHeight="1" x14ac:dyDescent="0.2">
      <c r="A77" s="534"/>
      <c r="B77" s="119" t="s">
        <v>205</v>
      </c>
      <c r="C77" s="268"/>
      <c r="D77" s="182"/>
      <c r="E77" s="113">
        <v>7.7846615615500054</v>
      </c>
      <c r="F77" s="115">
        <v>2023</v>
      </c>
      <c r="G77" s="114">
        <v>2068</v>
      </c>
      <c r="H77" s="114">
        <v>2113</v>
      </c>
      <c r="I77" s="114">
        <v>2103</v>
      </c>
      <c r="J77" s="140">
        <v>2084</v>
      </c>
      <c r="K77" s="114">
        <v>-61</v>
      </c>
      <c r="L77" s="116">
        <v>-2.9270633397312862</v>
      </c>
    </row>
    <row r="78" spans="1:12" s="110" customFormat="1" ht="15" customHeight="1" x14ac:dyDescent="0.2">
      <c r="A78" s="120"/>
      <c r="B78" s="119"/>
      <c r="C78" s="268" t="s">
        <v>106</v>
      </c>
      <c r="D78" s="182"/>
      <c r="E78" s="113">
        <v>43.648047454275826</v>
      </c>
      <c r="F78" s="115">
        <v>883</v>
      </c>
      <c r="G78" s="114">
        <v>910</v>
      </c>
      <c r="H78" s="114">
        <v>951</v>
      </c>
      <c r="I78" s="114">
        <v>953</v>
      </c>
      <c r="J78" s="140">
        <v>922</v>
      </c>
      <c r="K78" s="114">
        <v>-39</v>
      </c>
      <c r="L78" s="116">
        <v>-4.2299349240780915</v>
      </c>
    </row>
    <row r="79" spans="1:12" s="110" customFormat="1" ht="15" customHeight="1" x14ac:dyDescent="0.2">
      <c r="A79" s="123"/>
      <c r="B79" s="124"/>
      <c r="C79" s="260" t="s">
        <v>107</v>
      </c>
      <c r="D79" s="261"/>
      <c r="E79" s="125">
        <v>56.351952545724174</v>
      </c>
      <c r="F79" s="143">
        <v>1140</v>
      </c>
      <c r="G79" s="144">
        <v>1158</v>
      </c>
      <c r="H79" s="144">
        <v>1162</v>
      </c>
      <c r="I79" s="144">
        <v>1150</v>
      </c>
      <c r="J79" s="145">
        <v>1162</v>
      </c>
      <c r="K79" s="144">
        <v>-22</v>
      </c>
      <c r="L79" s="146">
        <v>-1.8932874354561102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25987</v>
      </c>
      <c r="E11" s="114">
        <v>25608</v>
      </c>
      <c r="F11" s="114">
        <v>25630</v>
      </c>
      <c r="G11" s="114">
        <v>25091</v>
      </c>
      <c r="H11" s="140">
        <v>25084</v>
      </c>
      <c r="I11" s="115">
        <v>903</v>
      </c>
      <c r="J11" s="116">
        <v>3.5999043214798276</v>
      </c>
    </row>
    <row r="12" spans="1:15" s="110" customFormat="1" ht="24.95" customHeight="1" x14ac:dyDescent="0.2">
      <c r="A12" s="193" t="s">
        <v>132</v>
      </c>
      <c r="B12" s="194" t="s">
        <v>133</v>
      </c>
      <c r="C12" s="113">
        <v>1.2352330011159427</v>
      </c>
      <c r="D12" s="115">
        <v>321</v>
      </c>
      <c r="E12" s="114">
        <v>317</v>
      </c>
      <c r="F12" s="114">
        <v>379</v>
      </c>
      <c r="G12" s="114">
        <v>382</v>
      </c>
      <c r="H12" s="140">
        <v>324</v>
      </c>
      <c r="I12" s="115">
        <v>-3</v>
      </c>
      <c r="J12" s="116">
        <v>-0.92592592592592593</v>
      </c>
    </row>
    <row r="13" spans="1:15" s="110" customFormat="1" ht="24.95" customHeight="1" x14ac:dyDescent="0.2">
      <c r="A13" s="193" t="s">
        <v>134</v>
      </c>
      <c r="B13" s="199" t="s">
        <v>214</v>
      </c>
      <c r="C13" s="113">
        <v>3.7903567168199483</v>
      </c>
      <c r="D13" s="115">
        <v>985</v>
      </c>
      <c r="E13" s="114">
        <v>971</v>
      </c>
      <c r="F13" s="114">
        <v>942</v>
      </c>
      <c r="G13" s="114">
        <v>920</v>
      </c>
      <c r="H13" s="140">
        <v>914</v>
      </c>
      <c r="I13" s="115">
        <v>71</v>
      </c>
      <c r="J13" s="116">
        <v>7.7680525164113785</v>
      </c>
    </row>
    <row r="14" spans="1:15" s="287" customFormat="1" ht="24" customHeight="1" x14ac:dyDescent="0.2">
      <c r="A14" s="193" t="s">
        <v>215</v>
      </c>
      <c r="B14" s="199" t="s">
        <v>137</v>
      </c>
      <c r="C14" s="113">
        <v>11.690460614922847</v>
      </c>
      <c r="D14" s="115">
        <v>3038</v>
      </c>
      <c r="E14" s="114">
        <v>3085</v>
      </c>
      <c r="F14" s="114">
        <v>3134</v>
      </c>
      <c r="G14" s="114">
        <v>3095</v>
      </c>
      <c r="H14" s="140">
        <v>3156</v>
      </c>
      <c r="I14" s="115">
        <v>-118</v>
      </c>
      <c r="J14" s="116">
        <v>-3.7389100126742711</v>
      </c>
      <c r="K14" s="110"/>
      <c r="L14" s="110"/>
      <c r="M14" s="110"/>
      <c r="N14" s="110"/>
      <c r="O14" s="110"/>
    </row>
    <row r="15" spans="1:15" s="110" customFormat="1" ht="24.75" customHeight="1" x14ac:dyDescent="0.2">
      <c r="A15" s="193" t="s">
        <v>216</v>
      </c>
      <c r="B15" s="199" t="s">
        <v>217</v>
      </c>
      <c r="C15" s="113">
        <v>4.1212914149382387</v>
      </c>
      <c r="D15" s="115">
        <v>1071</v>
      </c>
      <c r="E15" s="114">
        <v>1102</v>
      </c>
      <c r="F15" s="114">
        <v>1123</v>
      </c>
      <c r="G15" s="114">
        <v>1079</v>
      </c>
      <c r="H15" s="140">
        <v>1090</v>
      </c>
      <c r="I15" s="115">
        <v>-19</v>
      </c>
      <c r="J15" s="116">
        <v>-1.7431192660550459</v>
      </c>
    </row>
    <row r="16" spans="1:15" s="287" customFormat="1" ht="24.95" customHeight="1" x14ac:dyDescent="0.2">
      <c r="A16" s="193" t="s">
        <v>218</v>
      </c>
      <c r="B16" s="199" t="s">
        <v>141</v>
      </c>
      <c r="C16" s="113">
        <v>5.9491284103590258</v>
      </c>
      <c r="D16" s="115">
        <v>1546</v>
      </c>
      <c r="E16" s="114">
        <v>1565</v>
      </c>
      <c r="F16" s="114">
        <v>1575</v>
      </c>
      <c r="G16" s="114">
        <v>1577</v>
      </c>
      <c r="H16" s="140">
        <v>1619</v>
      </c>
      <c r="I16" s="115">
        <v>-73</v>
      </c>
      <c r="J16" s="116">
        <v>-4.5089561457689928</v>
      </c>
      <c r="K16" s="110"/>
      <c r="L16" s="110"/>
      <c r="M16" s="110"/>
      <c r="N16" s="110"/>
      <c r="O16" s="110"/>
    </row>
    <row r="17" spans="1:15" s="110" customFormat="1" ht="24.95" customHeight="1" x14ac:dyDescent="0.2">
      <c r="A17" s="193" t="s">
        <v>219</v>
      </c>
      <c r="B17" s="199" t="s">
        <v>220</v>
      </c>
      <c r="C17" s="113">
        <v>1.620040789625582</v>
      </c>
      <c r="D17" s="115">
        <v>421</v>
      </c>
      <c r="E17" s="114">
        <v>418</v>
      </c>
      <c r="F17" s="114">
        <v>436</v>
      </c>
      <c r="G17" s="114">
        <v>439</v>
      </c>
      <c r="H17" s="140">
        <v>447</v>
      </c>
      <c r="I17" s="115">
        <v>-26</v>
      </c>
      <c r="J17" s="116">
        <v>-5.8165548098434003</v>
      </c>
    </row>
    <row r="18" spans="1:15" s="287" customFormat="1" ht="24.95" customHeight="1" x14ac:dyDescent="0.2">
      <c r="A18" s="201" t="s">
        <v>144</v>
      </c>
      <c r="B18" s="202" t="s">
        <v>145</v>
      </c>
      <c r="C18" s="113">
        <v>7.5191441874783544</v>
      </c>
      <c r="D18" s="115">
        <v>1954</v>
      </c>
      <c r="E18" s="114">
        <v>1975</v>
      </c>
      <c r="F18" s="114">
        <v>2033</v>
      </c>
      <c r="G18" s="114">
        <v>2009</v>
      </c>
      <c r="H18" s="140">
        <v>2024</v>
      </c>
      <c r="I18" s="115">
        <v>-70</v>
      </c>
      <c r="J18" s="116">
        <v>-3.458498023715415</v>
      </c>
      <c r="K18" s="110"/>
      <c r="L18" s="110"/>
      <c r="M18" s="110"/>
      <c r="N18" s="110"/>
      <c r="O18" s="110"/>
    </row>
    <row r="19" spans="1:15" s="110" customFormat="1" ht="24.95" customHeight="1" x14ac:dyDescent="0.2">
      <c r="A19" s="193" t="s">
        <v>146</v>
      </c>
      <c r="B19" s="199" t="s">
        <v>147</v>
      </c>
      <c r="C19" s="113">
        <v>14.734290222034094</v>
      </c>
      <c r="D19" s="115">
        <v>3829</v>
      </c>
      <c r="E19" s="114">
        <v>3862</v>
      </c>
      <c r="F19" s="114">
        <v>3842</v>
      </c>
      <c r="G19" s="114">
        <v>3782</v>
      </c>
      <c r="H19" s="140">
        <v>3800</v>
      </c>
      <c r="I19" s="115">
        <v>29</v>
      </c>
      <c r="J19" s="116">
        <v>0.76315789473684215</v>
      </c>
    </row>
    <row r="20" spans="1:15" s="287" customFormat="1" ht="24.95" customHeight="1" x14ac:dyDescent="0.2">
      <c r="A20" s="193" t="s">
        <v>148</v>
      </c>
      <c r="B20" s="199" t="s">
        <v>149</v>
      </c>
      <c r="C20" s="113">
        <v>4.1058991033978529</v>
      </c>
      <c r="D20" s="115">
        <v>1067</v>
      </c>
      <c r="E20" s="114">
        <v>1039</v>
      </c>
      <c r="F20" s="114">
        <v>993</v>
      </c>
      <c r="G20" s="114">
        <v>994</v>
      </c>
      <c r="H20" s="140">
        <v>996</v>
      </c>
      <c r="I20" s="115">
        <v>71</v>
      </c>
      <c r="J20" s="116">
        <v>7.1285140562248994</v>
      </c>
      <c r="K20" s="110"/>
      <c r="L20" s="110"/>
      <c r="M20" s="110"/>
      <c r="N20" s="110"/>
      <c r="O20" s="110"/>
    </row>
    <row r="21" spans="1:15" s="110" customFormat="1" ht="24.95" customHeight="1" x14ac:dyDescent="0.2">
      <c r="A21" s="201" t="s">
        <v>150</v>
      </c>
      <c r="B21" s="202" t="s">
        <v>151</v>
      </c>
      <c r="C21" s="113">
        <v>2.0972024473775348</v>
      </c>
      <c r="D21" s="115">
        <v>545</v>
      </c>
      <c r="E21" s="114">
        <v>557</v>
      </c>
      <c r="F21" s="114">
        <v>550</v>
      </c>
      <c r="G21" s="114">
        <v>527</v>
      </c>
      <c r="H21" s="140">
        <v>517</v>
      </c>
      <c r="I21" s="115">
        <v>28</v>
      </c>
      <c r="J21" s="116">
        <v>5.4158607350096712</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2.301150575287644</v>
      </c>
      <c r="D23" s="115">
        <v>598</v>
      </c>
      <c r="E23" s="114">
        <v>614</v>
      </c>
      <c r="F23" s="114">
        <v>625</v>
      </c>
      <c r="G23" s="114">
        <v>554</v>
      </c>
      <c r="H23" s="140">
        <v>560</v>
      </c>
      <c r="I23" s="115">
        <v>38</v>
      </c>
      <c r="J23" s="116">
        <v>6.7857142857142856</v>
      </c>
    </row>
    <row r="24" spans="1:15" s="110" customFormat="1" ht="24.95" customHeight="1" x14ac:dyDescent="0.2">
      <c r="A24" s="193" t="s">
        <v>156</v>
      </c>
      <c r="B24" s="199" t="s">
        <v>221</v>
      </c>
      <c r="C24" s="113">
        <v>5.2179936121907105</v>
      </c>
      <c r="D24" s="115">
        <v>1356</v>
      </c>
      <c r="E24" s="114">
        <v>1353</v>
      </c>
      <c r="F24" s="114">
        <v>1343</v>
      </c>
      <c r="G24" s="114">
        <v>1311</v>
      </c>
      <c r="H24" s="140">
        <v>1304</v>
      </c>
      <c r="I24" s="115">
        <v>52</v>
      </c>
      <c r="J24" s="116">
        <v>3.9877300613496933</v>
      </c>
    </row>
    <row r="25" spans="1:15" s="110" customFormat="1" ht="24.95" customHeight="1" x14ac:dyDescent="0.2">
      <c r="A25" s="193" t="s">
        <v>222</v>
      </c>
      <c r="B25" s="204" t="s">
        <v>159</v>
      </c>
      <c r="C25" s="113">
        <v>3.2323854234809715</v>
      </c>
      <c r="D25" s="115">
        <v>840</v>
      </c>
      <c r="E25" s="114">
        <v>952</v>
      </c>
      <c r="F25" s="114">
        <v>987</v>
      </c>
      <c r="G25" s="114">
        <v>973</v>
      </c>
      <c r="H25" s="140">
        <v>915</v>
      </c>
      <c r="I25" s="115">
        <v>-75</v>
      </c>
      <c r="J25" s="116">
        <v>-8.1967213114754092</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9.6355870242813708</v>
      </c>
      <c r="D27" s="115">
        <v>2504</v>
      </c>
      <c r="E27" s="114">
        <v>2389</v>
      </c>
      <c r="F27" s="114">
        <v>2395</v>
      </c>
      <c r="G27" s="114">
        <v>2325</v>
      </c>
      <c r="H27" s="140">
        <v>2330</v>
      </c>
      <c r="I27" s="115">
        <v>174</v>
      </c>
      <c r="J27" s="116">
        <v>7.4678111587982832</v>
      </c>
    </row>
    <row r="28" spans="1:15" s="110" customFormat="1" ht="24.95" customHeight="1" x14ac:dyDescent="0.2">
      <c r="A28" s="193" t="s">
        <v>163</v>
      </c>
      <c r="B28" s="199" t="s">
        <v>164</v>
      </c>
      <c r="C28" s="113">
        <v>5.456574441066687</v>
      </c>
      <c r="D28" s="115">
        <v>1418</v>
      </c>
      <c r="E28" s="114">
        <v>1438</v>
      </c>
      <c r="F28" s="114">
        <v>1404</v>
      </c>
      <c r="G28" s="114">
        <v>1356</v>
      </c>
      <c r="H28" s="140">
        <v>1348</v>
      </c>
      <c r="I28" s="115">
        <v>70</v>
      </c>
      <c r="J28" s="116">
        <v>5.1928783382789314</v>
      </c>
    </row>
    <row r="29" spans="1:15" s="110" customFormat="1" ht="24.95" customHeight="1" x14ac:dyDescent="0.2">
      <c r="A29" s="193">
        <v>86</v>
      </c>
      <c r="B29" s="199" t="s">
        <v>165</v>
      </c>
      <c r="C29" s="113">
        <v>8.5388848270288999</v>
      </c>
      <c r="D29" s="115">
        <v>2219</v>
      </c>
      <c r="E29" s="114">
        <v>2223</v>
      </c>
      <c r="F29" s="114">
        <v>2221</v>
      </c>
      <c r="G29" s="114">
        <v>2144</v>
      </c>
      <c r="H29" s="140">
        <v>2141</v>
      </c>
      <c r="I29" s="115">
        <v>78</v>
      </c>
      <c r="J29" s="116">
        <v>3.6431574030826717</v>
      </c>
    </row>
    <row r="30" spans="1:15" s="110" customFormat="1" ht="24.95" customHeight="1" x14ac:dyDescent="0.2">
      <c r="A30" s="193">
        <v>87.88</v>
      </c>
      <c r="B30" s="204" t="s">
        <v>166</v>
      </c>
      <c r="C30" s="113">
        <v>14.892061415323045</v>
      </c>
      <c r="D30" s="115">
        <v>3870</v>
      </c>
      <c r="E30" s="114">
        <v>3383</v>
      </c>
      <c r="F30" s="114">
        <v>3344</v>
      </c>
      <c r="G30" s="114">
        <v>3297</v>
      </c>
      <c r="H30" s="140">
        <v>3333</v>
      </c>
      <c r="I30" s="115">
        <v>537</v>
      </c>
      <c r="J30" s="116">
        <v>16.111611161116112</v>
      </c>
    </row>
    <row r="31" spans="1:15" s="110" customFormat="1" ht="24.95" customHeight="1" x14ac:dyDescent="0.2">
      <c r="A31" s="193" t="s">
        <v>167</v>
      </c>
      <c r="B31" s="199" t="s">
        <v>168</v>
      </c>
      <c r="C31" s="113">
        <v>4.563820371724324</v>
      </c>
      <c r="D31" s="115">
        <v>1186</v>
      </c>
      <c r="E31" s="114">
        <v>1207</v>
      </c>
      <c r="F31" s="114">
        <v>1197</v>
      </c>
      <c r="G31" s="114">
        <v>1178</v>
      </c>
      <c r="H31" s="140">
        <v>1176</v>
      </c>
      <c r="I31" s="115">
        <v>10</v>
      </c>
      <c r="J31" s="116">
        <v>0.85034013605442171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1.2352330011159427</v>
      </c>
      <c r="D34" s="115">
        <v>321</v>
      </c>
      <c r="E34" s="114">
        <v>317</v>
      </c>
      <c r="F34" s="114">
        <v>379</v>
      </c>
      <c r="G34" s="114">
        <v>382</v>
      </c>
      <c r="H34" s="140">
        <v>324</v>
      </c>
      <c r="I34" s="115">
        <v>-3</v>
      </c>
      <c r="J34" s="116">
        <v>-0.92592592592592593</v>
      </c>
    </row>
    <row r="35" spans="1:10" s="110" customFormat="1" ht="24.95" customHeight="1" x14ac:dyDescent="0.2">
      <c r="A35" s="292" t="s">
        <v>171</v>
      </c>
      <c r="B35" s="293" t="s">
        <v>172</v>
      </c>
      <c r="C35" s="113">
        <v>22.999961519221149</v>
      </c>
      <c r="D35" s="115">
        <v>5977</v>
      </c>
      <c r="E35" s="114">
        <v>6031</v>
      </c>
      <c r="F35" s="114">
        <v>6109</v>
      </c>
      <c r="G35" s="114">
        <v>6024</v>
      </c>
      <c r="H35" s="140">
        <v>6094</v>
      </c>
      <c r="I35" s="115">
        <v>-117</v>
      </c>
      <c r="J35" s="116">
        <v>-1.9199212340006564</v>
      </c>
    </row>
    <row r="36" spans="1:10" s="110" customFormat="1" ht="24.95" customHeight="1" x14ac:dyDescent="0.2">
      <c r="A36" s="294" t="s">
        <v>173</v>
      </c>
      <c r="B36" s="295" t="s">
        <v>174</v>
      </c>
      <c r="C36" s="125">
        <v>75.764805479662911</v>
      </c>
      <c r="D36" s="143">
        <v>19689</v>
      </c>
      <c r="E36" s="144">
        <v>19260</v>
      </c>
      <c r="F36" s="144">
        <v>19142</v>
      </c>
      <c r="G36" s="144">
        <v>18685</v>
      </c>
      <c r="H36" s="145">
        <v>18666</v>
      </c>
      <c r="I36" s="143">
        <v>1023</v>
      </c>
      <c r="J36" s="146">
        <v>5.4805528768884599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2020-09-25T06:52:00Z</dcterms:created>
  <dcterms:modified xsi:type="dcterms:W3CDTF">2020-09-28T08:06:19Z</dcterms:modified>
</cp:coreProperties>
</file>