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K44" i="24"/>
  <c r="I44" i="24"/>
  <c r="G44" i="24"/>
  <c r="D44" i="24"/>
  <c r="C44" i="24"/>
  <c r="M44" i="24" s="1"/>
  <c r="B44" i="24"/>
  <c r="J44" i="24" s="1"/>
  <c r="M43" i="24"/>
  <c r="K43" i="24"/>
  <c r="H43" i="24"/>
  <c r="F43" i="24"/>
  <c r="E43" i="24"/>
  <c r="C43" i="24"/>
  <c r="B43" i="24"/>
  <c r="D43" i="24" s="1"/>
  <c r="L42" i="24"/>
  <c r="I42" i="24"/>
  <c r="G42" i="24"/>
  <c r="D42" i="24"/>
  <c r="C42" i="24"/>
  <c r="M42" i="24" s="1"/>
  <c r="B42" i="24"/>
  <c r="K42" i="24" s="1"/>
  <c r="K41" i="24"/>
  <c r="H41" i="24"/>
  <c r="F41" i="24"/>
  <c r="C41" i="24"/>
  <c r="M41" i="24" s="1"/>
  <c r="B41" i="24"/>
  <c r="D41" i="24" s="1"/>
  <c r="L40" i="24"/>
  <c r="I40" i="24"/>
  <c r="G40" i="24"/>
  <c r="D40" i="24"/>
  <c r="C40" i="24"/>
  <c r="M40" i="24" s="1"/>
  <c r="B40" i="24"/>
  <c r="K40" i="24" s="1"/>
  <c r="M36" i="24"/>
  <c r="L36" i="24"/>
  <c r="K36" i="24"/>
  <c r="J36" i="24"/>
  <c r="I36" i="24"/>
  <c r="H36" i="24"/>
  <c r="G36" i="24"/>
  <c r="F36" i="24"/>
  <c r="E36" i="24"/>
  <c r="D36" i="24"/>
  <c r="K57" i="15"/>
  <c r="L57" i="15" s="1"/>
  <c r="C38" i="24"/>
  <c r="C37" i="24"/>
  <c r="C35" i="24"/>
  <c r="C34" i="24"/>
  <c r="C33" i="24"/>
  <c r="C32" i="24"/>
  <c r="C31" i="24"/>
  <c r="C30" i="24"/>
  <c r="G30" i="24" s="1"/>
  <c r="C29" i="24"/>
  <c r="C28" i="24"/>
  <c r="M28" i="24" s="1"/>
  <c r="C27" i="24"/>
  <c r="C26" i="24"/>
  <c r="C25" i="24"/>
  <c r="C24" i="24"/>
  <c r="C23" i="24"/>
  <c r="C22" i="24"/>
  <c r="G22" i="24" s="1"/>
  <c r="C21" i="24"/>
  <c r="C20" i="24"/>
  <c r="M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B45" i="24" l="1"/>
  <c r="B39" i="24"/>
  <c r="F35" i="24"/>
  <c r="D35" i="24"/>
  <c r="J35" i="24"/>
  <c r="H35" i="24"/>
  <c r="K35" i="24"/>
  <c r="G25" i="24"/>
  <c r="M25" i="24"/>
  <c r="E25" i="24"/>
  <c r="L25" i="24"/>
  <c r="I25" i="24"/>
  <c r="F31" i="24"/>
  <c r="D31" i="24"/>
  <c r="J31" i="24"/>
  <c r="H31" i="24"/>
  <c r="K31" i="24"/>
  <c r="F9" i="24"/>
  <c r="D9" i="24"/>
  <c r="J9" i="24"/>
  <c r="H9" i="24"/>
  <c r="K9" i="24"/>
  <c r="F7" i="24"/>
  <c r="D7" i="24"/>
  <c r="J7" i="24"/>
  <c r="H7" i="24"/>
  <c r="K7" i="24"/>
  <c r="B14" i="24"/>
  <c r="B6" i="24"/>
  <c r="K18" i="24"/>
  <c r="J18" i="24"/>
  <c r="H18" i="24"/>
  <c r="F18" i="24"/>
  <c r="D18" i="24"/>
  <c r="G17" i="24"/>
  <c r="M17" i="24"/>
  <c r="E17" i="24"/>
  <c r="L17" i="24"/>
  <c r="I17" i="24"/>
  <c r="G33" i="24"/>
  <c r="M33" i="24"/>
  <c r="E33" i="24"/>
  <c r="L33" i="24"/>
  <c r="I33" i="24"/>
  <c r="F15" i="24"/>
  <c r="D15" i="24"/>
  <c r="J15" i="24"/>
  <c r="H15" i="24"/>
  <c r="K15" i="24"/>
  <c r="K8" i="24"/>
  <c r="J8" i="24"/>
  <c r="H8" i="24"/>
  <c r="F8" i="24"/>
  <c r="D8" i="24"/>
  <c r="K34" i="24"/>
  <c r="J34" i="24"/>
  <c r="H34" i="24"/>
  <c r="F34" i="24"/>
  <c r="D34" i="24"/>
  <c r="G7" i="24"/>
  <c r="M7" i="24"/>
  <c r="E7" i="24"/>
  <c r="L7" i="24"/>
  <c r="I7" i="24"/>
  <c r="K30" i="24"/>
  <c r="J30" i="24"/>
  <c r="H30" i="24"/>
  <c r="F30" i="24"/>
  <c r="D30" i="24"/>
  <c r="G29" i="24"/>
  <c r="M29" i="24"/>
  <c r="E29" i="24"/>
  <c r="L29" i="24"/>
  <c r="I29" i="24"/>
  <c r="H37" i="24"/>
  <c r="F37" i="24"/>
  <c r="D37" i="24"/>
  <c r="J37" i="24"/>
  <c r="K37" i="24"/>
  <c r="I16" i="24"/>
  <c r="L16" i="24"/>
  <c r="G16" i="24"/>
  <c r="E16" i="24"/>
  <c r="M16" i="24"/>
  <c r="I26" i="24"/>
  <c r="L26" i="24"/>
  <c r="M26" i="24"/>
  <c r="G26" i="24"/>
  <c r="E26" i="24"/>
  <c r="I32" i="24"/>
  <c r="L32" i="24"/>
  <c r="G32" i="24"/>
  <c r="E32" i="24"/>
  <c r="M32" i="24"/>
  <c r="K58" i="24"/>
  <c r="I58" i="24"/>
  <c r="J58" i="24"/>
  <c r="G9" i="24"/>
  <c r="M9" i="24"/>
  <c r="E9" i="24"/>
  <c r="L9" i="24"/>
  <c r="I9" i="24"/>
  <c r="F19" i="24"/>
  <c r="D19" i="24"/>
  <c r="J19" i="24"/>
  <c r="H19" i="24"/>
  <c r="G23" i="24"/>
  <c r="M23" i="24"/>
  <c r="E23" i="24"/>
  <c r="L23" i="24"/>
  <c r="I23" i="24"/>
  <c r="I37" i="24"/>
  <c r="G37" i="24"/>
  <c r="L37" i="24"/>
  <c r="M37" i="24"/>
  <c r="E37" i="24"/>
  <c r="K74" i="24"/>
  <c r="I74" i="24"/>
  <c r="J74" i="24"/>
  <c r="F27" i="24"/>
  <c r="D27" i="24"/>
  <c r="J27" i="24"/>
  <c r="H27" i="24"/>
  <c r="K16" i="24"/>
  <c r="J16" i="24"/>
  <c r="H16" i="24"/>
  <c r="F16" i="24"/>
  <c r="D16" i="24"/>
  <c r="K22" i="24"/>
  <c r="J22" i="24"/>
  <c r="H22" i="24"/>
  <c r="F22" i="24"/>
  <c r="D22" i="24"/>
  <c r="K28" i="24"/>
  <c r="J28" i="24"/>
  <c r="H28" i="24"/>
  <c r="F28" i="24"/>
  <c r="D28" i="24"/>
  <c r="D38" i="24"/>
  <c r="K38" i="24"/>
  <c r="J38" i="24"/>
  <c r="H38" i="24"/>
  <c r="F38" i="24"/>
  <c r="C14" i="24"/>
  <c r="C6" i="24"/>
  <c r="G27" i="24"/>
  <c r="M27" i="24"/>
  <c r="E27" i="24"/>
  <c r="L27" i="24"/>
  <c r="I27" i="24"/>
  <c r="I30" i="24"/>
  <c r="L30" i="24"/>
  <c r="M30" i="24"/>
  <c r="E30" i="24"/>
  <c r="F25" i="24"/>
  <c r="D25" i="24"/>
  <c r="J25" i="24"/>
  <c r="H25" i="24"/>
  <c r="K25" i="24"/>
  <c r="F17" i="24"/>
  <c r="D17" i="24"/>
  <c r="J17" i="24"/>
  <c r="H17" i="24"/>
  <c r="K17" i="24"/>
  <c r="G21" i="24"/>
  <c r="M21" i="24"/>
  <c r="E21" i="24"/>
  <c r="L21" i="24"/>
  <c r="I21" i="24"/>
  <c r="M38" i="24"/>
  <c r="E38" i="24"/>
  <c r="L38" i="24"/>
  <c r="G38" i="24"/>
  <c r="K19" i="24"/>
  <c r="K20" i="24"/>
  <c r="J20" i="24"/>
  <c r="H20" i="24"/>
  <c r="F20" i="24"/>
  <c r="D20" i="24"/>
  <c r="F23" i="24"/>
  <c r="D23" i="24"/>
  <c r="J23" i="24"/>
  <c r="H23" i="24"/>
  <c r="K23" i="24"/>
  <c r="K26" i="24"/>
  <c r="J26" i="24"/>
  <c r="H26" i="24"/>
  <c r="F26" i="24"/>
  <c r="D26" i="24"/>
  <c r="F29" i="24"/>
  <c r="D29" i="24"/>
  <c r="J29" i="24"/>
  <c r="H29" i="24"/>
  <c r="K29" i="24"/>
  <c r="I18" i="24"/>
  <c r="L18" i="24"/>
  <c r="M18" i="24"/>
  <c r="G18" i="24"/>
  <c r="E18" i="24"/>
  <c r="I24" i="24"/>
  <c r="L24" i="24"/>
  <c r="G24" i="24"/>
  <c r="E24" i="24"/>
  <c r="M24" i="24"/>
  <c r="I34" i="24"/>
  <c r="L34" i="24"/>
  <c r="M34" i="24"/>
  <c r="G34" i="24"/>
  <c r="E34" i="24"/>
  <c r="I38" i="24"/>
  <c r="K24" i="24"/>
  <c r="J24" i="24"/>
  <c r="H24" i="24"/>
  <c r="F24" i="24"/>
  <c r="D24" i="24"/>
  <c r="K32" i="24"/>
  <c r="J32" i="24"/>
  <c r="H32" i="24"/>
  <c r="F32" i="24"/>
  <c r="D32" i="24"/>
  <c r="G15" i="24"/>
  <c r="M15" i="24"/>
  <c r="E15" i="24"/>
  <c r="L15" i="24"/>
  <c r="I15" i="24"/>
  <c r="G31" i="24"/>
  <c r="M31" i="24"/>
  <c r="E31" i="24"/>
  <c r="L31" i="24"/>
  <c r="I31" i="24"/>
  <c r="K66" i="24"/>
  <c r="I66" i="24"/>
  <c r="J66" i="24"/>
  <c r="F33" i="24"/>
  <c r="D33" i="24"/>
  <c r="J33" i="24"/>
  <c r="H33" i="24"/>
  <c r="K33" i="24"/>
  <c r="F21" i="24"/>
  <c r="D21" i="24"/>
  <c r="J21" i="24"/>
  <c r="H21" i="24"/>
  <c r="K21" i="24"/>
  <c r="I8" i="24"/>
  <c r="L8" i="24"/>
  <c r="M8" i="24"/>
  <c r="G8" i="24"/>
  <c r="E8" i="24"/>
  <c r="G19" i="24"/>
  <c r="M19" i="24"/>
  <c r="E19" i="24"/>
  <c r="L19" i="24"/>
  <c r="I19" i="24"/>
  <c r="I22" i="24"/>
  <c r="L22" i="24"/>
  <c r="M22" i="24"/>
  <c r="E22" i="24"/>
  <c r="G35" i="24"/>
  <c r="M35" i="24"/>
  <c r="E35" i="24"/>
  <c r="L35" i="24"/>
  <c r="I35" i="24"/>
  <c r="C45" i="24"/>
  <c r="C39" i="24"/>
  <c r="K27" i="24"/>
  <c r="K53" i="24"/>
  <c r="I53" i="24"/>
  <c r="K61" i="24"/>
  <c r="I61" i="24"/>
  <c r="K69" i="24"/>
  <c r="I69" i="24"/>
  <c r="E20" i="24"/>
  <c r="E28" i="24"/>
  <c r="I43" i="24"/>
  <c r="G43" i="24"/>
  <c r="L43" i="24"/>
  <c r="K55" i="24"/>
  <c r="I55" i="24"/>
  <c r="K63" i="24"/>
  <c r="I63" i="24"/>
  <c r="K71" i="24"/>
  <c r="I71" i="24"/>
  <c r="G20" i="24"/>
  <c r="G28" i="24"/>
  <c r="K52" i="24"/>
  <c r="I52" i="24"/>
  <c r="K60" i="24"/>
  <c r="I60" i="24"/>
  <c r="K68" i="24"/>
  <c r="I68" i="24"/>
  <c r="K57" i="24"/>
  <c r="I57" i="24"/>
  <c r="K65" i="24"/>
  <c r="I65" i="24"/>
  <c r="K73" i="24"/>
  <c r="I73" i="24"/>
  <c r="I20" i="24"/>
  <c r="L20" i="24"/>
  <c r="I28" i="24"/>
  <c r="L28" i="24"/>
  <c r="I41" i="24"/>
  <c r="G41" i="24"/>
  <c r="L41" i="24"/>
  <c r="K54" i="24"/>
  <c r="I54" i="24"/>
  <c r="K62" i="24"/>
  <c r="I62" i="24"/>
  <c r="K70" i="24"/>
  <c r="I70" i="24"/>
  <c r="J77" i="24"/>
  <c r="E41"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L44" i="24"/>
  <c r="E40" i="24"/>
  <c r="E42" i="24"/>
  <c r="E44" i="24"/>
  <c r="I77" i="24" l="1"/>
  <c r="I45" i="24"/>
  <c r="G45" i="24"/>
  <c r="L45" i="24"/>
  <c r="E45" i="24"/>
  <c r="M45" i="24"/>
  <c r="K6" i="24"/>
  <c r="J6" i="24"/>
  <c r="H6" i="24"/>
  <c r="F6" i="24"/>
  <c r="D6" i="24"/>
  <c r="I14" i="24"/>
  <c r="L14" i="24"/>
  <c r="M14" i="24"/>
  <c r="E14" i="24"/>
  <c r="G14" i="24"/>
  <c r="K79" i="24"/>
  <c r="K78" i="24"/>
  <c r="K14" i="24"/>
  <c r="J14" i="24"/>
  <c r="H14" i="24"/>
  <c r="F14" i="24"/>
  <c r="D14" i="24"/>
  <c r="I39" i="24"/>
  <c r="G39" i="24"/>
  <c r="L39" i="24"/>
  <c r="M39" i="24"/>
  <c r="E39" i="24"/>
  <c r="J79" i="24"/>
  <c r="J78" i="24"/>
  <c r="H39" i="24"/>
  <c r="F39" i="24"/>
  <c r="D39" i="24"/>
  <c r="J39" i="24"/>
  <c r="K39" i="24"/>
  <c r="I6" i="24"/>
  <c r="L6" i="24"/>
  <c r="M6" i="24"/>
  <c r="G6" i="24"/>
  <c r="E6" i="24"/>
  <c r="H45" i="24"/>
  <c r="F45" i="24"/>
  <c r="D45" i="24"/>
  <c r="J45" i="24"/>
  <c r="K45" i="24"/>
  <c r="I78" i="24" l="1"/>
  <c r="I79" i="24"/>
  <c r="I83" i="24" l="1"/>
  <c r="I82" i="24"/>
  <c r="I81" i="24"/>
</calcChain>
</file>

<file path=xl/sharedStrings.xml><?xml version="1.0" encoding="utf-8"?>
<sst xmlns="http://schemas.openxmlformats.org/spreadsheetml/2006/main" count="1664" uniqueCount="520">
  <si>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</si>
  <si>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</si>
  <si>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</si>
  <si>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</si>
  <si>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</si>
  <si>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</si>
  <si>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</si>
  <si>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</si>
  <si>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</si>
  <si>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</si>
  <si>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</si>
  <si>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</si>
  <si>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</si>
  <si>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Göttingen (03159)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</si>
  <si>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</si>
  <si>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</si>
  <si>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</si>
  <si>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</si>
  <si>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</si>
  <si>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</si>
  <si>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</si>
  <si>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</si>
  <si>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</si>
  <si>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</si>
  <si>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</si>
  <si>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</si>
  <si>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</si>
  <si>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</si>
  <si>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</si>
  <si>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</si>
  <si>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</si>
  <si>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</si>
  <si>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</si>
  <si>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</si>
  <si>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</si>
  <si>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</si>
  <si>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</si>
  <si>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</si>
  <si>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</si>
  <si>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</si>
  <si>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</si>
  <si>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</si>
  <si>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</si>
  <si>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</si>
  <si>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</si>
  <si>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</si>
  <si>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</si>
  <si>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</si>
  <si>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</si>
  <si>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</si>
  <si>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</si>
  <si>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</si>
  <si>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</si>
  <si>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</si>
  <si>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</si>
  <si>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</si>
  <si>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</si>
  <si>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</si>
  <si>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</si>
  <si>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</si>
  <si>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</si>
  <si>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</si>
  <si>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</si>
  <si>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</si>
  <si>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</si>
  <si>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</si>
  <si>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</si>
  <si>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</si>
  <si>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</si>
  <si>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</si>
  <si>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</si>
  <si>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</si>
  <si>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</si>
  <si>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</si>
  <si>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</si>
  <si>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</si>
  <si>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</si>
  <si>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</si>
  <si>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</si>
  <si>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</si>
  <si>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</si>
  <si>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</si>
  <si>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</si>
  <si>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</si>
  <si>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</si>
  <si>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</si>
  <si>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</si>
  <si>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</si>
  <si>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</si>
  <si>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</si>
  <si>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</si>
  <si>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</si>
  <si>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Göttingen (03159);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</si>
  <si>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</si>
  <si>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</si>
  <si>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</si>
  <si>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</si>
  <si>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</si>
  <si>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</si>
  <si>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</si>
  <si>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</si>
  <si>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</si>
  <si>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</si>
  <si>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</si>
  <si>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</si>
  <si>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</si>
  <si>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</si>
  <si>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</si>
  <si>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</si>
  <si>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</si>
  <si>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</si>
  <si>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</si>
  <si>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</si>
  <si>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</si>
  <si>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</si>
  <si>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</si>
  <si>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</si>
  <si>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</si>
  <si>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</si>
  <si>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</si>
  <si>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</si>
  <si>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</si>
  <si>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</si>
  <si>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</si>
  <si>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</si>
  <si>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</si>
  <si>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</si>
  <si>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</si>
  <si>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</si>
  <si>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</si>
  <si>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</si>
  <si>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</si>
  <si>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</si>
  <si>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</si>
  <si>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</si>
  <si>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</si>
  <si>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</si>
  <si>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</si>
  <si>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</si>
  <si>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</si>
  <si>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</si>
  <si>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</si>
  <si>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</si>
  <si>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</si>
  <si>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</si>
  <si>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</si>
  <si>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</si>
  <si>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</si>
  <si>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</si>
  <si>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</si>
  <si>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</si>
  <si>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</si>
  <si>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</si>
  <si>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</si>
  <si>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</si>
  <si>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</si>
  <si>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</si>
  <si>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</si>
  <si>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</si>
  <si>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</si>
  <si>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</si>
  <si>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</si>
  <si>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</si>
  <si>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</si>
  <si>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</si>
  <si>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</si>
  <si>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</si>
  <si>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</si>
  <si>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</si>
  <si>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</si>
  <si>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</si>
  <si>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</si>
  <si>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</si>
  <si>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</si>
  <si>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</si>
  <si>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</si>
  <si>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</si>
  <si>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</si>
  <si>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</si>
  <si>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</si>
  <si>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</si>
  <si>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</si>
  <si>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</si>
  <si>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Göttingen (03159)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</si>
  <si>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</si>
  <si>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</si>
  <si>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</si>
  <si>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</si>
  <si>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</si>
  <si>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</si>
  <si>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</si>
  <si>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</si>
  <si>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</si>
  <si>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</si>
  <si>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</si>
  <si>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</si>
  <si>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</si>
  <si>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</si>
  <si>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</si>
  <si>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</si>
  <si>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</si>
  <si>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</si>
  <si>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</si>
  <si>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</si>
  <si>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</si>
  <si>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</si>
  <si>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</si>
  <si>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</si>
  <si>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</si>
  <si>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</si>
  <si>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</si>
  <si>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</si>
  <si>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</si>
  <si>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</si>
  <si>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</si>
  <si>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</si>
  <si>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</si>
  <si>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</si>
  <si>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</si>
  <si>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</si>
  <si>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</si>
  <si>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</si>
  <si>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</si>
  <si>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</si>
  <si>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</si>
  <si>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</si>
  <si>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</si>
  <si>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</si>
  <si>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</si>
  <si>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</si>
  <si>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</si>
  <si>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</si>
  <si>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</si>
  <si>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</si>
  <si>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</si>
  <si>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</si>
  <si>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</si>
  <si>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</si>
  <si>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</si>
  <si>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</si>
  <si>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</si>
  <si>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</si>
  <si>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</si>
  <si>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</si>
  <si>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</si>
  <si>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</si>
  <si>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</si>
  <si>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</si>
  <si>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</si>
  <si>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</si>
  <si>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</si>
  <si>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</si>
  <si>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</si>
  <si>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</si>
  <si>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</si>
  <si>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</si>
  <si>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</si>
  <si>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</si>
  <si>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</si>
  <si>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</si>
  <si>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</si>
  <si>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</si>
  <si>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</si>
  <si>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</si>
  <si>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</si>
  <si>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</si>
  <si>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</si>
  <si>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</si>
  <si>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</si>
  <si>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</si>
  <si>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</si>
  <si>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</si>
  <si>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</si>
  <si>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</si>
  <si>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</si>
  <si>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</si>
  <si>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</si>
  <si>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</si>
  <si>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</si>
  <si>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</si>
  <si>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</si>
  <si>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</si>
  <si>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</si>
  <si>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</si>
  <si>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</si>
  <si>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</si>
  <si>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</si>
  <si>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</si>
  <si>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</si>
  <si>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</si>
  <si>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</si>
  <si>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</si>
  <si>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</si>
  <si>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</si>
  <si>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</si>
  <si>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</si>
  <si>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</si>
  <si>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</si>
  <si>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</si>
  <si>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</si>
  <si>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</si>
  <si>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</si>
  <si>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</si>
  <si>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</si>
  <si>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</si>
  <si>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</si>
  <si>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</si>
  <si>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</si>
  <si>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</si>
  <si>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</si>
  <si>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</si>
  <si>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</si>
  <si>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</si>
  <si>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</si>
  <si>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</si>
  <si>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</si>
  <si>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</si>
  <si>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</si>
  <si>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</si>
  <si>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</si>
  <si>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</si>
  <si>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</si>
  <si>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</si>
  <si>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</si>
  <si>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</si>
  <si>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</si>
  <si>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</si>
  <si>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</si>
  <si>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</si>
  <si>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</si>
  <si>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</si>
  <si>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</si>
  <si>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</si>
  <si>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</si>
  <si>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</si>
  <si>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</si>
  <si>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</si>
  <si>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</si>
  <si>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</si>
  <si>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</si>
  <si>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</si>
  <si>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</si>
  <si>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</si>
  <si>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</si>
  <si>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</si>
  <si>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</si>
  <si>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</si>
  <si>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</si>
  <si>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</si>
  <si>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</si>
  <si>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</si>
  <si>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</si>
  <si>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</si>
  <si>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</si>
  <si>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</si>
  <si>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</si>
  <si>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</si>
  <si>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</si>
  <si>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</si>
  <si>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</si>
  <si>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</si>
  <si>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</si>
  <si>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</si>
  <si>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</si>
  <si>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</si>
  <si>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</si>
  <si>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</si>
  <si>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</si>
  <si>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</si>
  <si>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</si>
  <si>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</si>
  <si>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</si>
  <si>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</si>
  <si>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Göttingen (03159);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</si>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</sst>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{5EC5A498-D776-473F-B27E-2E297A5C7B29}</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04F7-40F9-9D28-F8A5853D4FBD}"/>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{3AAC979E-518F-4186-A1E5-8F56931A4A1B}</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04F7-40F9-9D28-F8A5853D4FB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{7F3F48BD-5E74-4C08-BF70-B5C13AB4224A}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4F7-40F9-9D28-F8A5853D4FB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{47EF0AB4-478B-4369-8326-40C74DE370C3}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4F7-40F9-9D28-F8A5853D4FB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0.99396412219009567</c:v>
                </c:pt>
                <c:pt idx="1">
                  <c:v>1.4040057212208159</c:v>
                </c:pt>
                <c:pt idx="2">
                  <c:v>1.1186464311118853</c:v>
                </c:pt>
                <c:pt idx="3">
                  <c:v>1.0875687030768</c:v>
                </c:pt>
              </c:numCache>
            </c:numRef>
          </c:val>
          <c:extLst>
            <c:ext xmlns:c16="http://schemas.microsoft.com/office/drawing/2014/chart" uri="{C3380CC4-5D6E-409C-BE32-E72D297353CC}">
              <c16:uniqueId val="{00000004-04F7-40F9-9D28-F8A5853D4FB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{0695A68F-C1A3-4FFF-9BF5-156C7E24E62C}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4F7-40F9-9D28-F8A5853D4FB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{336627D3-992E-4CE2-9177-8A2396A36870}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4F7-40F9-9D28-F8A5853D4FB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{1DB93B6D-1022-4160-A34E-635204D3918F}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4F7-40F9-9D28-F8A5853D4FB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{67623608-204C-414C-A8A7-465AAA9826CF}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4F7-40F9-9D28-F8A5853D4FB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4F7-40F9-9D28-F8A5853D4FB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4F7-40F9-9D28-F8A5853D4FB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{AD48CC53-6F0C-4202-A163-AC6DB5E5BA1A}</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3988-48CF-A045-216799057146}"/>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{44968DAB-BDF6-4E05-8EE4-3B12F4119C7E}</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3988-48CF-A045-21679905714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{F94FB3E0-D669-431B-B13D-EB69EC2B7F0D}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988-48CF-A045-21679905714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{89ED1352-0ADF-4CE6-AD1C-88BA00B042B0}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988-48CF-A045-2167990571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-3.3220796758946656</c:v>
                </c:pt>
                <c:pt idx="1">
                  <c:v>-2.8801937126160149</c:v>
                </c:pt>
                <c:pt idx="2">
                  <c:v>-2.7637010795899166</c:v>
                </c:pt>
                <c:pt idx="3">
                  <c:v>-2.8655893304673015</c:v>
                </c:pt>
              </c:numCache>
            </c:numRef>
          </c:val>
          <c:extLst>
            <c:ext xmlns:c16="http://schemas.microsoft.com/office/drawing/2014/chart" uri="{C3380CC4-5D6E-409C-BE32-E72D297353CC}">
              <c16:uniqueId val="{00000004-3988-48CF-A045-21679905714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{F3F4F093-F976-4480-B678-AD37042FE5F6}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988-48CF-A045-21679905714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{7F4344BF-8F87-41A8-B9D2-A198AF3C3832}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988-48CF-A045-21679905714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{5EF4E75A-4BC0-4C08-89C5-291AE578872E}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988-48CF-A045-21679905714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{E631AF29-EA6E-4824-9C8A-5FCB6B325192}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988-48CF-A045-2167990571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988-48CF-A045-21679905714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988-48CF-A045-21679905714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{DC46DB8F-4A8A-4E02-B188-06CE3AFCA23A}</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7048-4794-AFF4-E3CDA5A6C2BB}"/>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{192D8E8F-72F2-4238-9D4D-837B2F2BB669}</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7048-4794-AFF4-E3CDA5A6C2BB}"/>
                </c:ext>
              </c:extLst>
            </c:dLbl>
            <c:dLbl>
              <c:idx val="2"/>
              <c:tx>
                <c:strRef>
                  <c:f>Daten_Diagramme!$D$16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{F32F8D88-9A2C-42D3-8224-C3541671FE43}</c15:txfldGUID>
                      <c15:f>Daten_Diagramme!$D$16</c15:f>
                      <c15:dlblFieldTableCache>
                        <c:ptCount val="1"/>
                        <c:pt idx="0">
                          <c:v>-0.1</c:v>
                        </c:pt>
                      </c15:dlblFieldTableCache>
                    </c15:dlblFTEntry>
                  </c15:dlblFieldTable>
                  <c15:showDataLabelsRange val="0"/>
                </c:ext>
                <c:ext xmlns:c16="http://schemas.microsoft.com/office/drawing/2014/chart" uri="{C3380CC4-5D6E-409C-BE32-E72D297353CC}">
                  <c16:uniqueId val="{00000002-7048-4794-AFF4-E3CDA5A6C2BB}"/>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{2F0062D8-8C56-496C-841E-1AD1989B935A}</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7048-4794-AFF4-E3CDA5A6C2BB}"/>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{96060082-DF73-45F7-95B1-6F7473086611}</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7048-4794-AFF4-E3CDA5A6C2BB}"/>
                </c:ext>
              </c:extLst>
            </c:dLbl>
            <c:dLbl>
              <c:idx val="5"/>
              <c:tx>
                <c:strRef>
                  <c:f>Daten_Diagramme!$D$19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{71A41670-3891-4807-843F-1395F2DC19BB}</c15:txfldGUID>
                      <c15:f>Daten_Diagramme!$D$19</c15:f>
                      <c15:dlblFieldTableCache>
                        <c:ptCount val="1"/>
                        <c:pt idx="0">
                          <c:v>0.9</c:v>
                        </c:pt>
                      </c15:dlblFieldTableCache>
                    </c15:dlblFTEntry>
                  </c15:dlblFieldTable>
                  <c15:showDataLabelsRange val="0"/>
                </c:ext>
                <c:ext xmlns:c16="http://schemas.microsoft.com/office/drawing/2014/chart" uri="{C3380CC4-5D6E-409C-BE32-E72D297353CC}">
                  <c16:uniqueId val="{00000005-7048-4794-AFF4-E3CDA5A6C2BB}"/>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{BC19637F-8995-486C-A25F-F9DCE1C52BA2}</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7048-4794-AFF4-E3CDA5A6C2BB}"/>
                </c:ext>
              </c:extLst>
            </c:dLbl>
            <c:dLbl>
              <c:idx val="7"/>
              <c:tx>
                <c:strRef>
                  <c:f>Daten_Diagramme!$D$21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{C7822300-69E6-4C73-8215-BAB86F3E0018}</c15:txfldGUID>
                      <c15:f>Daten_Diagramme!$D$21</c15:f>
                      <c15:dlblFieldTableCache>
                        <c:ptCount val="1"/>
                        <c:pt idx="0">
                          <c:v>1.4</c:v>
                        </c:pt>
                      </c15:dlblFieldTableCache>
                    </c15:dlblFTEntry>
                  </c15:dlblFieldTable>
                  <c15:showDataLabelsRange val="0"/>
                </c:ext>
                <c:ext xmlns:c16="http://schemas.microsoft.com/office/drawing/2014/chart" uri="{C3380CC4-5D6E-409C-BE32-E72D297353CC}">
                  <c16:uniqueId val="{00000007-7048-4794-AFF4-E3CDA5A6C2BB}"/>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{5B072CF8-C0D2-491D-A407-1C83CCEDC038}</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7048-4794-AFF4-E3CDA5A6C2BB}"/>
                </c:ext>
              </c:extLst>
            </c:dLbl>
            <c:dLbl>
              <c:idx val="9"/>
              <c:tx>
                <c:strRef>
                  <c:f>Daten_Diagramme!$D$23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{D242AC5D-CA0F-4BC8-BC12-2885789C349D}</c15:txfldGUID>
                      <c15:f>Daten_Diagramme!$D$23</c15:f>
                      <c15:dlblFieldTableCache>
                        <c:ptCount val="1"/>
                        <c:pt idx="0">
                          <c:v>3.8</c:v>
                        </c:pt>
                      </c15:dlblFieldTableCache>
                    </c15:dlblFTEntry>
                  </c15:dlblFieldTable>
                  <c15:showDataLabelsRange val="0"/>
                </c:ext>
                <c:ext xmlns:c16="http://schemas.microsoft.com/office/drawing/2014/chart" uri="{C3380CC4-5D6E-409C-BE32-E72D297353CC}">
                  <c16:uniqueId val="{00000009-7048-4794-AFF4-E3CDA5A6C2BB}"/>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{1C6FA5A3-F996-4C45-8B0D-323AD4B8EED2}</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7048-4794-AFF4-E3CDA5A6C2BB}"/>
                </c:ext>
              </c:extLst>
            </c:dLbl>
            <c:dLbl>
              <c:idx val="11"/>
              <c:tx>
                <c:strRef>
                  <c:f>Daten_Diagramme!$D$25</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{EC1C1B55-82C8-4584-8106-F1CE64305C23}</c15:txfldGUID>
                      <c15:f>Daten_Diagramme!$D$25</c15:f>
                      <c15:dlblFieldTableCache>
                        <c:ptCount val="1"/>
                        <c:pt idx="0">
                          <c:v>9.5</c:v>
                        </c:pt>
                      </c15:dlblFieldTableCache>
                    </c15:dlblFTEntry>
                  </c15:dlblFieldTable>
                  <c15:showDataLabelsRange val="0"/>
                </c:ext>
                <c:ext xmlns:c16="http://schemas.microsoft.com/office/drawing/2014/chart" uri="{C3380CC4-5D6E-409C-BE32-E72D297353CC}">
                  <c16:uniqueId val="{0000000B-7048-4794-AFF4-E3CDA5A6C2BB}"/>
                </c:ext>
              </c:extLst>
            </c:dLbl>
            <c:dLbl>
              <c:idx val="12"/>
              <c:tx>
                <c:strRef>
                  <c:f>Daten_Diagramme!$D$26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{2B4DACA3-8B9B-4056-A7CC-9D8F01DF5DC4}</c15:txfldGUID>
                      <c15:f>Daten_Diagramme!$D$26</c15:f>
                      <c15:dlblFieldTableCache>
                        <c:ptCount val="1"/>
                        <c:pt idx="0">
                          <c:v>-2.3</c:v>
                        </c:pt>
                      </c15:dlblFieldTableCache>
                    </c15:dlblFTEntry>
                  </c15:dlblFieldTable>
                  <c15:showDataLabelsRange val="0"/>
                </c:ext>
                <c:ext xmlns:c16="http://schemas.microsoft.com/office/drawing/2014/chart" uri="{C3380CC4-5D6E-409C-BE32-E72D297353CC}">
                  <c16:uniqueId val="{0000000C-7048-4794-AFF4-E3CDA5A6C2BB}"/>
                </c:ext>
              </c:extLst>
            </c:dLbl>
            <c:dLbl>
              <c:idx val="13"/>
              <c:tx>
                <c:strRef>
                  <c:f>Daten_Diagramme!$D$27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{0F1D67B0-990D-43CD-B106-030E45B94A54}</c15:txfldGUID>
                      <c15:f>Daten_Diagramme!$D$27</c15:f>
                      <c15:dlblFieldTableCache>
                        <c:ptCount val="1"/>
                        <c:pt idx="0">
                          <c:v>2.6</c:v>
                        </c:pt>
                      </c15:dlblFieldTableCache>
                    </c15:dlblFTEntry>
                  </c15:dlblFieldTable>
                  <c15:showDataLabelsRange val="0"/>
                </c:ext>
                <c:ext xmlns:c16="http://schemas.microsoft.com/office/drawing/2014/chart" uri="{C3380CC4-5D6E-409C-BE32-E72D297353CC}">
                  <c16:uniqueId val="{0000000D-7048-4794-AFF4-E3CDA5A6C2BB}"/>
                </c:ext>
              </c:extLst>
            </c:dLbl>
            <c:dLbl>
              <c:idx val="14"/>
              <c:tx>
                <c:strRef>
                  <c:f>Daten_Diagramme!$D$28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{A9B10040-5D48-4F68-8551-DF9FD5CC43B1}</c15:txfldGUID>
                      <c15:f>Daten_Diagramme!$D$28</c15:f>
                      <c15:dlblFieldTableCache>
                        <c:ptCount val="1"/>
                        <c:pt idx="0">
                          <c:v>2.8</c:v>
                        </c:pt>
                      </c15:dlblFieldTableCache>
                    </c15:dlblFTEntry>
                  </c15:dlblFieldTable>
                  <c15:showDataLabelsRange val="0"/>
                </c:ext>
                <c:ext xmlns:c16="http://schemas.microsoft.com/office/drawing/2014/chart" uri="{C3380CC4-5D6E-409C-BE32-E72D297353CC}">
                  <c16:uniqueId val="{0000000E-7048-4794-AFF4-E3CDA5A6C2BB}"/>
                </c:ext>
              </c:extLst>
            </c:dLbl>
            <c:dLbl>
              <c:idx val="15"/>
              <c:tx>
                <c:strRef>
                  <c:f>Daten_Diagramme!$D$29</c:f>
                  <c:strCache>
                    <c:ptCount val="1"/>
                    <c:pt idx="0">
                      <c:v>-23.4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{B54957C9-546B-4602-B245-D64D5D41730D}</c15:txfldGUID>
                      <c15:f>Daten_Diagramme!$D$29</c15:f>
                      <c15:dlblFieldTableCache>
                        <c:ptCount val="1"/>
                        <c:pt idx="0">
                          <c:v>-23.4</c:v>
                        </c:pt>
                      </c15:dlblFieldTableCache>
                    </c15:dlblFTEntry>
                  </c15:dlblFieldTable>
                  <c15:showDataLabelsRange val="0"/>
                </c:ext>
                <c:ext xmlns:c16="http://schemas.microsoft.com/office/drawing/2014/chart" uri="{C3380CC4-5D6E-409C-BE32-E72D297353CC}">
                  <c16:uniqueId val="{0000000F-7048-4794-AFF4-E3CDA5A6C2BB}"/>
                </c:ext>
              </c:extLst>
            </c:dLbl>
            <c:dLbl>
              <c:idx val="16"/>
              <c:tx>
                <c:strRef>
                  <c:f>Daten_Diagramme!$D$30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{88D3C502-BF5A-4EB5-B128-6270822CFFFB}</c15:txfldGUID>
                      <c15:f>Daten_Diagramme!$D$30</c15:f>
                      <c15:dlblFieldTableCache>
                        <c:ptCount val="1"/>
                        <c:pt idx="0">
                          <c:v>1.8</c:v>
                        </c:pt>
                      </c15:dlblFieldTableCache>
                    </c15:dlblFTEntry>
                  </c15:dlblFieldTable>
                  <c15:showDataLabelsRange val="0"/>
                </c:ext>
                <c:ext xmlns:c16="http://schemas.microsoft.com/office/drawing/2014/chart" uri="{C3380CC4-5D6E-409C-BE32-E72D297353CC}">
                  <c16:uniqueId val="{00000010-7048-4794-AFF4-E3CDA5A6C2BB}"/>
                </c:ext>
              </c:extLst>
            </c:dLbl>
            <c:dLbl>
              <c:idx val="17"/>
              <c:tx>
                <c:strRef>
                  <c:f>Daten_Diagramme!$D$31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{E9B680F2-715F-456B-B498-264C59E855B5}</c15:txfldGUID>
                      <c15:f>Daten_Diagramme!$D$31</c15:f>
                      <c15:dlblFieldTableCache>
                        <c:ptCount val="1"/>
                        <c:pt idx="0">
                          <c:v>-0.8</c:v>
                        </c:pt>
                      </c15:dlblFieldTableCache>
                    </c15:dlblFTEntry>
                  </c15:dlblFieldTable>
                  <c15:showDataLabelsRange val="0"/>
                </c:ext>
                <c:ext xmlns:c16="http://schemas.microsoft.com/office/drawing/2014/chart" uri="{C3380CC4-5D6E-409C-BE32-E72D297353CC}">
                  <c16:uniqueId val="{00000011-7048-4794-AFF4-E3CDA5A6C2BB}"/>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{866D52D9-8F02-43DD-91CD-2D54AA6D6465}</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7048-4794-AFF4-E3CDA5A6C2BB}"/>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{58200159-9C55-4313-AFD5-8B47CF84EAD3}</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7048-4794-AFF4-E3CDA5A6C2BB}"/>
                </c:ext>
              </c:extLst>
            </c:dLbl>
            <c:dLbl>
              <c:idx val="20"/>
              <c:tx>
                <c:strRef>
                  <c:f>Daten_Diagramme!$D$34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{7D1EC757-E214-4942-B8D8-095D0013649D}</c15:txfldGUID>
                      <c15:f>Daten_Diagramme!$D$34</c15:f>
                      <c15:dlblFieldTableCache>
                        <c:ptCount val="1"/>
                        <c:pt idx="0">
                          <c:v>2.5</c:v>
                        </c:pt>
                      </c15:dlblFieldTableCache>
                    </c15:dlblFTEntry>
                  </c15:dlblFieldTable>
                  <c15:showDataLabelsRange val="0"/>
                </c:ext>
                <c:ext xmlns:c16="http://schemas.microsoft.com/office/drawing/2014/chart" uri="{C3380CC4-5D6E-409C-BE32-E72D297353CC}">
                  <c16:uniqueId val="{00000014-7048-4794-AFF4-E3CDA5A6C2B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{E8EE20D5-AE82-4619-9C89-F96B14AB727F}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048-4794-AFF4-E3CDA5A6C2B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{066C6FDA-D400-47B6-BCF5-D975B3C6170F}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048-4794-AFF4-E3CDA5A6C2BB}"/>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{DE20C129-9C75-4E32-81CA-D84D8802B8E1}</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7048-4794-AFF4-E3CDA5A6C2BB}"/>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{B5D5BED9-7C28-441D-A4CE-BD5B92604B63}</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7048-4794-AFF4-E3CDA5A6C2BB}"/>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{C6F1F32D-AA7D-4EAC-A295-3E2794B65C65}</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7048-4794-AFF4-E3CDA5A6C2B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{FE111ACC-E430-4656-90FB-A331082D7FB5}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048-4794-AFF4-E3CDA5A6C2B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{BDBBF30D-6E56-4A43-800F-924FD9A517D4}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048-4794-AFF4-E3CDA5A6C2B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{59A50288-130F-40BE-BB37-DACA88460A00}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048-4794-AFF4-E3CDA5A6C2B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{4E430BFD-752B-4BCD-BA73-5D4BCB5A1D81}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048-4794-AFF4-E3CDA5A6C2B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{E1803472-CAF9-4347-B658-92C9370B8977}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048-4794-AFF4-E3CDA5A6C2BB}"/>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{09EBB5BE-5203-4E73-9FC8-BFDA38CA5E88}</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7048-4794-AFF4-E3CDA5A6C2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0.99396412219009567</c:v>
                </c:pt>
                <c:pt idx="1">
                  <c:v>2.43161094224924</c:v>
                </c:pt>
                <c:pt idx="2">
                  <c:v>-0.13976240391334732</c:v>
                </c:pt>
                <c:pt idx="3">
                  <c:v>0.12128037423658336</c:v>
                </c:pt>
                <c:pt idx="4">
                  <c:v>-1.4648729446935724</c:v>
                </c:pt>
                <c:pt idx="5">
                  <c:v>0.87234042553191493</c:v>
                </c:pt>
                <c:pt idx="6">
                  <c:v>-0.81531371853952495</c:v>
                </c:pt>
                <c:pt idx="7">
                  <c:v>1.3825661777103355</c:v>
                </c:pt>
                <c:pt idx="8">
                  <c:v>0.343075806558026</c:v>
                </c:pt>
                <c:pt idx="9">
                  <c:v>3.8434036467643904</c:v>
                </c:pt>
                <c:pt idx="10">
                  <c:v>0.32626427406199021</c:v>
                </c:pt>
                <c:pt idx="11">
                  <c:v>9.5144097907619418</c:v>
                </c:pt>
                <c:pt idx="12">
                  <c:v>-2.3404255319148937</c:v>
                </c:pt>
                <c:pt idx="13">
                  <c:v>2.6315789473684212</c:v>
                </c:pt>
                <c:pt idx="14">
                  <c:v>2.8029322984044849</c:v>
                </c:pt>
                <c:pt idx="15">
                  <c:v>-23.384472338447235</c:v>
                </c:pt>
                <c:pt idx="16">
                  <c:v>1.76407424451603</c:v>
                </c:pt>
                <c:pt idx="17">
                  <c:v>-0.84882780921584478</c:v>
                </c:pt>
                <c:pt idx="18">
                  <c:v>2.4760119113267893</c:v>
                </c:pt>
                <c:pt idx="19">
                  <c:v>1.7007661867474952</c:v>
                </c:pt>
                <c:pt idx="20">
                  <c:v>2.4975024975024973</c:v>
                </c:pt>
                <c:pt idx="21">
                  <c:v>0</c:v>
                </c:pt>
                <c:pt idx="23">
                  <c:v>2.43161094224924</c:v>
                </c:pt>
                <c:pt idx="24">
                  <c:v>0.35469145127918816</c:v>
                </c:pt>
                <c:pt idx="25">
                  <c:v>1.1804995970991137</c:v>
                </c:pt>
              </c:numCache>
            </c:numRef>
          </c:val>
          <c:extLst>
            <c:ext xmlns:c16="http://schemas.microsoft.com/office/drawing/2014/chart" uri="{C3380CC4-5D6E-409C-BE32-E72D297353CC}">
              <c16:uniqueId val="{00000020-7048-4794-AFF4-E3CDA5A6C2B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{B243B8DD-AA68-43FA-9CC8-690C3BB258D2}</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048-4794-AFF4-E3CDA5A6C2B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{F7E46ECB-84B0-4F55-BF34-79426318BFB8}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048-4794-AFF4-E3CDA5A6C2B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{2237FB2E-BA32-4576-87DC-AAA07BD2F31E}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048-4794-AFF4-E3CDA5A6C2B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{1A203D9E-BDEE-421E-8AC3-FF65113F7265}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048-4794-AFF4-E3CDA5A6C2B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{7E7862FC-3AE8-48AC-B412-5EB847460F30}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048-4794-AFF4-E3CDA5A6C2B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{38039F91-AEC0-4CA8-A77E-BC53DBCA3D63}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048-4794-AFF4-E3CDA5A6C2B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{CD09D7B1-D18E-4100-8DB6-D8EF2121F4F6}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048-4794-AFF4-E3CDA5A6C2B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{228336E4-758A-4DFE-AF39-649A13A41052}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048-4794-AFF4-E3CDA5A6C2B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{3AE77F9B-7627-473A-8076-EAF2BA186007}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048-4794-AFF4-E3CDA5A6C2B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{74559EBF-50AE-43A4-B517-178C3BF07972}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048-4794-AFF4-E3CDA5A6C2B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{23BD06F9-1FDA-4B59-990E-1A0886656A37}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048-4794-AFF4-E3CDA5A6C2B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{A1809B91-148F-4476-A824-BA51E6F1D4D6}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048-4794-AFF4-E3CDA5A6C2B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{078C5E45-C245-4992-8F38-E083E7B4E97A}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048-4794-AFF4-E3CDA5A6C2B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{B67B7D9C-2AC0-4CF9-84A6-36ACBF5C6EFE}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048-4794-AFF4-E3CDA5A6C2B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{EA068A27-E74F-4E40-8BED-456DC4FA7C94}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048-4794-AFF4-E3CDA5A6C2B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{46C00C1F-83CA-48F1-AB22-2C0591D8F306}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048-4794-AFF4-E3CDA5A6C2B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{96BE200D-0A89-4AC0-9913-2243C9AE9903}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048-4794-AFF4-E3CDA5A6C2B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{C07C945D-6A19-4D14-A256-992062F83A58}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048-4794-AFF4-E3CDA5A6C2B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{07067E66-4BFC-4F79-A758-A4DBD921D2BA}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048-4794-AFF4-E3CDA5A6C2B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{9FF2557A-3EA6-4110-9F9F-9BD5BAC978EE}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048-4794-AFF4-E3CDA5A6C2B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{4F5C106E-88FA-4D82-BEA8-CD60C35B93B5}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048-4794-AFF4-E3CDA5A6C2B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{523F0B07-1F78-4CCB-8186-8A5CE1CC802B}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048-4794-AFF4-E3CDA5A6C2B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{59631DEA-AC69-433B-BAC2-98D2C675F0DD}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048-4794-AFF4-E3CDA5A6C2B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{BBB8794C-3875-4833-9B17-6C12CCF13404}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048-4794-AFF4-E3CDA5A6C2B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{9C0E8D1D-76DF-4AEC-9C92-C33A493DF254}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048-4794-AFF4-E3CDA5A6C2B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{579EAB84-542C-4C7F-83B3-A04200D72AD2}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048-4794-AFF4-E3CDA5A6C2B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{E02C0C85-DB55-41FC-987B-BCB34A19E855}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048-4794-AFF4-E3CDA5A6C2B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{61E012DF-6F26-487B-AD02-27E35B636DE4}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048-4794-AFF4-E3CDA5A6C2B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{6C79711D-0759-4BC0-954E-A4103F4284FB}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048-4794-AFF4-E3CDA5A6C2B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{B676E1F0-59E9-4690-AC88-372E0A4D65BE}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048-4794-AFF4-E3CDA5A6C2B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{195CF3A1-5BC1-4900-8B39-891A8E34BFA2}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048-4794-AFF4-E3CDA5A6C2B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{DAB845A3-6DD9-4257-A101-EA1A18B40858}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048-4794-AFF4-E3CDA5A6C2B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048-4794-AFF4-E3CDA5A6C2B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048-4794-AFF4-E3CDA5A6C2B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{845DA863-BBBB-4FC4-8957-8AFD02431EF9}</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B6CE-4D57-837B-BECB380AA91F}"/>
                </c:ext>
              </c:extLst>
            </c:dLbl>
            <c:dLbl>
              <c:idx val="1"/>
              <c:tx>
                <c:strRef>
                  <c:f>Daten_Diagramme!$E$15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{5E8C12AF-5AA6-4F6B-9BA4-373F546D0523}</c15:txfldGUID>
                      <c15:f>Daten_Diagramme!$E$15</c15:f>
                      <c15:dlblFieldTableCache>
                        <c:ptCount val="1"/>
                        <c:pt idx="0">
                          <c:v>-1.2</c:v>
                        </c:pt>
                      </c15:dlblFieldTableCache>
                    </c15:dlblFTEntry>
                  </c15:dlblFieldTable>
                  <c15:showDataLabelsRange val="0"/>
                </c:ext>
                <c:ext xmlns:c16="http://schemas.microsoft.com/office/drawing/2014/chart" uri="{C3380CC4-5D6E-409C-BE32-E72D297353CC}">
                  <c16:uniqueId val="{00000001-B6CE-4D57-837B-BECB380AA91F}"/>
                </c:ext>
              </c:extLst>
            </c:dLbl>
            <c:dLbl>
              <c:idx val="2"/>
              <c:tx>
                <c:strRef>
                  <c:f>Daten_Diagramme!$E$16</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{FE1DF92D-A96C-49BE-A21B-3ABD7D2F0B2E}</c15:txfldGUID>
                      <c15:f>Daten_Diagramme!$E$16</c15:f>
                      <c15:dlblFieldTableCache>
                        <c:ptCount val="1"/>
                        <c:pt idx="0">
                          <c:v>7.6</c:v>
                        </c:pt>
                      </c15:dlblFieldTableCache>
                    </c15:dlblFTEntry>
                  </c15:dlblFieldTable>
                  <c15:showDataLabelsRange val="0"/>
                </c:ext>
                <c:ext xmlns:c16="http://schemas.microsoft.com/office/drawing/2014/chart" uri="{C3380CC4-5D6E-409C-BE32-E72D297353CC}">
                  <c16:uniqueId val="{00000002-B6CE-4D57-837B-BECB380AA91F}"/>
                </c:ext>
              </c:extLst>
            </c:dLbl>
            <c:dLbl>
              <c:idx val="3"/>
              <c:tx>
                <c:strRef>
                  <c:f>Daten_Diagramme!$E$17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{E72210CE-796E-4A10-BB5D-B9F2DEB764BF}</c15:txfldGUID>
                      <c15:f>Daten_Diagramme!$E$17</c15:f>
                      <c15:dlblFieldTableCache>
                        <c:ptCount val="1"/>
                        <c:pt idx="0">
                          <c:v>-7.3</c:v>
                        </c:pt>
                      </c15:dlblFieldTableCache>
                    </c15:dlblFTEntry>
                  </c15:dlblFieldTable>
                  <c15:showDataLabelsRange val="0"/>
                </c:ext>
                <c:ext xmlns:c16="http://schemas.microsoft.com/office/drawing/2014/chart" uri="{C3380CC4-5D6E-409C-BE32-E72D297353CC}">
                  <c16:uniqueId val="{00000003-B6CE-4D57-837B-BECB380AA91F}"/>
                </c:ext>
              </c:extLst>
            </c:dLbl>
            <c:dLbl>
              <c:idx val="4"/>
              <c:tx>
                <c:strRef>
                  <c:f>Daten_Diagramme!$E$18</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{94E1A084-BEC4-4440-9C49-00D3CCF03885}</c15:txfldGUID>
                      <c15:f>Daten_Diagramme!$E$18</c15:f>
                      <c15:dlblFieldTableCache>
                        <c:ptCount val="1"/>
                        <c:pt idx="0">
                          <c:v>-3.9</c:v>
                        </c:pt>
                      </c15:dlblFieldTableCache>
                    </c15:dlblFTEntry>
                  </c15:dlblFieldTable>
                  <c15:showDataLabelsRange val="0"/>
                </c:ext>
                <c:ext xmlns:c16="http://schemas.microsoft.com/office/drawing/2014/chart" uri="{C3380CC4-5D6E-409C-BE32-E72D297353CC}">
                  <c16:uniqueId val="{00000004-B6CE-4D57-837B-BECB380AA91F}"/>
                </c:ext>
              </c:extLst>
            </c:dLbl>
            <c:dLbl>
              <c:idx val="5"/>
              <c:tx>
                <c:strRef>
                  <c:f>Daten_Diagramme!$E$19</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{DB35C3D0-9E57-4052-91DC-ECA2CB0FBEB9}</c15:txfldGUID>
                      <c15:f>Daten_Diagramme!$E$19</c15:f>
                      <c15:dlblFieldTableCache>
                        <c:ptCount val="1"/>
                        <c:pt idx="0">
                          <c:v>-8.8</c:v>
                        </c:pt>
                      </c15:dlblFieldTableCache>
                    </c15:dlblFTEntry>
                  </c15:dlblFieldTable>
                  <c15:showDataLabelsRange val="0"/>
                </c:ext>
                <c:ext xmlns:c16="http://schemas.microsoft.com/office/drawing/2014/chart" uri="{C3380CC4-5D6E-409C-BE32-E72D297353CC}">
                  <c16:uniqueId val="{00000005-B6CE-4D57-837B-BECB380AA91F}"/>
                </c:ext>
              </c:extLst>
            </c:dLbl>
            <c:dLbl>
              <c:idx val="6"/>
              <c:tx>
                <c:strRef>
                  <c:f>Daten_Diagramme!$E$20</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{6C2F8800-E56D-43F5-A290-3AB73A1D2100}</c15:txfldGUID>
                      <c15:f>Daten_Diagramme!$E$20</c15:f>
                      <c15:dlblFieldTableCache>
                        <c:ptCount val="1"/>
                        <c:pt idx="0">
                          <c:v>-10.8</c:v>
                        </c:pt>
                      </c15:dlblFieldTableCache>
                    </c15:dlblFTEntry>
                  </c15:dlblFieldTable>
                  <c15:showDataLabelsRange val="0"/>
                </c:ext>
                <c:ext xmlns:c16="http://schemas.microsoft.com/office/drawing/2014/chart" uri="{C3380CC4-5D6E-409C-BE32-E72D297353CC}">
                  <c16:uniqueId val="{00000006-B6CE-4D57-837B-BECB380AA91F}"/>
                </c:ext>
              </c:extLst>
            </c:dLbl>
            <c:dLbl>
              <c:idx val="7"/>
              <c:tx>
                <c:strRef>
                  <c:f>Daten_Diagramme!$E$21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{A9119320-F0BF-4F7E-ACAD-30625192BA1A}</c15:txfldGUID>
                      <c15:f>Daten_Diagramme!$E$21</c15:f>
                      <c15:dlblFieldTableCache>
                        <c:ptCount val="1"/>
                        <c:pt idx="0">
                          <c:v>-3.3</c:v>
                        </c:pt>
                      </c15:dlblFieldTableCache>
                    </c15:dlblFTEntry>
                  </c15:dlblFieldTable>
                  <c15:showDataLabelsRange val="0"/>
                </c:ext>
                <c:ext xmlns:c16="http://schemas.microsoft.com/office/drawing/2014/chart" uri="{C3380CC4-5D6E-409C-BE32-E72D297353CC}">
                  <c16:uniqueId val="{00000007-B6CE-4D57-837B-BECB380AA91F}"/>
                </c:ext>
              </c:extLst>
            </c:dLbl>
            <c:dLbl>
              <c:idx val="8"/>
              <c:tx>
                <c:strRef>
                  <c:f>Daten_Diagramme!$E$22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{91DCB316-BB4C-493B-997D-C1D5F6504E49}</c15:txfldGUID>
                      <c15:f>Daten_Diagramme!$E$22</c15:f>
                      <c15:dlblFieldTableCache>
                        <c:ptCount val="1"/>
                        <c:pt idx="0">
                          <c:v>-0.8</c:v>
                        </c:pt>
                      </c15:dlblFieldTableCache>
                    </c15:dlblFTEntry>
                  </c15:dlblFieldTable>
                  <c15:showDataLabelsRange val="0"/>
                </c:ext>
                <c:ext xmlns:c16="http://schemas.microsoft.com/office/drawing/2014/chart" uri="{C3380CC4-5D6E-409C-BE32-E72D297353CC}">
                  <c16:uniqueId val="{00000008-B6CE-4D57-837B-BECB380AA91F}"/>
                </c:ext>
              </c:extLst>
            </c:dLbl>
            <c:dLbl>
              <c:idx val="9"/>
              <c:tx>
                <c:strRef>
                  <c:f>Daten_Diagramme!$E$23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{B42353B8-E67A-48CA-A7EB-B1E22F477BA9}</c15:txfldGUID>
                      <c15:f>Daten_Diagramme!$E$23</c15:f>
                      <c15:dlblFieldTableCache>
                        <c:ptCount val="1"/>
                        <c:pt idx="0">
                          <c:v>-0.5</c:v>
                        </c:pt>
                      </c15:dlblFieldTableCache>
                    </c15:dlblFTEntry>
                  </c15:dlblFieldTable>
                  <c15:showDataLabelsRange val="0"/>
                </c:ext>
                <c:ext xmlns:c16="http://schemas.microsoft.com/office/drawing/2014/chart" uri="{C3380CC4-5D6E-409C-BE32-E72D297353CC}">
                  <c16:uniqueId val="{00000009-B6CE-4D57-837B-BECB380AA91F}"/>
                </c:ext>
              </c:extLst>
            </c:dLbl>
            <c:dLbl>
              <c:idx val="10"/>
              <c:tx>
                <c:strRef>
                  <c:f>Daten_Diagramme!$E$24</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{6BAE7A1E-350B-4DED-9828-E37C9F24B62A}</c15:txfldGUID>
                      <c15:f>Daten_Diagramme!$E$24</c15:f>
                      <c15:dlblFieldTableCache>
                        <c:ptCount val="1"/>
                        <c:pt idx="0">
                          <c:v>-10.0</c:v>
                        </c:pt>
                      </c15:dlblFieldTableCache>
                    </c15:dlblFTEntry>
                  </c15:dlblFieldTable>
                  <c15:showDataLabelsRange val="0"/>
                </c:ext>
                <c:ext xmlns:c16="http://schemas.microsoft.com/office/drawing/2014/chart" uri="{C3380CC4-5D6E-409C-BE32-E72D297353CC}">
                  <c16:uniqueId val="{0000000A-B6CE-4D57-837B-BECB380AA91F}"/>
                </c:ext>
              </c:extLst>
            </c:dLbl>
            <c:dLbl>
              <c:idx val="11"/>
              <c:tx>
                <c:strRef>
                  <c:f>Daten_Diagramme!$E$25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{273CA200-660F-4B7D-91E8-812ED4B2BB46}</c15:txfldGUID>
                      <c15:f>Daten_Diagramme!$E$25</c15:f>
                      <c15:dlblFieldTableCache>
                        <c:ptCount val="1"/>
                        <c:pt idx="0">
                          <c:v>-6.0</c:v>
                        </c:pt>
                      </c15:dlblFieldTableCache>
                    </c15:dlblFTEntry>
                  </c15:dlblFieldTable>
                  <c15:showDataLabelsRange val="0"/>
                </c:ext>
                <c:ext xmlns:c16="http://schemas.microsoft.com/office/drawing/2014/chart" uri="{C3380CC4-5D6E-409C-BE32-E72D297353CC}">
                  <c16:uniqueId val="{0000000B-B6CE-4D57-837B-BECB380AA91F}"/>
                </c:ext>
              </c:extLst>
            </c:dLbl>
            <c:dLbl>
              <c:idx val="12"/>
              <c:tx>
                <c:strRef>
                  <c:f>Daten_Diagramme!$E$26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{4EDD2B2A-74EF-4A46-9AA0-613920D03F32}</c15:txfldGUID>
                      <c15:f>Daten_Diagramme!$E$26</c15:f>
                      <c15:dlblFieldTableCache>
                        <c:ptCount val="1"/>
                        <c:pt idx="0">
                          <c:v>2.0</c:v>
                        </c:pt>
                      </c15:dlblFieldTableCache>
                    </c15:dlblFTEntry>
                  </c15:dlblFieldTable>
                  <c15:showDataLabelsRange val="0"/>
                </c:ext>
                <c:ext xmlns:c16="http://schemas.microsoft.com/office/drawing/2014/chart" uri="{C3380CC4-5D6E-409C-BE32-E72D297353CC}">
                  <c16:uniqueId val="{0000000C-B6CE-4D57-837B-BECB380AA91F}"/>
                </c:ext>
              </c:extLst>
            </c:dLbl>
            <c:dLbl>
              <c:idx val="13"/>
              <c:tx>
                <c:strRef>
                  <c:f>Daten_Diagramme!$E$27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{A86B4A60-B75E-464D-BF0F-A051349E1C37}</c15:txfldGUID>
                      <c15:f>Daten_Diagramme!$E$27</c15:f>
                      <c15:dlblFieldTableCache>
                        <c:ptCount val="1"/>
                        <c:pt idx="0">
                          <c:v>-1.2</c:v>
                        </c:pt>
                      </c15:dlblFieldTableCache>
                    </c15:dlblFTEntry>
                  </c15:dlblFieldTable>
                  <c15:showDataLabelsRange val="0"/>
                </c:ext>
                <c:ext xmlns:c16="http://schemas.microsoft.com/office/drawing/2014/chart" uri="{C3380CC4-5D6E-409C-BE32-E72D297353CC}">
                  <c16:uniqueId val="{0000000D-B6CE-4D57-837B-BECB380AA91F}"/>
                </c:ext>
              </c:extLst>
            </c:dLbl>
            <c:dLbl>
              <c:idx val="14"/>
              <c:tx>
                <c:strRef>
                  <c:f>Daten_Diagramme!$E$28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{E30C7F98-4017-488D-B17A-D7677F526471}</c15:txfldGUID>
                      <c15:f>Daten_Diagramme!$E$28</c15:f>
                      <c15:dlblFieldTableCache>
                        <c:ptCount val="1"/>
                        <c:pt idx="0">
                          <c:v>-2.8</c:v>
                        </c:pt>
                      </c15:dlblFieldTableCache>
                    </c15:dlblFTEntry>
                  </c15:dlblFieldTable>
                  <c15:showDataLabelsRange val="0"/>
                </c:ext>
                <c:ext xmlns:c16="http://schemas.microsoft.com/office/drawing/2014/chart" uri="{C3380CC4-5D6E-409C-BE32-E72D297353CC}">
                  <c16:uniqueId val="{0000000E-B6CE-4D57-837B-BECB380AA91F}"/>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{2B58C006-8272-4F3B-915B-8A7C7FDF22C0}</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B6CE-4D57-837B-BECB380AA91F}"/>
                </c:ext>
              </c:extLst>
            </c:dLbl>
            <c:dLbl>
              <c:idx val="16"/>
              <c:tx>
                <c:strRef>
                  <c:f>Daten_Diagramme!$E$30</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{4F1A7F19-5820-464E-B088-C73B5A325271}</c15:txfldGUID>
                      <c15:f>Daten_Diagramme!$E$30</c15:f>
                      <c15:dlblFieldTableCache>
                        <c:ptCount val="1"/>
                        <c:pt idx="0">
                          <c:v>-8.1</c:v>
                        </c:pt>
                      </c15:dlblFieldTableCache>
                    </c15:dlblFTEntry>
                  </c15:dlblFieldTable>
                  <c15:showDataLabelsRange val="0"/>
                </c:ext>
                <c:ext xmlns:c16="http://schemas.microsoft.com/office/drawing/2014/chart" uri="{C3380CC4-5D6E-409C-BE32-E72D297353CC}">
                  <c16:uniqueId val="{00000010-B6CE-4D57-837B-BECB380AA91F}"/>
                </c:ext>
              </c:extLst>
            </c:dLbl>
            <c:dLbl>
              <c:idx val="17"/>
              <c:tx>
                <c:strRef>
                  <c:f>Daten_Diagramme!$E$31</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{1492F97C-76CF-475C-BD32-D167FB782DC0}</c15:txfldGUID>
                      <c15:f>Daten_Diagramme!$E$31</c15:f>
                      <c15:dlblFieldTableCache>
                        <c:ptCount val="1"/>
                        <c:pt idx="0">
                          <c:v>-6.3</c:v>
                        </c:pt>
                      </c15:dlblFieldTableCache>
                    </c15:dlblFTEntry>
                  </c15:dlblFieldTable>
                  <c15:showDataLabelsRange val="0"/>
                </c:ext>
                <c:ext xmlns:c16="http://schemas.microsoft.com/office/drawing/2014/chart" uri="{C3380CC4-5D6E-409C-BE32-E72D297353CC}">
                  <c16:uniqueId val="{00000011-B6CE-4D57-837B-BECB380AA91F}"/>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{F0454739-ACE6-4386-A159-862773C5DA83}</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B6CE-4D57-837B-BECB380AA91F}"/>
                </c:ext>
              </c:extLst>
            </c:dLbl>
            <c:dLbl>
              <c:idx val="19"/>
              <c:tx>
                <c:strRef>
                  <c:f>Daten_Diagramme!$E$33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{AA2920F2-CA06-4A6C-A47C-4528F8495B75}</c15:txfldGUID>
                      <c15:f>Daten_Diagramme!$E$33</c15:f>
                      <c15:dlblFieldTableCache>
                        <c:ptCount val="1"/>
                        <c:pt idx="0">
                          <c:v>0.4</c:v>
                        </c:pt>
                      </c15:dlblFieldTableCache>
                    </c15:dlblFTEntry>
                  </c15:dlblFieldTable>
                  <c15:showDataLabelsRange val="0"/>
                </c:ext>
                <c:ext xmlns:c16="http://schemas.microsoft.com/office/drawing/2014/chart" uri="{C3380CC4-5D6E-409C-BE32-E72D297353CC}">
                  <c16:uniqueId val="{00000013-B6CE-4D57-837B-BECB380AA91F}"/>
                </c:ext>
              </c:extLst>
            </c:dLbl>
            <c:dLbl>
              <c:idx val="20"/>
              <c:tx>
                <c:strRef>
                  <c:f>Daten_Diagramme!$E$34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{408FB9E0-D166-4799-BE73-609248C6C35B}</c15:txfldGUID>
                      <c15:f>Daten_Diagramme!$E$34</c15:f>
                      <c15:dlblFieldTableCache>
                        <c:ptCount val="1"/>
                        <c:pt idx="0">
                          <c:v>-2.6</c:v>
                        </c:pt>
                      </c15:dlblFieldTableCache>
                    </c15:dlblFTEntry>
                  </c15:dlblFieldTable>
                  <c15:showDataLabelsRange val="0"/>
                </c:ext>
                <c:ext xmlns:c16="http://schemas.microsoft.com/office/drawing/2014/chart" uri="{C3380CC4-5D6E-409C-BE32-E72D297353CC}">
                  <c16:uniqueId val="{00000014-B6CE-4D57-837B-BECB380AA91F}"/>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{E8D21A54-78C0-41E6-817F-95CAC810D60E}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6CE-4D57-837B-BECB380AA91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{CBA292A4-AFA0-4EC0-9443-0EED5B02F81A}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6CE-4D57-837B-BECB380AA91F}"/>
                </c:ext>
              </c:extLst>
            </c:dLbl>
            <c:dLbl>
              <c:idx val="23"/>
              <c:tx>
                <c:strRef>
                  <c:f>Daten_Diagramme!$E$37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{561CAC03-7CDC-41B4-B878-5BC069F21F08}</c15:txfldGUID>
                      <c15:f>Daten_Diagramme!$E$37</c15:f>
                      <c15:dlblFieldTableCache>
                        <c:ptCount val="1"/>
                        <c:pt idx="0">
                          <c:v>-1.2</c:v>
                        </c:pt>
                      </c15:dlblFieldTableCache>
                    </c15:dlblFTEntry>
                  </c15:dlblFieldTable>
                  <c15:showDataLabelsRange val="0"/>
                </c:ext>
                <c:ext xmlns:c16="http://schemas.microsoft.com/office/drawing/2014/chart" uri="{C3380CC4-5D6E-409C-BE32-E72D297353CC}">
                  <c16:uniqueId val="{00000017-B6CE-4D57-837B-BECB380AA91F}"/>
                </c:ext>
              </c:extLst>
            </c:dLbl>
            <c:dLbl>
              <c:idx val="24"/>
              <c:tx>
                <c:strRef>
                  <c:f>Daten_Diagramme!$E$38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{C55763E3-33BE-4353-B7B3-7B488C386E81}</c15:txfldGUID>
                      <c15:f>Daten_Diagramme!$E$38</c15:f>
                      <c15:dlblFieldTableCache>
                        <c:ptCount val="1"/>
                        <c:pt idx="0">
                          <c:v>-5.5</c:v>
                        </c:pt>
                      </c15:dlblFieldTableCache>
                    </c15:dlblFTEntry>
                  </c15:dlblFieldTable>
                  <c15:showDataLabelsRange val="0"/>
                </c:ext>
                <c:ext xmlns:c16="http://schemas.microsoft.com/office/drawing/2014/chart" uri="{C3380CC4-5D6E-409C-BE32-E72D297353CC}">
                  <c16:uniqueId val="{00000018-B6CE-4D57-837B-BECB380AA91F}"/>
                </c:ext>
              </c:extLst>
            </c:dLbl>
            <c:dLbl>
              <c:idx val="25"/>
              <c:tx>
                <c:strRef>
                  <c:f>Daten_Diagramme!$E$39</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{17BCB274-B32E-4F8A-8BA8-DA961E63B7B4}</c15:txfldGUID>
                      <c15:f>Daten_Diagramme!$E$39</c15:f>
                      <c15:dlblFieldTableCache>
                        <c:ptCount val="1"/>
                        <c:pt idx="0">
                          <c:v>-3.1</c:v>
                        </c:pt>
                      </c15:dlblFieldTableCache>
                    </c15:dlblFTEntry>
                  </c15:dlblFieldTable>
                  <c15:showDataLabelsRange val="0"/>
                </c:ext>
                <c:ext xmlns:c16="http://schemas.microsoft.com/office/drawing/2014/chart" uri="{C3380CC4-5D6E-409C-BE32-E72D297353CC}">
                  <c16:uniqueId val="{00000019-B6CE-4D57-837B-BECB380AA91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{B9BB3A41-EE5E-437A-87E6-0A2C13BB58F0}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6CE-4D57-837B-BECB380AA91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{11611437-4169-42E1-9084-11B800EBF86E}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6CE-4D57-837B-BECB380AA91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{BE376A66-2A2A-4676-9987-93B7A45FFA3E}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6CE-4D57-837B-BECB380AA91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{1BCF90B4-0872-4663-8054-734364B7D3DF}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6CE-4D57-837B-BECB380AA91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{E8DF306B-8912-4000-AD1E-419531DC5E94}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6CE-4D57-837B-BECB380AA91F}"/>
                </c:ext>
              </c:extLst>
            </c:dLbl>
            <c:dLbl>
              <c:idx val="31"/>
              <c:tx>
                <c:strRef>
                  <c:f>Daten_Diagramme!$E$45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{BF9EC146-743D-4ECE-A34B-87F5B613EAF8}</c15:txfldGUID>
                      <c15:f>Daten_Diagramme!$E$45</c15:f>
                      <c15:dlblFieldTableCache>
                        <c:ptCount val="1"/>
                        <c:pt idx="0">
                          <c:v>-3.1</c:v>
                        </c:pt>
                      </c15:dlblFieldTableCache>
                    </c15:dlblFTEntry>
                  </c15:dlblFieldTable>
                  <c15:showDataLabelsRange val="0"/>
                </c:ext>
                <c:ext xmlns:c16="http://schemas.microsoft.com/office/drawing/2014/chart" uri="{C3380CC4-5D6E-409C-BE32-E72D297353CC}">
                  <c16:uniqueId val="{0000001F-B6CE-4D57-837B-BECB380AA91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-3.3220796758946656</c:v>
                </c:pt>
                <c:pt idx="1">
                  <c:v>-1.1904761904761905</c:v>
                </c:pt>
                <c:pt idx="2">
                  <c:v>7.6086956521739131</c:v>
                </c:pt>
                <c:pt idx="3">
                  <c:v>-7.3</c:v>
                </c:pt>
                <c:pt idx="4">
                  <c:v>-3.8978494623655915</c:v>
                </c:pt>
                <c:pt idx="5">
                  <c:v>-8.8110403397027603</c:v>
                </c:pt>
                <c:pt idx="6">
                  <c:v>-10.828025477707007</c:v>
                </c:pt>
                <c:pt idx="7">
                  <c:v>-3.2535885167464116</c:v>
                </c:pt>
                <c:pt idx="8">
                  <c:v>-0.83296799649276632</c:v>
                </c:pt>
                <c:pt idx="9">
                  <c:v>-0.49844236760124611</c:v>
                </c:pt>
                <c:pt idx="10">
                  <c:v>-10.034602076124568</c:v>
                </c:pt>
                <c:pt idx="11">
                  <c:v>-6.0070671378091873</c:v>
                </c:pt>
                <c:pt idx="12">
                  <c:v>2.0338983050847457</c:v>
                </c:pt>
                <c:pt idx="13">
                  <c:v>-1.2444444444444445</c:v>
                </c:pt>
                <c:pt idx="14">
                  <c:v>-2.8051948051948052</c:v>
                </c:pt>
                <c:pt idx="15">
                  <c:v>53.94736842105263</c:v>
                </c:pt>
                <c:pt idx="16">
                  <c:v>-8.1232492997198875</c:v>
                </c:pt>
                <c:pt idx="17">
                  <c:v>-6.3207179087007415</c:v>
                </c:pt>
                <c:pt idx="18">
                  <c:v>0.31620553359683795</c:v>
                </c:pt>
                <c:pt idx="19">
                  <c:v>0.37926675094816686</c:v>
                </c:pt>
                <c:pt idx="20">
                  <c:v>-2.5945945945945947</c:v>
                </c:pt>
                <c:pt idx="21">
                  <c:v>0</c:v>
                </c:pt>
                <c:pt idx="23">
                  <c:v>-1.1904761904761905</c:v>
                </c:pt>
                <c:pt idx="24">
                  <c:v>-5.5148230793751996</c:v>
                </c:pt>
                <c:pt idx="25">
                  <c:v>-3.092506618578061</c:v>
                </c:pt>
              </c:numCache>
            </c:numRef>
          </c:val>
          <c:extLst>
            <c:ext xmlns:c16="http://schemas.microsoft.com/office/drawing/2014/chart" uri="{C3380CC4-5D6E-409C-BE32-E72D297353CC}">
              <c16:uniqueId val="{00000020-B6CE-4D57-837B-BECB380AA91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{7DE8CD11-E536-45B2-8BCC-21C0151E1F45}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6CE-4D57-837B-BECB380AA91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{D5932A34-F411-4B81-825D-9511AA66A55D}</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6CE-4D57-837B-BECB380AA91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{98873467-F151-4AB4-9E52-6FC3D44B4223}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6CE-4D57-837B-BECB380AA91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{55DFC381-6B2B-4956-8250-EFE0B78A1E0F}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6CE-4D57-837B-BECB380AA91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{AED999FE-1122-4FCD-8D7A-0FCF84665E45}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6CE-4D57-837B-BECB380AA91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{E718CD8D-3CB5-41C5-8070-D4F5453B5DCF}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6CE-4D57-837B-BECB380AA91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{45330A96-E8A9-41FC-932E-6674D13D1570}</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6CE-4D57-837B-BECB380AA91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{C036A95C-574B-4709-B263-64C652446F67}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6CE-4D57-837B-BECB380AA91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{69B0E17E-A837-4762-91ED-DAA1277984F0}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6CE-4D57-837B-BECB380AA91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{AFC7A6A4-719E-47DA-9F46-7D6EC10C6E1D}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6CE-4D57-837B-BECB380AA91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{1C770AB8-72C7-444E-AA08-3341EAC19BE1}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6CE-4D57-837B-BECB380AA91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{39508EEA-3CFF-46D4-88D3-7E1FCF1C0645}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6CE-4D57-837B-BECB380AA91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{25CD1D28-8351-4E25-86F6-97A79555B230}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6CE-4D57-837B-BECB380AA91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{819A4674-2F0A-4FE4-AE77-679F754EE4CA}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6CE-4D57-837B-BECB380AA91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{6B5E1CFF-70CB-4B4A-B054-B297DF7E4746}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6CE-4D57-837B-BECB380AA91F}"/>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{CD1781C1-4559-4D00-9803-7E4DC9225CCA}</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B6CE-4D57-837B-BECB380AA91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{8BC233AE-704C-4E9D-BFBA-81A89ED61E86}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6CE-4D57-837B-BECB380AA91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{DBC60BA2-37E0-471D-8F79-8AAFFFA8FEEA}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6CE-4D57-837B-BECB380AA91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{38AC8005-C05A-4BFD-B79A-239CE31A5E89}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6CE-4D57-837B-BECB380AA91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{F89E33D8-B6A0-4163-8435-AB8A02A11410}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6CE-4D57-837B-BECB380AA91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{5B568431-8495-4839-A088-5062ADF8393A}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6CE-4D57-837B-BECB380AA91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{916A7258-A0DC-4B19-AD2B-D1F1DCDA7CE3}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6CE-4D57-837B-BECB380AA91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{D4E1C8F2-FA78-42CA-BF90-B1969650E9C3}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6CE-4D57-837B-BECB380AA91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{5CDA3EF2-B1F9-44DF-8567-B1707967B8B2}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6CE-4D57-837B-BECB380AA91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{83EF1C89-FB33-49C6-B4E8-CAD256678F47}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6CE-4D57-837B-BECB380AA91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{378C3081-357D-4293-BDA7-305F0D8E68E7}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6CE-4D57-837B-BECB380AA91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{20929D82-E465-4665-80E9-1CAA200460A6}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6CE-4D57-837B-BECB380AA91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{CFBF0B05-6F60-414B-AAC3-159E8F59B61A}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6CE-4D57-837B-BECB380AA91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{4C2808B3-A734-4412-8D81-F15F032CEF18}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6CE-4D57-837B-BECB380AA91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{9DAE6103-7EE8-4873-90DA-F51CE417AFD9}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6CE-4D57-837B-BECB380AA91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{956CA121-6D59-4442-815C-5F35A7EDC1B0}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6CE-4D57-837B-BECB380AA91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{6FECAE93-3F78-4D01-A5B1-3F2C5EA99A69}</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6CE-4D57-837B-BECB380AA91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6CE-4D57-837B-BECB380AA91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6CE-4D57-837B-BECB380AA91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{A11FF77D-D017-48EC-BC86-1BD2710F5F0F}</c15:txfldGUID>
                      <c15:f>Diagramm!$I$46</c15:f>
                      <c15:dlblFieldTableCache>
                        <c:ptCount val="1"/>
                      </c15:dlblFieldTableCache>
                    </c15:dlblFTEntry>
                  </c15:dlblFieldTable>
                  <c15:showDataLabelsRange val="0"/>
                </c:ext>
                <c:ext xmlns:c16="http://schemas.microsoft.com/office/drawing/2014/chart" uri="{C3380CC4-5D6E-409C-BE32-E72D297353CC}">
                  <c16:uniqueId val="{00000000-58AC-4A91-A3C6-9BD5F25F2E9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{7516D1EB-7AF3-4540-9BC9-6BBAF07DD2E6}</c15:txfldGUID>
                      <c15:f>Diagramm!$I$47</c15:f>
                      <c15:dlblFieldTableCache>
                        <c:ptCount val="1"/>
                      </c15:dlblFieldTableCache>
                    </c15:dlblFTEntry>
                  </c15:dlblFieldTable>
                  <c15:showDataLabelsRange val="0"/>
                </c:ext>
                <c:ext xmlns:c16="http://schemas.microsoft.com/office/drawing/2014/chart" uri="{C3380CC4-5D6E-409C-BE32-E72D297353CC}">
                  <c16:uniqueId val="{00000001-58AC-4A91-A3C6-9BD5F25F2E9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{350B644E-E4B3-434A-B503-1934796BB0A7}</c15:txfldGUID>
                      <c15:f>Diagramm!$I$48</c15:f>
                      <c15:dlblFieldTableCache>
                        <c:ptCount val="1"/>
                      </c15:dlblFieldTableCache>
                    </c15:dlblFTEntry>
                  </c15:dlblFieldTable>
                  <c15:showDataLabelsRange val="0"/>
                </c:ext>
                <c:ext xmlns:c16="http://schemas.microsoft.com/office/drawing/2014/chart" uri="{C3380CC4-5D6E-409C-BE32-E72D297353CC}">
                  <c16:uniqueId val="{00000002-58AC-4A91-A3C6-9BD5F25F2E9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{0CD82E0B-E243-417B-92B6-43D73749A528}</c15:txfldGUID>
                      <c15:f>Diagramm!$I$49</c15:f>
                      <c15:dlblFieldTableCache>
                        <c:ptCount val="1"/>
                      </c15:dlblFieldTableCache>
                    </c15:dlblFTEntry>
                  </c15:dlblFieldTable>
                  <c15:showDataLabelsRange val="0"/>
                </c:ext>
                <c:ext xmlns:c16="http://schemas.microsoft.com/office/drawing/2014/chart" uri="{C3380CC4-5D6E-409C-BE32-E72D297353CC}">
                  <c16:uniqueId val="{00000003-58AC-4A91-A3C6-9BD5F25F2E9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{1415ED1A-49BF-486E-86CF-734E5B02483D}</c15:txfldGUID>
                      <c15:f>Diagramm!$I$50</c15:f>
                      <c15:dlblFieldTableCache>
                        <c:ptCount val="1"/>
                      </c15:dlblFieldTableCache>
                    </c15:dlblFTEntry>
                  </c15:dlblFieldTable>
                  <c15:showDataLabelsRange val="0"/>
                </c:ext>
                <c:ext xmlns:c16="http://schemas.microsoft.com/office/drawing/2014/chart" uri="{C3380CC4-5D6E-409C-BE32-E72D297353CC}">
                  <c16:uniqueId val="{00000004-58AC-4A91-A3C6-9BD5F25F2E9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{C51C6BA4-9F96-4526-8875-C78B20C0D6C0}</c15:txfldGUID>
                      <c15:f>Diagramm!$I$51</c15:f>
                      <c15:dlblFieldTableCache>
                        <c:ptCount val="1"/>
                      </c15:dlblFieldTableCache>
                    </c15:dlblFTEntry>
                  </c15:dlblFieldTable>
                  <c15:showDataLabelsRange val="0"/>
                </c:ext>
                <c:ext xmlns:c16="http://schemas.microsoft.com/office/drawing/2014/chart" uri="{C3380CC4-5D6E-409C-BE32-E72D297353CC}">
                  <c16:uniqueId val="{00000005-58AC-4A91-A3C6-9BD5F25F2E9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{E454A21A-CEC4-447C-BB14-2CBF4B17F192}</c15:txfldGUID>
                      <c15:f>Diagramm!$I$52</c15:f>
                      <c15:dlblFieldTableCache>
                        <c:ptCount val="1"/>
                      </c15:dlblFieldTableCache>
                    </c15:dlblFTEntry>
                  </c15:dlblFieldTable>
                  <c15:showDataLabelsRange val="0"/>
                </c:ext>
                <c:ext xmlns:c16="http://schemas.microsoft.com/office/drawing/2014/chart" uri="{C3380CC4-5D6E-409C-BE32-E72D297353CC}">
                  <c16:uniqueId val="{00000006-58AC-4A91-A3C6-9BD5F25F2E9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{15128068-4293-47D2-B951-9FFE7C73731E}</c15:txfldGUID>
                      <c15:f>Diagramm!$I$53</c15:f>
                      <c15:dlblFieldTableCache>
                        <c:ptCount val="1"/>
                      </c15:dlblFieldTableCache>
                    </c15:dlblFTEntry>
                  </c15:dlblFieldTable>
                  <c15:showDataLabelsRange val="0"/>
                </c:ext>
                <c:ext xmlns:c16="http://schemas.microsoft.com/office/drawing/2014/chart" uri="{C3380CC4-5D6E-409C-BE32-E72D297353CC}">
                  <c16:uniqueId val="{00000007-58AC-4A91-A3C6-9BD5F25F2E9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{65E97E2B-071C-4379-93F1-B9A7872CDA98}</c15:txfldGUID>
                      <c15:f>Diagramm!$I$54</c15:f>
                      <c15:dlblFieldTableCache>
                        <c:ptCount val="1"/>
                      </c15:dlblFieldTableCache>
                    </c15:dlblFTEntry>
                  </c15:dlblFieldTable>
                  <c15:showDataLabelsRange val="0"/>
                </c:ext>
                <c:ext xmlns:c16="http://schemas.microsoft.com/office/drawing/2014/chart" uri="{C3380CC4-5D6E-409C-BE32-E72D297353CC}">
                  <c16:uniqueId val="{00000008-58AC-4A91-A3C6-9BD5F25F2E9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{66A116B3-435F-4EEC-BA7D-2F4DA2D6A5B3}</c15:txfldGUID>
                      <c15:f>Diagramm!$I$55</c15:f>
                      <c15:dlblFieldTableCache>
                        <c:ptCount val="1"/>
                      </c15:dlblFieldTableCache>
                    </c15:dlblFTEntry>
                  </c15:dlblFieldTable>
                  <c15:showDataLabelsRange val="0"/>
                </c:ext>
                <c:ext xmlns:c16="http://schemas.microsoft.com/office/drawing/2014/chart" uri="{C3380CC4-5D6E-409C-BE32-E72D297353CC}">
                  <c16:uniqueId val="{00000009-58AC-4A91-A3C6-9BD5F25F2E9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{77D9EE8C-960B-4313-9622-E1275122F4C9}</c15:txfldGUID>
                      <c15:f>Diagramm!$I$56</c15:f>
                      <c15:dlblFieldTableCache>
                        <c:ptCount val="1"/>
                      </c15:dlblFieldTableCache>
                    </c15:dlblFTEntry>
                  </c15:dlblFieldTable>
                  <c15:showDataLabelsRange val="0"/>
                </c:ext>
                <c:ext xmlns:c16="http://schemas.microsoft.com/office/drawing/2014/chart" uri="{C3380CC4-5D6E-409C-BE32-E72D297353CC}">
                  <c16:uniqueId val="{0000000A-58AC-4A91-A3C6-9BD5F25F2E9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{AE3D3583-4E1B-4B01-8982-A20B93B8C00D}</c15:txfldGUID>
                      <c15:f>Diagramm!$I$57</c15:f>
                      <c15:dlblFieldTableCache>
                        <c:ptCount val="1"/>
                      </c15:dlblFieldTableCache>
                    </c15:dlblFTEntry>
                  </c15:dlblFieldTable>
                  <c15:showDataLabelsRange val="0"/>
                </c:ext>
                <c:ext xmlns:c16="http://schemas.microsoft.com/office/drawing/2014/chart" uri="{C3380CC4-5D6E-409C-BE32-E72D297353CC}">
                  <c16:uniqueId val="{0000000B-58AC-4A91-A3C6-9BD5F25F2E9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{FEE5E19B-46A8-40B2-A1A8-A77F88F554AC}</c15:txfldGUID>
                      <c15:f>Diagramm!$I$58</c15:f>
                      <c15:dlblFieldTableCache>
                        <c:ptCount val="1"/>
                      </c15:dlblFieldTableCache>
                    </c15:dlblFTEntry>
                  </c15:dlblFieldTable>
                  <c15:showDataLabelsRange val="0"/>
                </c:ext>
                <c:ext xmlns:c16="http://schemas.microsoft.com/office/drawing/2014/chart" uri="{C3380CC4-5D6E-409C-BE32-E72D297353CC}">
                  <c16:uniqueId val="{0000000C-58AC-4A91-A3C6-9BD5F25F2E9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{78031D79-D62A-4A27-B42D-51CCFBECB84A}</c15:txfldGUID>
                      <c15:f>Diagramm!$I$59</c15:f>
                      <c15:dlblFieldTableCache>
                        <c:ptCount val="1"/>
                      </c15:dlblFieldTableCache>
                    </c15:dlblFTEntry>
                  </c15:dlblFieldTable>
                  <c15:showDataLabelsRange val="0"/>
                </c:ext>
                <c:ext xmlns:c16="http://schemas.microsoft.com/office/drawing/2014/chart" uri="{C3380CC4-5D6E-409C-BE32-E72D297353CC}">
                  <c16:uniqueId val="{0000000D-58AC-4A91-A3C6-9BD5F25F2E9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{B5950971-27AA-43D2-A014-5AD47837CED8}</c15:txfldGUID>
                      <c15:f>Diagramm!$I$60</c15:f>
                      <c15:dlblFieldTableCache>
                        <c:ptCount val="1"/>
                      </c15:dlblFieldTableCache>
                    </c15:dlblFTEntry>
                  </c15:dlblFieldTable>
                  <c15:showDataLabelsRange val="0"/>
                </c:ext>
                <c:ext xmlns:c16="http://schemas.microsoft.com/office/drawing/2014/chart" uri="{C3380CC4-5D6E-409C-BE32-E72D297353CC}">
                  <c16:uniqueId val="{0000000E-58AC-4A91-A3C6-9BD5F25F2E9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{EF750EEA-00F6-487F-8A10-C6B7039F22F0}</c15:txfldGUID>
                      <c15:f>Diagramm!$I$61</c15:f>
                      <c15:dlblFieldTableCache>
                        <c:ptCount val="1"/>
                      </c15:dlblFieldTableCache>
                    </c15:dlblFTEntry>
                  </c15:dlblFieldTable>
                  <c15:showDataLabelsRange val="0"/>
                </c:ext>
                <c:ext xmlns:c16="http://schemas.microsoft.com/office/drawing/2014/chart" uri="{C3380CC4-5D6E-409C-BE32-E72D297353CC}">
                  <c16:uniqueId val="{0000000F-58AC-4A91-A3C6-9BD5F25F2E9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{67AB3607-016F-45E4-BFB0-895CB3214AEC}</c15:txfldGUID>
                      <c15:f>Diagramm!$I$62</c15:f>
                      <c15:dlblFieldTableCache>
                        <c:ptCount val="1"/>
                      </c15:dlblFieldTableCache>
                    </c15:dlblFTEntry>
                  </c15:dlblFieldTable>
                  <c15:showDataLabelsRange val="0"/>
                </c:ext>
                <c:ext xmlns:c16="http://schemas.microsoft.com/office/drawing/2014/chart" uri="{C3380CC4-5D6E-409C-BE32-E72D297353CC}">
                  <c16:uniqueId val="{00000010-58AC-4A91-A3C6-9BD5F25F2E9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{5FA52C54-9742-4B45-877C-3167C5817EBA}</c15:txfldGUID>
                      <c15:f>Diagramm!$I$63</c15:f>
                      <c15:dlblFieldTableCache>
                        <c:ptCount val="1"/>
                      </c15:dlblFieldTableCache>
                    </c15:dlblFTEntry>
                  </c15:dlblFieldTable>
                  <c15:showDataLabelsRange val="0"/>
                </c:ext>
                <c:ext xmlns:c16="http://schemas.microsoft.com/office/drawing/2014/chart" uri="{C3380CC4-5D6E-409C-BE32-E72D297353CC}">
                  <c16:uniqueId val="{00000011-58AC-4A91-A3C6-9BD5F25F2E9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{2A067A83-8794-45FC-9AAE-F4B7DADCB113}</c15:txfldGUID>
                      <c15:f>Diagramm!$I$64</c15:f>
                      <c15:dlblFieldTableCache>
                        <c:ptCount val="1"/>
                      </c15:dlblFieldTableCache>
                    </c15:dlblFTEntry>
                  </c15:dlblFieldTable>
                  <c15:showDataLabelsRange val="0"/>
                </c:ext>
                <c:ext xmlns:c16="http://schemas.microsoft.com/office/drawing/2014/chart" uri="{C3380CC4-5D6E-409C-BE32-E72D297353CC}">
                  <c16:uniqueId val="{00000012-58AC-4A91-A3C6-9BD5F25F2E9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{776F92F2-8A83-46AC-BC03-1EB879609779}</c15:txfldGUID>
                      <c15:f>Diagramm!$I$65</c15:f>
                      <c15:dlblFieldTableCache>
                        <c:ptCount val="1"/>
                      </c15:dlblFieldTableCache>
                    </c15:dlblFTEntry>
                  </c15:dlblFieldTable>
                  <c15:showDataLabelsRange val="0"/>
                </c:ext>
                <c:ext xmlns:c16="http://schemas.microsoft.com/office/drawing/2014/chart" uri="{C3380CC4-5D6E-409C-BE32-E72D297353CC}">
                  <c16:uniqueId val="{00000013-58AC-4A91-A3C6-9BD5F25F2E9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{7C9F98F4-A3AA-45E7-8784-F04EE6E75C2D}</c15:txfldGUID>
                      <c15:f>Diagramm!$I$66</c15:f>
                      <c15:dlblFieldTableCache>
                        <c:ptCount val="1"/>
                      </c15:dlblFieldTableCache>
                    </c15:dlblFTEntry>
                  </c15:dlblFieldTable>
                  <c15:showDataLabelsRange val="0"/>
                </c:ext>
                <c:ext xmlns:c16="http://schemas.microsoft.com/office/drawing/2014/chart" uri="{C3380CC4-5D6E-409C-BE32-E72D297353CC}">
                  <c16:uniqueId val="{00000014-58AC-4A91-A3C6-9BD5F25F2E9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{18E3DF22-678E-4E57-A7F1-3AE0892A4D7B}</c15:txfldGUID>
                      <c15:f>Diagramm!$I$67</c15:f>
                      <c15:dlblFieldTableCache>
                        <c:ptCount val="1"/>
                      </c15:dlblFieldTableCache>
                    </c15:dlblFTEntry>
                  </c15:dlblFieldTable>
                  <c15:showDataLabelsRange val="0"/>
                </c:ext>
                <c:ext xmlns:c16="http://schemas.microsoft.com/office/drawing/2014/chart" uri="{C3380CC4-5D6E-409C-BE32-E72D297353CC}">
                  <c16:uniqueId val="{00000015-58AC-4A91-A3C6-9BD5F25F2E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8AC-4A91-A3C6-9BD5F25F2E9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{2E04AF19-1933-43DD-9AC9-B230A223CB4D}</c15:txfldGUID>
                      <c15:f>Diagramm!$K$46</c15:f>
                      <c15:dlblFieldTableCache>
                        <c:ptCount val="1"/>
                      </c15:dlblFieldTableCache>
                    </c15:dlblFTEntry>
                  </c15:dlblFieldTable>
                  <c15:showDataLabelsRange val="0"/>
                </c:ext>
                <c:ext xmlns:c16="http://schemas.microsoft.com/office/drawing/2014/chart" uri="{C3380CC4-5D6E-409C-BE32-E72D297353CC}">
                  <c16:uniqueId val="{00000017-58AC-4A91-A3C6-9BD5F25F2E9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{665818DD-9D2D-41D2-8CB3-E4B868D1042E}</c15:txfldGUID>
                      <c15:f>Diagramm!$K$47</c15:f>
                      <c15:dlblFieldTableCache>
                        <c:ptCount val="1"/>
                      </c15:dlblFieldTableCache>
                    </c15:dlblFTEntry>
                  </c15:dlblFieldTable>
                  <c15:showDataLabelsRange val="0"/>
                </c:ext>
                <c:ext xmlns:c16="http://schemas.microsoft.com/office/drawing/2014/chart" uri="{C3380CC4-5D6E-409C-BE32-E72D297353CC}">
                  <c16:uniqueId val="{00000018-58AC-4A91-A3C6-9BD5F25F2E9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{50FC1FE7-0FC2-4191-B122-CF79058578E1}</c15:txfldGUID>
                      <c15:f>Diagramm!$K$48</c15:f>
                      <c15:dlblFieldTableCache>
                        <c:ptCount val="1"/>
                      </c15:dlblFieldTableCache>
                    </c15:dlblFTEntry>
                  </c15:dlblFieldTable>
                  <c15:showDataLabelsRange val="0"/>
                </c:ext>
                <c:ext xmlns:c16="http://schemas.microsoft.com/office/drawing/2014/chart" uri="{C3380CC4-5D6E-409C-BE32-E72D297353CC}">
                  <c16:uniqueId val="{00000019-58AC-4A91-A3C6-9BD5F25F2E9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{C6EFA613-BE23-4FAD-AA6C-805D5B62DCD9}</c15:txfldGUID>
                      <c15:f>Diagramm!$K$49</c15:f>
                      <c15:dlblFieldTableCache>
                        <c:ptCount val="1"/>
                      </c15:dlblFieldTableCache>
                    </c15:dlblFTEntry>
                  </c15:dlblFieldTable>
                  <c15:showDataLabelsRange val="0"/>
                </c:ext>
                <c:ext xmlns:c16="http://schemas.microsoft.com/office/drawing/2014/chart" uri="{C3380CC4-5D6E-409C-BE32-E72D297353CC}">
                  <c16:uniqueId val="{0000001A-58AC-4A91-A3C6-9BD5F25F2E9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{9119D9FB-93A9-4F43-A040-96BC3CFC75B4}</c15:txfldGUID>
                      <c15:f>Diagramm!$K$50</c15:f>
                      <c15:dlblFieldTableCache>
                        <c:ptCount val="1"/>
                      </c15:dlblFieldTableCache>
                    </c15:dlblFTEntry>
                  </c15:dlblFieldTable>
                  <c15:showDataLabelsRange val="0"/>
                </c:ext>
                <c:ext xmlns:c16="http://schemas.microsoft.com/office/drawing/2014/chart" uri="{C3380CC4-5D6E-409C-BE32-E72D297353CC}">
                  <c16:uniqueId val="{0000001B-58AC-4A91-A3C6-9BD5F25F2E9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{C4018A51-342C-4080-800B-034512B3FB4C}</c15:txfldGUID>
                      <c15:f>Diagramm!$K$51</c15:f>
                      <c15:dlblFieldTableCache>
                        <c:ptCount val="1"/>
                      </c15:dlblFieldTableCache>
                    </c15:dlblFTEntry>
                  </c15:dlblFieldTable>
                  <c15:showDataLabelsRange val="0"/>
                </c:ext>
                <c:ext xmlns:c16="http://schemas.microsoft.com/office/drawing/2014/chart" uri="{C3380CC4-5D6E-409C-BE32-E72D297353CC}">
                  <c16:uniqueId val="{0000001C-58AC-4A91-A3C6-9BD5F25F2E9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{E599349B-A42F-4E6F-86B4-4651257366C9}</c15:txfldGUID>
                      <c15:f>Diagramm!$K$52</c15:f>
                      <c15:dlblFieldTableCache>
                        <c:ptCount val="1"/>
                      </c15:dlblFieldTableCache>
                    </c15:dlblFTEntry>
                  </c15:dlblFieldTable>
                  <c15:showDataLabelsRange val="0"/>
                </c:ext>
                <c:ext xmlns:c16="http://schemas.microsoft.com/office/drawing/2014/chart" uri="{C3380CC4-5D6E-409C-BE32-E72D297353CC}">
                  <c16:uniqueId val="{0000001D-58AC-4A91-A3C6-9BD5F25F2E9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{69269758-9359-412D-B7DF-A398ACCE2598}</c15:txfldGUID>
                      <c15:f>Diagramm!$K$53</c15:f>
                      <c15:dlblFieldTableCache>
                        <c:ptCount val="1"/>
                      </c15:dlblFieldTableCache>
                    </c15:dlblFTEntry>
                  </c15:dlblFieldTable>
                  <c15:showDataLabelsRange val="0"/>
                </c:ext>
                <c:ext xmlns:c16="http://schemas.microsoft.com/office/drawing/2014/chart" uri="{C3380CC4-5D6E-409C-BE32-E72D297353CC}">
                  <c16:uniqueId val="{0000001E-58AC-4A91-A3C6-9BD5F25F2E9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{DE4EA7B0-9F16-4911-8A80-89C0B87C351E}</c15:txfldGUID>
                      <c15:f>Diagramm!$K$54</c15:f>
                      <c15:dlblFieldTableCache>
                        <c:ptCount val="1"/>
                      </c15:dlblFieldTableCache>
                    </c15:dlblFTEntry>
                  </c15:dlblFieldTable>
                  <c15:showDataLabelsRange val="0"/>
                </c:ext>
                <c:ext xmlns:c16="http://schemas.microsoft.com/office/drawing/2014/chart" uri="{C3380CC4-5D6E-409C-BE32-E72D297353CC}">
                  <c16:uniqueId val="{0000001F-58AC-4A91-A3C6-9BD5F25F2E9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{0BA7B13D-C283-4A96-8B87-5076BCC8D1AD}</c15:txfldGUID>
                      <c15:f>Diagramm!$K$55</c15:f>
                      <c15:dlblFieldTableCache>
                        <c:ptCount val="1"/>
                      </c15:dlblFieldTableCache>
                    </c15:dlblFTEntry>
                  </c15:dlblFieldTable>
                  <c15:showDataLabelsRange val="0"/>
                </c:ext>
                <c:ext xmlns:c16="http://schemas.microsoft.com/office/drawing/2014/chart" uri="{C3380CC4-5D6E-409C-BE32-E72D297353CC}">
                  <c16:uniqueId val="{00000020-58AC-4A91-A3C6-9BD5F25F2E9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{A7901BB4-6A77-40FB-AA0F-67F2B64B8D1D}</c15:txfldGUID>
                      <c15:f>Diagramm!$K$56</c15:f>
                      <c15:dlblFieldTableCache>
                        <c:ptCount val="1"/>
                      </c15:dlblFieldTableCache>
                    </c15:dlblFTEntry>
                  </c15:dlblFieldTable>
                  <c15:showDataLabelsRange val="0"/>
                </c:ext>
                <c:ext xmlns:c16="http://schemas.microsoft.com/office/drawing/2014/chart" uri="{C3380CC4-5D6E-409C-BE32-E72D297353CC}">
                  <c16:uniqueId val="{00000021-58AC-4A91-A3C6-9BD5F25F2E9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{BFBC3BFF-3778-43F6-AC5C-DBE4DF29CC88}</c15:txfldGUID>
                      <c15:f>Diagramm!$K$57</c15:f>
                      <c15:dlblFieldTableCache>
                        <c:ptCount val="1"/>
                      </c15:dlblFieldTableCache>
                    </c15:dlblFTEntry>
                  </c15:dlblFieldTable>
                  <c15:showDataLabelsRange val="0"/>
                </c:ext>
                <c:ext xmlns:c16="http://schemas.microsoft.com/office/drawing/2014/chart" uri="{C3380CC4-5D6E-409C-BE32-E72D297353CC}">
                  <c16:uniqueId val="{00000022-58AC-4A91-A3C6-9BD5F25F2E9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{1664B522-94A2-41E8-ABD3-A757C7428639}</c15:txfldGUID>
                      <c15:f>Diagramm!$K$58</c15:f>
                      <c15:dlblFieldTableCache>
                        <c:ptCount val="1"/>
                      </c15:dlblFieldTableCache>
                    </c15:dlblFTEntry>
                  </c15:dlblFieldTable>
                  <c15:showDataLabelsRange val="0"/>
                </c:ext>
                <c:ext xmlns:c16="http://schemas.microsoft.com/office/drawing/2014/chart" uri="{C3380CC4-5D6E-409C-BE32-E72D297353CC}">
                  <c16:uniqueId val="{00000023-58AC-4A91-A3C6-9BD5F25F2E9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{D32BE029-FBA7-464B-BC29-D4DBE6C4FF3A}</c15:txfldGUID>
                      <c15:f>Diagramm!$K$59</c15:f>
                      <c15:dlblFieldTableCache>
                        <c:ptCount val="1"/>
                      </c15:dlblFieldTableCache>
                    </c15:dlblFTEntry>
                  </c15:dlblFieldTable>
                  <c15:showDataLabelsRange val="0"/>
                </c:ext>
                <c:ext xmlns:c16="http://schemas.microsoft.com/office/drawing/2014/chart" uri="{C3380CC4-5D6E-409C-BE32-E72D297353CC}">
                  <c16:uniqueId val="{00000024-58AC-4A91-A3C6-9BD5F25F2E9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{1620CE31-A567-40A5-89CA-337D1006F3EB}</c15:txfldGUID>
                      <c15:f>Diagramm!$K$60</c15:f>
                      <c15:dlblFieldTableCache>
                        <c:ptCount val="1"/>
                      </c15:dlblFieldTableCache>
                    </c15:dlblFTEntry>
                  </c15:dlblFieldTable>
                  <c15:showDataLabelsRange val="0"/>
                </c:ext>
                <c:ext xmlns:c16="http://schemas.microsoft.com/office/drawing/2014/chart" uri="{C3380CC4-5D6E-409C-BE32-E72D297353CC}">
                  <c16:uniqueId val="{00000025-58AC-4A91-A3C6-9BD5F25F2E9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{E274D7CE-CA70-463A-B9EF-1B9905ED3284}</c15:txfldGUID>
                      <c15:f>Diagramm!$K$61</c15:f>
                      <c15:dlblFieldTableCache>
                        <c:ptCount val="1"/>
                      </c15:dlblFieldTableCache>
                    </c15:dlblFTEntry>
                  </c15:dlblFieldTable>
                  <c15:showDataLabelsRange val="0"/>
                </c:ext>
                <c:ext xmlns:c16="http://schemas.microsoft.com/office/drawing/2014/chart" uri="{C3380CC4-5D6E-409C-BE32-E72D297353CC}">
                  <c16:uniqueId val="{00000026-58AC-4A91-A3C6-9BD5F25F2E9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{F0FDB752-20E9-4B3B-84B5-8AD2D6BE4AD8}</c15:txfldGUID>
                      <c15:f>Diagramm!$K$62</c15:f>
                      <c15:dlblFieldTableCache>
                        <c:ptCount val="1"/>
                      </c15:dlblFieldTableCache>
                    </c15:dlblFTEntry>
                  </c15:dlblFieldTable>
                  <c15:showDataLabelsRange val="0"/>
                </c:ext>
                <c:ext xmlns:c16="http://schemas.microsoft.com/office/drawing/2014/chart" uri="{C3380CC4-5D6E-409C-BE32-E72D297353CC}">
                  <c16:uniqueId val="{00000027-58AC-4A91-A3C6-9BD5F25F2E9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{56295035-CF70-48ED-9A0B-319E59532DE3}</c15:txfldGUID>
                      <c15:f>Diagramm!$K$63</c15:f>
                      <c15:dlblFieldTableCache>
                        <c:ptCount val="1"/>
                      </c15:dlblFieldTableCache>
                    </c15:dlblFTEntry>
                  </c15:dlblFieldTable>
                  <c15:showDataLabelsRange val="0"/>
                </c:ext>
                <c:ext xmlns:c16="http://schemas.microsoft.com/office/drawing/2014/chart" uri="{C3380CC4-5D6E-409C-BE32-E72D297353CC}">
                  <c16:uniqueId val="{00000028-58AC-4A91-A3C6-9BD5F25F2E9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{4B67620D-DA2E-4DBD-ADC1-83D6DA8C2C6D}</c15:txfldGUID>
                      <c15:f>Diagramm!$K$64</c15:f>
                      <c15:dlblFieldTableCache>
                        <c:ptCount val="1"/>
                      </c15:dlblFieldTableCache>
                    </c15:dlblFTEntry>
                  </c15:dlblFieldTable>
                  <c15:showDataLabelsRange val="0"/>
                </c:ext>
                <c:ext xmlns:c16="http://schemas.microsoft.com/office/drawing/2014/chart" uri="{C3380CC4-5D6E-409C-BE32-E72D297353CC}">
                  <c16:uniqueId val="{00000029-58AC-4A91-A3C6-9BD5F25F2E9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{B84199C2-E1D7-4D42-AC07-A2BE260E5A75}</c15:txfldGUID>
                      <c15:f>Diagramm!$K$65</c15:f>
                      <c15:dlblFieldTableCache>
                        <c:ptCount val="1"/>
                      </c15:dlblFieldTableCache>
                    </c15:dlblFTEntry>
                  </c15:dlblFieldTable>
                  <c15:showDataLabelsRange val="0"/>
                </c:ext>
                <c:ext xmlns:c16="http://schemas.microsoft.com/office/drawing/2014/chart" uri="{C3380CC4-5D6E-409C-BE32-E72D297353CC}">
                  <c16:uniqueId val="{0000002A-58AC-4A91-A3C6-9BD5F25F2E9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{F6C101D3-6F0A-47DB-BCB5-CAAA3BFE7DC0}</c15:txfldGUID>
                      <c15:f>Diagramm!$K$66</c15:f>
                      <c15:dlblFieldTableCache>
                        <c:ptCount val="1"/>
                      </c15:dlblFieldTableCache>
                    </c15:dlblFTEntry>
                  </c15:dlblFieldTable>
                  <c15:showDataLabelsRange val="0"/>
                </c:ext>
                <c:ext xmlns:c16="http://schemas.microsoft.com/office/drawing/2014/chart" uri="{C3380CC4-5D6E-409C-BE32-E72D297353CC}">
                  <c16:uniqueId val="{0000002B-58AC-4A91-A3C6-9BD5F25F2E9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{CB16AC67-3A42-41F4-872C-FDDA9377678A}</c15:txfldGUID>
                      <c15:f>Diagramm!$K$67</c15:f>
                      <c15:dlblFieldTableCache>
                        <c:ptCount val="1"/>
                      </c15:dlblFieldTableCache>
                    </c15:dlblFTEntry>
                  </c15:dlblFieldTable>
                  <c15:showDataLabelsRange val="0"/>
                </c:ext>
                <c:ext xmlns:c16="http://schemas.microsoft.com/office/drawing/2014/chart" uri="{C3380CC4-5D6E-409C-BE32-E72D297353CC}">
                  <c16:uniqueId val="{0000002C-58AC-4A91-A3C6-9BD5F25F2E9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8AC-4A91-A3C6-9BD5F25F2E9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{FD1A0A4F-7BF3-4D17-A5E8-A936C21E6F4B}</c15:txfldGUID>
                      <c15:f>Diagramm!$J$46</c15:f>
                      <c15:dlblFieldTableCache>
                        <c:ptCount val="1"/>
                      </c15:dlblFieldTableCache>
                    </c15:dlblFTEntry>
                  </c15:dlblFieldTable>
                  <c15:showDataLabelsRange val="0"/>
                </c:ext>
                <c:ext xmlns:c16="http://schemas.microsoft.com/office/drawing/2014/chart" uri="{C3380CC4-5D6E-409C-BE32-E72D297353CC}">
                  <c16:uniqueId val="{0000002E-58AC-4A91-A3C6-9BD5F25F2E9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{C2DFBDB5-833E-4796-A8B8-B45CE6EB1EEA}</c15:txfldGUID>
                      <c15:f>Diagramm!$J$47</c15:f>
                      <c15:dlblFieldTableCache>
                        <c:ptCount val="1"/>
                      </c15:dlblFieldTableCache>
                    </c15:dlblFTEntry>
                  </c15:dlblFieldTable>
                  <c15:showDataLabelsRange val="0"/>
                </c:ext>
                <c:ext xmlns:c16="http://schemas.microsoft.com/office/drawing/2014/chart" uri="{C3380CC4-5D6E-409C-BE32-E72D297353CC}">
                  <c16:uniqueId val="{0000002F-58AC-4A91-A3C6-9BD5F25F2E9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{2328EDB9-34EF-4D81-A99B-C0BC948AC5DD}</c15:txfldGUID>
                      <c15:f>Diagramm!$J$48</c15:f>
                      <c15:dlblFieldTableCache>
                        <c:ptCount val="1"/>
                      </c15:dlblFieldTableCache>
                    </c15:dlblFTEntry>
                  </c15:dlblFieldTable>
                  <c15:showDataLabelsRange val="0"/>
                </c:ext>
                <c:ext xmlns:c16="http://schemas.microsoft.com/office/drawing/2014/chart" uri="{C3380CC4-5D6E-409C-BE32-E72D297353CC}">
                  <c16:uniqueId val="{00000030-58AC-4A91-A3C6-9BD5F25F2E9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{79646A12-95E2-45D8-AC3A-7E8DB68D1198}</c15:txfldGUID>
                      <c15:f>Diagramm!$J$49</c15:f>
                      <c15:dlblFieldTableCache>
                        <c:ptCount val="1"/>
                      </c15:dlblFieldTableCache>
                    </c15:dlblFTEntry>
                  </c15:dlblFieldTable>
                  <c15:showDataLabelsRange val="0"/>
                </c:ext>
                <c:ext xmlns:c16="http://schemas.microsoft.com/office/drawing/2014/chart" uri="{C3380CC4-5D6E-409C-BE32-E72D297353CC}">
                  <c16:uniqueId val="{00000031-58AC-4A91-A3C6-9BD5F25F2E9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{FB530897-36AE-4E6A-8802-9ADFCE5F7579}</c15:txfldGUID>
                      <c15:f>Diagramm!$J$50</c15:f>
                      <c15:dlblFieldTableCache>
                        <c:ptCount val="1"/>
                      </c15:dlblFieldTableCache>
                    </c15:dlblFTEntry>
                  </c15:dlblFieldTable>
                  <c15:showDataLabelsRange val="0"/>
                </c:ext>
                <c:ext xmlns:c16="http://schemas.microsoft.com/office/drawing/2014/chart" uri="{C3380CC4-5D6E-409C-BE32-E72D297353CC}">
                  <c16:uniqueId val="{00000032-58AC-4A91-A3C6-9BD5F25F2E9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{87FC1986-41A2-42B4-9A0F-D61F3EE14908}</c15:txfldGUID>
                      <c15:f>Diagramm!$J$51</c15:f>
                      <c15:dlblFieldTableCache>
                        <c:ptCount val="1"/>
                      </c15:dlblFieldTableCache>
                    </c15:dlblFTEntry>
                  </c15:dlblFieldTable>
                  <c15:showDataLabelsRange val="0"/>
                </c:ext>
                <c:ext xmlns:c16="http://schemas.microsoft.com/office/drawing/2014/chart" uri="{C3380CC4-5D6E-409C-BE32-E72D297353CC}">
                  <c16:uniqueId val="{00000033-58AC-4A91-A3C6-9BD5F25F2E9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{D0119909-D56B-462F-AA5E-E2EB54007695}</c15:txfldGUID>
                      <c15:f>Diagramm!$J$52</c15:f>
                      <c15:dlblFieldTableCache>
                        <c:ptCount val="1"/>
                      </c15:dlblFieldTableCache>
                    </c15:dlblFTEntry>
                  </c15:dlblFieldTable>
                  <c15:showDataLabelsRange val="0"/>
                </c:ext>
                <c:ext xmlns:c16="http://schemas.microsoft.com/office/drawing/2014/chart" uri="{C3380CC4-5D6E-409C-BE32-E72D297353CC}">
                  <c16:uniqueId val="{00000034-58AC-4A91-A3C6-9BD5F25F2E9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{50E6D730-5CE9-42FD-A67E-A179F28D52B2}</c15:txfldGUID>
                      <c15:f>Diagramm!$J$53</c15:f>
                      <c15:dlblFieldTableCache>
                        <c:ptCount val="1"/>
                      </c15:dlblFieldTableCache>
                    </c15:dlblFTEntry>
                  </c15:dlblFieldTable>
                  <c15:showDataLabelsRange val="0"/>
                </c:ext>
                <c:ext xmlns:c16="http://schemas.microsoft.com/office/drawing/2014/chart" uri="{C3380CC4-5D6E-409C-BE32-E72D297353CC}">
                  <c16:uniqueId val="{00000035-58AC-4A91-A3C6-9BD5F25F2E9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{F2FCDD83-587D-4B70-B979-D8FFC6B0C498}</c15:txfldGUID>
                      <c15:f>Diagramm!$J$54</c15:f>
                      <c15:dlblFieldTableCache>
                        <c:ptCount val="1"/>
                      </c15:dlblFieldTableCache>
                    </c15:dlblFTEntry>
                  </c15:dlblFieldTable>
                  <c15:showDataLabelsRange val="0"/>
                </c:ext>
                <c:ext xmlns:c16="http://schemas.microsoft.com/office/drawing/2014/chart" uri="{C3380CC4-5D6E-409C-BE32-E72D297353CC}">
                  <c16:uniqueId val="{00000036-58AC-4A91-A3C6-9BD5F25F2E9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{C9D735D5-43B0-44A4-8232-6D9D9B570A95}</c15:txfldGUID>
                      <c15:f>Diagramm!$J$55</c15:f>
                      <c15:dlblFieldTableCache>
                        <c:ptCount val="1"/>
                      </c15:dlblFieldTableCache>
                    </c15:dlblFTEntry>
                  </c15:dlblFieldTable>
                  <c15:showDataLabelsRange val="0"/>
                </c:ext>
                <c:ext xmlns:c16="http://schemas.microsoft.com/office/drawing/2014/chart" uri="{C3380CC4-5D6E-409C-BE32-E72D297353CC}">
                  <c16:uniqueId val="{00000037-58AC-4A91-A3C6-9BD5F25F2E9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{61478C7F-4447-4315-A485-87E1FEB60C20}</c15:txfldGUID>
                      <c15:f>Diagramm!$J$56</c15:f>
                      <c15:dlblFieldTableCache>
                        <c:ptCount val="1"/>
                      </c15:dlblFieldTableCache>
                    </c15:dlblFTEntry>
                  </c15:dlblFieldTable>
                  <c15:showDataLabelsRange val="0"/>
                </c:ext>
                <c:ext xmlns:c16="http://schemas.microsoft.com/office/drawing/2014/chart" uri="{C3380CC4-5D6E-409C-BE32-E72D297353CC}">
                  <c16:uniqueId val="{00000038-58AC-4A91-A3C6-9BD5F25F2E9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{C8BBD135-5FD7-448A-A46C-11883A745629}</c15:txfldGUID>
                      <c15:f>Diagramm!$J$57</c15:f>
                      <c15:dlblFieldTableCache>
                        <c:ptCount val="1"/>
                      </c15:dlblFieldTableCache>
                    </c15:dlblFTEntry>
                  </c15:dlblFieldTable>
                  <c15:showDataLabelsRange val="0"/>
                </c:ext>
                <c:ext xmlns:c16="http://schemas.microsoft.com/office/drawing/2014/chart" uri="{C3380CC4-5D6E-409C-BE32-E72D297353CC}">
                  <c16:uniqueId val="{00000039-58AC-4A91-A3C6-9BD5F25F2E9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{E4C326D9-B821-4B31-8BBA-8B7254EE3C24}</c15:txfldGUID>
                      <c15:f>Diagramm!$J$58</c15:f>
                      <c15:dlblFieldTableCache>
                        <c:ptCount val="1"/>
                      </c15:dlblFieldTableCache>
                    </c15:dlblFTEntry>
                  </c15:dlblFieldTable>
                  <c15:showDataLabelsRange val="0"/>
                </c:ext>
                <c:ext xmlns:c16="http://schemas.microsoft.com/office/drawing/2014/chart" uri="{C3380CC4-5D6E-409C-BE32-E72D297353CC}">
                  <c16:uniqueId val="{0000003A-58AC-4A91-A3C6-9BD5F25F2E9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{C887B45B-E786-49B7-AB07-CFE42EB3740A}</c15:txfldGUID>
                      <c15:f>Diagramm!$J$59</c15:f>
                      <c15:dlblFieldTableCache>
                        <c:ptCount val="1"/>
                      </c15:dlblFieldTableCache>
                    </c15:dlblFTEntry>
                  </c15:dlblFieldTable>
                  <c15:showDataLabelsRange val="0"/>
                </c:ext>
                <c:ext xmlns:c16="http://schemas.microsoft.com/office/drawing/2014/chart" uri="{C3380CC4-5D6E-409C-BE32-E72D297353CC}">
                  <c16:uniqueId val="{0000003B-58AC-4A91-A3C6-9BD5F25F2E9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{7FE0D9DA-4EA9-4B3D-BBE7-590014E63B62}</c15:txfldGUID>
                      <c15:f>Diagramm!$J$60</c15:f>
                      <c15:dlblFieldTableCache>
                        <c:ptCount val="1"/>
                      </c15:dlblFieldTableCache>
                    </c15:dlblFTEntry>
                  </c15:dlblFieldTable>
                  <c15:showDataLabelsRange val="0"/>
                </c:ext>
                <c:ext xmlns:c16="http://schemas.microsoft.com/office/drawing/2014/chart" uri="{C3380CC4-5D6E-409C-BE32-E72D297353CC}">
                  <c16:uniqueId val="{0000003C-58AC-4A91-A3C6-9BD5F25F2E9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{6E932AFD-2AAA-4A0A-9AD0-61231235F2B1}</c15:txfldGUID>
                      <c15:f>Diagramm!$J$61</c15:f>
                      <c15:dlblFieldTableCache>
                        <c:ptCount val="1"/>
                      </c15:dlblFieldTableCache>
                    </c15:dlblFTEntry>
                  </c15:dlblFieldTable>
                  <c15:showDataLabelsRange val="0"/>
                </c:ext>
                <c:ext xmlns:c16="http://schemas.microsoft.com/office/drawing/2014/chart" uri="{C3380CC4-5D6E-409C-BE32-E72D297353CC}">
                  <c16:uniqueId val="{0000003D-58AC-4A91-A3C6-9BD5F25F2E9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{4AB38F98-088F-43DB-988A-0466899AF60C}</c15:txfldGUID>
                      <c15:f>Diagramm!$J$62</c15:f>
                      <c15:dlblFieldTableCache>
                        <c:ptCount val="1"/>
                      </c15:dlblFieldTableCache>
                    </c15:dlblFTEntry>
                  </c15:dlblFieldTable>
                  <c15:showDataLabelsRange val="0"/>
                </c:ext>
                <c:ext xmlns:c16="http://schemas.microsoft.com/office/drawing/2014/chart" uri="{C3380CC4-5D6E-409C-BE32-E72D297353CC}">
                  <c16:uniqueId val="{0000003E-58AC-4A91-A3C6-9BD5F25F2E9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{CE3813B5-8FDB-46CD-9F96-2B1931C71A57}</c15:txfldGUID>
                      <c15:f>Diagramm!$J$63</c15:f>
                      <c15:dlblFieldTableCache>
                        <c:ptCount val="1"/>
                      </c15:dlblFieldTableCache>
                    </c15:dlblFTEntry>
                  </c15:dlblFieldTable>
                  <c15:showDataLabelsRange val="0"/>
                </c:ext>
                <c:ext xmlns:c16="http://schemas.microsoft.com/office/drawing/2014/chart" uri="{C3380CC4-5D6E-409C-BE32-E72D297353CC}">
                  <c16:uniqueId val="{0000003F-58AC-4A91-A3C6-9BD5F25F2E9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{08FB8E48-944B-4F75-9CD9-3F65A4C14ECE}</c15:txfldGUID>
                      <c15:f>Diagramm!$J$64</c15:f>
                      <c15:dlblFieldTableCache>
                        <c:ptCount val="1"/>
                      </c15:dlblFieldTableCache>
                    </c15:dlblFTEntry>
                  </c15:dlblFieldTable>
                  <c15:showDataLabelsRange val="0"/>
                </c:ext>
                <c:ext xmlns:c16="http://schemas.microsoft.com/office/drawing/2014/chart" uri="{C3380CC4-5D6E-409C-BE32-E72D297353CC}">
                  <c16:uniqueId val="{00000040-58AC-4A91-A3C6-9BD5F25F2E9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{5A077971-A8DD-4612-B333-20E42859133B}</c15:txfldGUID>
                      <c15:f>Diagramm!$J$65</c15:f>
                      <c15:dlblFieldTableCache>
                        <c:ptCount val="1"/>
                      </c15:dlblFieldTableCache>
                    </c15:dlblFTEntry>
                  </c15:dlblFieldTable>
                  <c15:showDataLabelsRange val="0"/>
                </c:ext>
                <c:ext xmlns:c16="http://schemas.microsoft.com/office/drawing/2014/chart" uri="{C3380CC4-5D6E-409C-BE32-E72D297353CC}">
                  <c16:uniqueId val="{00000041-58AC-4A91-A3C6-9BD5F25F2E9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{87B3B27F-5B27-42C1-A8ED-055085A67B70}</c15:txfldGUID>
                      <c15:f>Diagramm!$J$66</c15:f>
                      <c15:dlblFieldTableCache>
                        <c:ptCount val="1"/>
                      </c15:dlblFieldTableCache>
                    </c15:dlblFTEntry>
                  </c15:dlblFieldTable>
                  <c15:showDataLabelsRange val="0"/>
                </c:ext>
                <c:ext xmlns:c16="http://schemas.microsoft.com/office/drawing/2014/chart" uri="{C3380CC4-5D6E-409C-BE32-E72D297353CC}">
                  <c16:uniqueId val="{00000042-58AC-4A91-A3C6-9BD5F25F2E9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{D36D5C5E-4B98-4B70-B71E-81F94872715D}</c15:txfldGUID>
                      <c15:f>Diagramm!$J$67</c15:f>
                      <c15:dlblFieldTableCache>
                        <c:ptCount val="1"/>
                      </c15:dlblFieldTableCache>
                    </c15:dlblFTEntry>
                  </c15:dlblFieldTable>
                  <c15:showDataLabelsRange val="0"/>
                </c:ext>
                <c:ext xmlns:c16="http://schemas.microsoft.com/office/drawing/2014/chart" uri="{C3380CC4-5D6E-409C-BE32-E72D297353CC}">
                  <c16:uniqueId val="{00000043-58AC-4A91-A3C6-9BD5F25F2E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8AC-4A91-A3C6-9BD5F25F2E9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A39-4E35-BE2C-1EA9C9E6444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39-4E35-BE2C-1EA9C9E6444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39-4E35-BE2C-1EA9C9E6444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39-4E35-BE2C-1EA9C9E6444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39-4E35-BE2C-1EA9C9E6444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39-4E35-BE2C-1EA9C9E6444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A39-4E35-BE2C-1EA9C9E6444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39-4E35-BE2C-1EA9C9E6444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A39-4E35-BE2C-1EA9C9E6444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A39-4E35-BE2C-1EA9C9E6444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A39-4E35-BE2C-1EA9C9E6444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A39-4E35-BE2C-1EA9C9E6444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A39-4E35-BE2C-1EA9C9E6444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A39-4E35-BE2C-1EA9C9E6444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A39-4E35-BE2C-1EA9C9E6444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A39-4E35-BE2C-1EA9C9E6444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A39-4E35-BE2C-1EA9C9E6444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A39-4E35-BE2C-1EA9C9E6444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A39-4E35-BE2C-1EA9C9E6444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A39-4E35-BE2C-1EA9C9E6444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A39-4E35-BE2C-1EA9C9E6444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A39-4E35-BE2C-1EA9C9E6444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A39-4E35-BE2C-1EA9C9E6444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A39-4E35-BE2C-1EA9C9E6444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A39-4E35-BE2C-1EA9C9E6444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A39-4E35-BE2C-1EA9C9E6444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A39-4E35-BE2C-1EA9C9E6444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A39-4E35-BE2C-1EA9C9E6444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A39-4E35-BE2C-1EA9C9E6444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A39-4E35-BE2C-1EA9C9E6444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A39-4E35-BE2C-1EA9C9E6444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A39-4E35-BE2C-1EA9C9E6444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A39-4E35-BE2C-1EA9C9E6444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A39-4E35-BE2C-1EA9C9E6444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A39-4E35-BE2C-1EA9C9E6444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A39-4E35-BE2C-1EA9C9E6444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A39-4E35-BE2C-1EA9C9E6444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A39-4E35-BE2C-1EA9C9E6444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A39-4E35-BE2C-1EA9C9E6444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A39-4E35-BE2C-1EA9C9E6444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A39-4E35-BE2C-1EA9C9E6444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A39-4E35-BE2C-1EA9C9E6444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A39-4E35-BE2C-1EA9C9E6444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A39-4E35-BE2C-1EA9C9E6444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A39-4E35-BE2C-1EA9C9E6444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A39-4E35-BE2C-1EA9C9E6444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A39-4E35-BE2C-1EA9C9E6444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A39-4E35-BE2C-1EA9C9E6444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A39-4E35-BE2C-1EA9C9E6444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A39-4E35-BE2C-1EA9C9E6444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A39-4E35-BE2C-1EA9C9E6444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A39-4E35-BE2C-1EA9C9E6444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A39-4E35-BE2C-1EA9C9E6444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A39-4E35-BE2C-1EA9C9E6444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A39-4E35-BE2C-1EA9C9E6444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A39-4E35-BE2C-1EA9C9E6444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A39-4E35-BE2C-1EA9C9E6444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A39-4E35-BE2C-1EA9C9E6444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A39-4E35-BE2C-1EA9C9E6444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A39-4E35-BE2C-1EA9C9E6444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A39-4E35-BE2C-1EA9C9E6444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A39-4E35-BE2C-1EA9C9E6444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A39-4E35-BE2C-1EA9C9E6444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A39-4E35-BE2C-1EA9C9E6444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A39-4E35-BE2C-1EA9C9E6444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A39-4E35-BE2C-1EA9C9E6444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A39-4E35-BE2C-1EA9C9E6444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A39-4E35-BE2C-1EA9C9E6444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A39-4E35-BE2C-1EA9C9E6444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100.37348962437616</c:v>
                </c:pt>
                <c:pt idx="2">
                  <c:v>102.22780404517992</c:v>
                </c:pt>
                <c:pt idx="3">
                  <c:v>101.63022064617809</c:v>
                </c:pt>
                <c:pt idx="4">
                  <c:v>101.50627134226424</c:v>
                </c:pt>
                <c:pt idx="5">
                  <c:v>102.15064355135277</c:v>
                </c:pt>
                <c:pt idx="6">
                  <c:v>104.01234567901234</c:v>
                </c:pt>
                <c:pt idx="7">
                  <c:v>103.75788022064619</c:v>
                </c:pt>
                <c:pt idx="8">
                  <c:v>103.26536643026006</c:v>
                </c:pt>
                <c:pt idx="9">
                  <c:v>103.58796296296295</c:v>
                </c:pt>
                <c:pt idx="10">
                  <c:v>105.47429078014186</c:v>
                </c:pt>
                <c:pt idx="11">
                  <c:v>105.15415681639087</c:v>
                </c:pt>
                <c:pt idx="12">
                  <c:v>104.72977410034147</c:v>
                </c:pt>
                <c:pt idx="13">
                  <c:v>104.86275282374574</c:v>
                </c:pt>
                <c:pt idx="14">
                  <c:v>106.85661281849225</c:v>
                </c:pt>
                <c:pt idx="15">
                  <c:v>106.59065537168375</c:v>
                </c:pt>
                <c:pt idx="16">
                  <c:v>106.09403729971105</c:v>
                </c:pt>
                <c:pt idx="17">
                  <c:v>105.95859600735487</c:v>
                </c:pt>
                <c:pt idx="18">
                  <c:v>107.92865116889941</c:v>
                </c:pt>
                <c:pt idx="19">
                  <c:v>107.49605988967691</c:v>
                </c:pt>
                <c:pt idx="20">
                  <c:v>107.0289926451274</c:v>
                </c:pt>
                <c:pt idx="21">
                  <c:v>107.01750065668504</c:v>
                </c:pt>
                <c:pt idx="22">
                  <c:v>108.89069477278697</c:v>
                </c:pt>
                <c:pt idx="23">
                  <c:v>108.95472156553716</c:v>
                </c:pt>
                <c:pt idx="24">
                  <c:v>108.09282243236144</c:v>
                </c:pt>
              </c:numCache>
            </c:numRef>
          </c:val>
          <c:smooth val="0"/>
          <c:extLst>
            <c:ext xmlns:c16="http://schemas.microsoft.com/office/drawing/2014/chart" uri="{C3380CC4-5D6E-409C-BE32-E72D297353CC}">
              <c16:uniqueId val="{00000000-9639-465E-BEAB-3A12C1044A4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102.3634390449777</c:v>
                </c:pt>
                <c:pt idx="2">
                  <c:v>105.9206559749186</c:v>
                </c:pt>
                <c:pt idx="3">
                  <c:v>104.618352827686</c:v>
                </c:pt>
                <c:pt idx="4">
                  <c:v>101.71228747136138</c:v>
                </c:pt>
                <c:pt idx="5">
                  <c:v>102.54431448209334</c:v>
                </c:pt>
                <c:pt idx="6">
                  <c:v>106.89738333534306</c:v>
                </c:pt>
                <c:pt idx="7">
                  <c:v>106.98179187266371</c:v>
                </c:pt>
                <c:pt idx="8">
                  <c:v>105.1248040516098</c:v>
                </c:pt>
                <c:pt idx="9">
                  <c:v>107.51235982153624</c:v>
                </c:pt>
                <c:pt idx="10">
                  <c:v>112.55275533582541</c:v>
                </c:pt>
                <c:pt idx="11">
                  <c:v>112.6492222356204</c:v>
                </c:pt>
                <c:pt idx="12">
                  <c:v>109.67080670444953</c:v>
                </c:pt>
                <c:pt idx="13">
                  <c:v>111.67249487519595</c:v>
                </c:pt>
                <c:pt idx="14">
                  <c:v>114.62679368141806</c:v>
                </c:pt>
                <c:pt idx="15">
                  <c:v>114.63885204389244</c:v>
                </c:pt>
                <c:pt idx="16">
                  <c:v>112.51658024840228</c:v>
                </c:pt>
                <c:pt idx="17">
                  <c:v>114.71120221873869</c:v>
                </c:pt>
                <c:pt idx="18">
                  <c:v>117.91872663692271</c:v>
                </c:pt>
                <c:pt idx="19">
                  <c:v>117.27963342578079</c:v>
                </c:pt>
                <c:pt idx="20">
                  <c:v>115.73616302906065</c:v>
                </c:pt>
                <c:pt idx="21">
                  <c:v>117.11081635113952</c:v>
                </c:pt>
                <c:pt idx="22">
                  <c:v>121.33124321717111</c:v>
                </c:pt>
                <c:pt idx="23">
                  <c:v>121.1383094175811</c:v>
                </c:pt>
                <c:pt idx="24">
                  <c:v>115.08501145544435</c:v>
                </c:pt>
              </c:numCache>
            </c:numRef>
          </c:val>
          <c:smooth val="0"/>
          <c:extLst>
            <c:ext xmlns:c16="http://schemas.microsoft.com/office/drawing/2014/chart" uri="{C3380CC4-5D6E-409C-BE32-E72D297353CC}">
              <c16:uniqueId val="{00000001-9639-465E-BEAB-3A12C1044A4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102.92437300280817</c:v>
                </c:pt>
                <c:pt idx="2">
                  <c:v>101.07485232884672</c:v>
                </c:pt>
                <c:pt idx="3">
                  <c:v>103.04541493173235</c:v>
                </c:pt>
                <c:pt idx="4">
                  <c:v>98.891255931054516</c:v>
                </c:pt>
                <c:pt idx="5">
                  <c:v>101.37987798973565</c:v>
                </c:pt>
                <c:pt idx="6">
                  <c:v>97.535586327103701</c:v>
                </c:pt>
                <c:pt idx="7">
                  <c:v>99.210806623414356</c:v>
                </c:pt>
                <c:pt idx="8">
                  <c:v>97.094993705819704</c:v>
                </c:pt>
                <c:pt idx="9">
                  <c:v>101.22978599786967</c:v>
                </c:pt>
                <c:pt idx="10">
                  <c:v>99.089764694490171</c:v>
                </c:pt>
                <c:pt idx="11">
                  <c:v>101.2975694780672</c:v>
                </c:pt>
                <c:pt idx="12">
                  <c:v>98.944514379781154</c:v>
                </c:pt>
                <c:pt idx="13">
                  <c:v>102.09644620896678</c:v>
                </c:pt>
                <c:pt idx="14">
                  <c:v>98.484555049869272</c:v>
                </c:pt>
                <c:pt idx="15">
                  <c:v>98.929989348310258</c:v>
                </c:pt>
                <c:pt idx="16">
                  <c:v>96.523675801297571</c:v>
                </c:pt>
                <c:pt idx="17">
                  <c:v>100.46964268422582</c:v>
                </c:pt>
                <c:pt idx="18">
                  <c:v>96.877118233756178</c:v>
                </c:pt>
                <c:pt idx="19">
                  <c:v>98.528130144281974</c:v>
                </c:pt>
                <c:pt idx="20">
                  <c:v>96.940060036796751</c:v>
                </c:pt>
                <c:pt idx="21">
                  <c:v>100.49869274716762</c:v>
                </c:pt>
                <c:pt idx="22">
                  <c:v>96.252541880507408</c:v>
                </c:pt>
                <c:pt idx="23">
                  <c:v>96.533359155611507</c:v>
                </c:pt>
                <c:pt idx="24">
                  <c:v>92.437300280817283</c:v>
                </c:pt>
              </c:numCache>
            </c:numRef>
          </c:val>
          <c:smooth val="0"/>
          <c:extLst>
            <c:ext xmlns:c16="http://schemas.microsoft.com/office/drawing/2014/chart" uri="{C3380CC4-5D6E-409C-BE32-E72D297353CC}">
              <c16:uniqueId val="{00000002-9639-465E-BEAB-3A12C1044A4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639-465E-BEAB-3A12C1044A44}"/>
                </c:ext>
              </c:extLst>
            </c:dLbl>
            <c:dLbl>
              <c:idx val="1"/>
              <c:delete val="1"/>
              <c:extLst>
                <c:ext xmlns:c15="http://schemas.microsoft.com/office/drawing/2012/chart" uri="{CE6537A1-D6FC-4f65-9D91-7224C49458BB}"/>
                <c:ext xmlns:c16="http://schemas.microsoft.com/office/drawing/2014/chart" uri="{C3380CC4-5D6E-409C-BE32-E72D297353CC}">
                  <c16:uniqueId val="{00000004-9639-465E-BEAB-3A12C1044A44}"/>
                </c:ext>
              </c:extLst>
            </c:dLbl>
            <c:dLbl>
              <c:idx val="2"/>
              <c:delete val="1"/>
              <c:extLst>
                <c:ext xmlns:c15="http://schemas.microsoft.com/office/drawing/2012/chart" uri="{CE6537A1-D6FC-4f65-9D91-7224C49458BB}"/>
                <c:ext xmlns:c16="http://schemas.microsoft.com/office/drawing/2014/chart" uri="{C3380CC4-5D6E-409C-BE32-E72D297353CC}">
                  <c16:uniqueId val="{00000005-9639-465E-BEAB-3A12C1044A44}"/>
                </c:ext>
              </c:extLst>
            </c:dLbl>
            <c:dLbl>
              <c:idx val="3"/>
              <c:delete val="1"/>
              <c:extLst>
                <c:ext xmlns:c15="http://schemas.microsoft.com/office/drawing/2012/chart" uri="{CE6537A1-D6FC-4f65-9D91-7224C49458BB}"/>
                <c:ext xmlns:c16="http://schemas.microsoft.com/office/drawing/2014/chart" uri="{C3380CC4-5D6E-409C-BE32-E72D297353CC}">
                  <c16:uniqueId val="{00000006-9639-465E-BEAB-3A12C1044A44}"/>
                </c:ext>
              </c:extLst>
            </c:dLbl>
            <c:dLbl>
              <c:idx val="4"/>
              <c:delete val="1"/>
              <c:extLst>
                <c:ext xmlns:c15="http://schemas.microsoft.com/office/drawing/2012/chart" uri="{CE6537A1-D6FC-4f65-9D91-7224C49458BB}"/>
                <c:ext xmlns:c16="http://schemas.microsoft.com/office/drawing/2014/chart" uri="{C3380CC4-5D6E-409C-BE32-E72D297353CC}">
                  <c16:uniqueId val="{00000007-9639-465E-BEAB-3A12C1044A44}"/>
                </c:ext>
              </c:extLst>
            </c:dLbl>
            <c:dLbl>
              <c:idx val="5"/>
              <c:delete val="1"/>
              <c:extLst>
                <c:ext xmlns:c15="http://schemas.microsoft.com/office/drawing/2012/chart" uri="{CE6537A1-D6FC-4f65-9D91-7224C49458BB}"/>
                <c:ext xmlns:c16="http://schemas.microsoft.com/office/drawing/2014/chart" uri="{C3380CC4-5D6E-409C-BE32-E72D297353CC}">
                  <c16:uniqueId val="{00000008-9639-465E-BEAB-3A12C1044A44}"/>
                </c:ext>
              </c:extLst>
            </c:dLbl>
            <c:dLbl>
              <c:idx val="6"/>
              <c:delete val="1"/>
              <c:extLst>
                <c:ext xmlns:c15="http://schemas.microsoft.com/office/drawing/2012/chart" uri="{CE6537A1-D6FC-4f65-9D91-7224C49458BB}"/>
                <c:ext xmlns:c16="http://schemas.microsoft.com/office/drawing/2014/chart" uri="{C3380CC4-5D6E-409C-BE32-E72D297353CC}">
                  <c16:uniqueId val="{00000009-9639-465E-BEAB-3A12C1044A44}"/>
                </c:ext>
              </c:extLst>
            </c:dLbl>
            <c:dLbl>
              <c:idx val="7"/>
              <c:delete val="1"/>
              <c:extLst>
                <c:ext xmlns:c15="http://schemas.microsoft.com/office/drawing/2012/chart" uri="{CE6537A1-D6FC-4f65-9D91-7224C49458BB}"/>
                <c:ext xmlns:c16="http://schemas.microsoft.com/office/drawing/2014/chart" uri="{C3380CC4-5D6E-409C-BE32-E72D297353CC}">
                  <c16:uniqueId val="{0000000A-9639-465E-BEAB-3A12C1044A44}"/>
                </c:ext>
              </c:extLst>
            </c:dLbl>
            <c:dLbl>
              <c:idx val="8"/>
              <c:delete val="1"/>
              <c:extLst>
                <c:ext xmlns:c15="http://schemas.microsoft.com/office/drawing/2012/chart" uri="{CE6537A1-D6FC-4f65-9D91-7224C49458BB}"/>
                <c:ext xmlns:c16="http://schemas.microsoft.com/office/drawing/2014/chart" uri="{C3380CC4-5D6E-409C-BE32-E72D297353CC}">
                  <c16:uniqueId val="{0000000B-9639-465E-BEAB-3A12C1044A44}"/>
                </c:ext>
              </c:extLst>
            </c:dLbl>
            <c:dLbl>
              <c:idx val="9"/>
              <c:delete val="1"/>
              <c:extLst>
                <c:ext xmlns:c15="http://schemas.microsoft.com/office/drawing/2012/chart" uri="{CE6537A1-D6FC-4f65-9D91-7224C49458BB}"/>
                <c:ext xmlns:c16="http://schemas.microsoft.com/office/drawing/2014/chart" uri="{C3380CC4-5D6E-409C-BE32-E72D297353CC}">
                  <c16:uniqueId val="{0000000C-9639-465E-BEAB-3A12C1044A44}"/>
                </c:ext>
              </c:extLst>
            </c:dLbl>
            <c:dLbl>
              <c:idx val="10"/>
              <c:delete val="1"/>
              <c:extLst>
                <c:ext xmlns:c15="http://schemas.microsoft.com/office/drawing/2012/chart" uri="{CE6537A1-D6FC-4f65-9D91-7224C49458BB}"/>
                <c:ext xmlns:c16="http://schemas.microsoft.com/office/drawing/2014/chart" uri="{C3380CC4-5D6E-409C-BE32-E72D297353CC}">
                  <c16:uniqueId val="{0000000D-9639-465E-BEAB-3A12C1044A44}"/>
                </c:ext>
              </c:extLst>
            </c:dLbl>
            <c:dLbl>
              <c:idx val="11"/>
              <c:delete val="1"/>
              <c:extLst>
                <c:ext xmlns:c15="http://schemas.microsoft.com/office/drawing/2012/chart" uri="{CE6537A1-D6FC-4f65-9D91-7224C49458BB}"/>
                <c:ext xmlns:c16="http://schemas.microsoft.com/office/drawing/2014/chart" uri="{C3380CC4-5D6E-409C-BE32-E72D297353CC}">
                  <c16:uniqueId val="{0000000E-9639-465E-BEAB-3A12C1044A44}"/>
                </c:ext>
              </c:extLst>
            </c:dLbl>
            <c:dLbl>
              <c:idx val="12"/>
              <c:delete val="1"/>
              <c:extLst>
                <c:ext xmlns:c15="http://schemas.microsoft.com/office/drawing/2012/chart" uri="{CE6537A1-D6FC-4f65-9D91-7224C49458BB}"/>
                <c:ext xmlns:c16="http://schemas.microsoft.com/office/drawing/2014/chart" uri="{C3380CC4-5D6E-409C-BE32-E72D297353CC}">
                  <c16:uniqueId val="{0000000F-9639-465E-BEAB-3A12C1044A4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639-465E-BEAB-3A12C1044A44}"/>
                </c:ext>
              </c:extLst>
            </c:dLbl>
            <c:dLbl>
              <c:idx val="14"/>
              <c:delete val="1"/>
              <c:extLst>
                <c:ext xmlns:c15="http://schemas.microsoft.com/office/drawing/2012/chart" uri="{CE6537A1-D6FC-4f65-9D91-7224C49458BB}"/>
                <c:ext xmlns:c16="http://schemas.microsoft.com/office/drawing/2014/chart" uri="{C3380CC4-5D6E-409C-BE32-E72D297353CC}">
                  <c16:uniqueId val="{00000011-9639-465E-BEAB-3A12C1044A44}"/>
                </c:ext>
              </c:extLst>
            </c:dLbl>
            <c:dLbl>
              <c:idx val="15"/>
              <c:delete val="1"/>
              <c:extLst>
                <c:ext xmlns:c15="http://schemas.microsoft.com/office/drawing/2012/chart" uri="{CE6537A1-D6FC-4f65-9D91-7224C49458BB}"/>
                <c:ext xmlns:c16="http://schemas.microsoft.com/office/drawing/2014/chart" uri="{C3380CC4-5D6E-409C-BE32-E72D297353CC}">
                  <c16:uniqueId val="{00000012-9639-465E-BEAB-3A12C1044A44}"/>
                </c:ext>
              </c:extLst>
            </c:dLbl>
            <c:dLbl>
              <c:idx val="16"/>
              <c:delete val="1"/>
              <c:extLst>
                <c:ext xmlns:c15="http://schemas.microsoft.com/office/drawing/2012/chart" uri="{CE6537A1-D6FC-4f65-9D91-7224C49458BB}"/>
                <c:ext xmlns:c16="http://schemas.microsoft.com/office/drawing/2014/chart" uri="{C3380CC4-5D6E-409C-BE32-E72D297353CC}">
                  <c16:uniqueId val="{00000013-9639-465E-BEAB-3A12C1044A44}"/>
                </c:ext>
              </c:extLst>
            </c:dLbl>
            <c:dLbl>
              <c:idx val="17"/>
              <c:delete val="1"/>
              <c:extLst>
                <c:ext xmlns:c15="http://schemas.microsoft.com/office/drawing/2012/chart" uri="{CE6537A1-D6FC-4f65-9D91-7224C49458BB}"/>
                <c:ext xmlns:c16="http://schemas.microsoft.com/office/drawing/2014/chart" uri="{C3380CC4-5D6E-409C-BE32-E72D297353CC}">
                  <c16:uniqueId val="{00000014-9639-465E-BEAB-3A12C1044A44}"/>
                </c:ext>
              </c:extLst>
            </c:dLbl>
            <c:dLbl>
              <c:idx val="18"/>
              <c:delete val="1"/>
              <c:extLst>
                <c:ext xmlns:c15="http://schemas.microsoft.com/office/drawing/2012/chart" uri="{CE6537A1-D6FC-4f65-9D91-7224C49458BB}"/>
                <c:ext xmlns:c16="http://schemas.microsoft.com/office/drawing/2014/chart" uri="{C3380CC4-5D6E-409C-BE32-E72D297353CC}">
                  <c16:uniqueId val="{00000015-9639-465E-BEAB-3A12C1044A44}"/>
                </c:ext>
              </c:extLst>
            </c:dLbl>
            <c:dLbl>
              <c:idx val="19"/>
              <c:delete val="1"/>
              <c:extLst>
                <c:ext xmlns:c15="http://schemas.microsoft.com/office/drawing/2012/chart" uri="{CE6537A1-D6FC-4f65-9D91-7224C49458BB}"/>
                <c:ext xmlns:c16="http://schemas.microsoft.com/office/drawing/2014/chart" uri="{C3380CC4-5D6E-409C-BE32-E72D297353CC}">
                  <c16:uniqueId val="{00000016-9639-465E-BEAB-3A12C1044A44}"/>
                </c:ext>
              </c:extLst>
            </c:dLbl>
            <c:dLbl>
              <c:idx val="20"/>
              <c:delete val="1"/>
              <c:extLst>
                <c:ext xmlns:c15="http://schemas.microsoft.com/office/drawing/2012/chart" uri="{CE6537A1-D6FC-4f65-9D91-7224C49458BB}"/>
                <c:ext xmlns:c16="http://schemas.microsoft.com/office/drawing/2014/chart" uri="{C3380CC4-5D6E-409C-BE32-E72D297353CC}">
                  <c16:uniqueId val="{00000017-9639-465E-BEAB-3A12C1044A44}"/>
                </c:ext>
              </c:extLst>
            </c:dLbl>
            <c:dLbl>
              <c:idx val="21"/>
              <c:delete val="1"/>
              <c:extLst>
                <c:ext xmlns:c15="http://schemas.microsoft.com/office/drawing/2012/chart" uri="{CE6537A1-D6FC-4f65-9D91-7224C49458BB}"/>
                <c:ext xmlns:c16="http://schemas.microsoft.com/office/drawing/2014/chart" uri="{C3380CC4-5D6E-409C-BE32-E72D297353CC}">
                  <c16:uniqueId val="{00000018-9639-465E-BEAB-3A12C1044A44}"/>
                </c:ext>
              </c:extLst>
            </c:dLbl>
            <c:dLbl>
              <c:idx val="22"/>
              <c:delete val="1"/>
              <c:extLst>
                <c:ext xmlns:c15="http://schemas.microsoft.com/office/drawing/2012/chart" uri="{CE6537A1-D6FC-4f65-9D91-7224C49458BB}"/>
                <c:ext xmlns:c16="http://schemas.microsoft.com/office/drawing/2014/chart" uri="{C3380CC4-5D6E-409C-BE32-E72D297353CC}">
                  <c16:uniqueId val="{00000019-9639-465E-BEAB-3A12C1044A44}"/>
                </c:ext>
              </c:extLst>
            </c:dLbl>
            <c:dLbl>
              <c:idx val="23"/>
              <c:delete val="1"/>
              <c:extLst>
                <c:ext xmlns:c15="http://schemas.microsoft.com/office/drawing/2012/chart" uri="{CE6537A1-D6FC-4f65-9D91-7224C49458BB}"/>
                <c:ext xmlns:c16="http://schemas.microsoft.com/office/drawing/2014/chart" uri="{C3380CC4-5D6E-409C-BE32-E72D297353CC}">
                  <c16:uniqueId val="{0000001A-9639-465E-BEAB-3A12C1044A44}"/>
                </c:ext>
              </c:extLst>
            </c:dLbl>
            <c:dLbl>
              <c:idx val="24"/>
              <c:delete val="1"/>
              <c:extLst>
                <c:ext xmlns:c15="http://schemas.microsoft.com/office/drawing/2012/chart" uri="{CE6537A1-D6FC-4f65-9D91-7224C49458BB}"/>
                <c:ext xmlns:c16="http://schemas.microsoft.com/office/drawing/2014/chart" uri="{C3380CC4-5D6E-409C-BE32-E72D297353CC}">
                  <c16:uniqueId val="{0000001B-9639-465E-BEAB-3A12C1044A4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639-465E-BEAB-3A12C1044A4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Göttingen (03159)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131683</v>
      </c>
      <c r="F11" s="238">
        <v>132733</v>
      </c>
      <c r="G11" s="238">
        <v>132655</v>
      </c>
      <c r="H11" s="238">
        <v>130373</v>
      </c>
      <c r="I11" s="265">
        <v>130387</v>
      </c>
      <c r="J11" s="263">
        <v>1296</v>
      </c>
      <c r="K11" s="266">
        <v>0.99396412219009567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14.578950965576421</v>
      </c>
      <c r="E13" s="115">
        <v>19198</v>
      </c>
      <c r="F13" s="114">
        <v>19305</v>
      </c>
      <c r="G13" s="114">
        <v>19601</v>
      </c>
      <c r="H13" s="114">
        <v>19617</v>
      </c>
      <c r="I13" s="140">
        <v>19347</v>
      </c>
      <c r="J13" s="115">
        <v>-149</v>
      </c>
      <c r="K13" s="116">
        <v>-0.77014524215640667</v>
      </c>
    </row>
    <row r="14" spans="1:255" ht="14.1" customHeight="1" x14ac:dyDescent="0.2">
      <c r="A14" s="306" t="s">
        <v>230</v>
      </c>
      <c r="B14" s="307"/>
      <c r="C14" s="308"/>
      <c r="D14" s="113">
        <v>58.417563390870498</v>
      </c>
      <c r="E14" s="115">
        <v>76926</v>
      </c>
      <c r="F14" s="114">
        <v>77533</v>
      </c>
      <c r="G14" s="114">
        <v>77664</v>
      </c>
      <c r="H14" s="114">
        <v>75728</v>
      </c>
      <c r="I14" s="140">
        <v>76071</v>
      </c>
      <c r="J14" s="115">
        <v>855</v>
      </c>
      <c r="K14" s="116">
        <v>1.1239499940844737</v>
      </c>
    </row>
    <row r="15" spans="1:255" ht="14.1" customHeight="1" x14ac:dyDescent="0.2">
      <c r="A15" s="306" t="s">
        <v>231</v>
      </c>
      <c r="B15" s="307"/>
      <c r="C15" s="308"/>
      <c r="D15" s="113">
        <v>10.416682487488893</v>
      </c>
      <c r="E15" s="115">
        <v>13717</v>
      </c>
      <c r="F15" s="114">
        <v>13764</v>
      </c>
      <c r="G15" s="114">
        <v>13667</v>
      </c>
      <c r="H15" s="114">
        <v>13372</v>
      </c>
      <c r="I15" s="140">
        <v>13380</v>
      </c>
      <c r="J15" s="115">
        <v>337</v>
      </c>
      <c r="K15" s="116">
        <v>2.5186846038863977</v>
      </c>
    </row>
    <row r="16" spans="1:255" ht="14.1" customHeight="1" x14ac:dyDescent="0.2">
      <c r="A16" s="306" t="s">
        <v>232</v>
      </c>
      <c r="B16" s="307"/>
      <c r="C16" s="308"/>
      <c r="D16" s="113">
        <v>14.789304617908158</v>
      </c>
      <c r="E16" s="115">
        <v>19475</v>
      </c>
      <c r="F16" s="114">
        <v>19748</v>
      </c>
      <c r="G16" s="114">
        <v>19342</v>
      </c>
      <c r="H16" s="114">
        <v>19326</v>
      </c>
      <c r="I16" s="140">
        <v>19242</v>
      </c>
      <c r="J16" s="115">
        <v>233</v>
      </c>
      <c r="K16" s="116">
        <v>1.2108928385822679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0.80572283438257031</v>
      </c>
      <c r="E18" s="115">
        <v>1061</v>
      </c>
      <c r="F18" s="114">
        <v>1053</v>
      </c>
      <c r="G18" s="114">
        <v>1062</v>
      </c>
      <c r="H18" s="114">
        <v>1038</v>
      </c>
      <c r="I18" s="140">
        <v>1019</v>
      </c>
      <c r="J18" s="115">
        <v>42</v>
      </c>
      <c r="K18" s="116">
        <v>4.1216879293424924</v>
      </c>
    </row>
    <row r="19" spans="1:255" ht="14.1" customHeight="1" x14ac:dyDescent="0.2">
      <c r="A19" s="306" t="s">
        <v>235</v>
      </c>
      <c r="B19" s="307" t="s">
        <v>236</v>
      </c>
      <c r="C19" s="308"/>
      <c r="D19" s="113">
        <v>0.31970717556556277</v>
      </c>
      <c r="E19" s="115">
        <v>421</v>
      </c>
      <c r="F19" s="114">
        <v>407</v>
      </c>
      <c r="G19" s="114">
        <v>420</v>
      </c>
      <c r="H19" s="114">
        <v>408</v>
      </c>
      <c r="I19" s="140">
        <v>395</v>
      </c>
      <c r="J19" s="115">
        <v>26</v>
      </c>
      <c r="K19" s="116">
        <v>6.5822784810126587</v>
      </c>
    </row>
    <row r="20" spans="1:255" ht="14.1" customHeight="1" x14ac:dyDescent="0.2">
      <c r="A20" s="306">
        <v>12</v>
      </c>
      <c r="B20" s="307" t="s">
        <v>237</v>
      </c>
      <c r="C20" s="308"/>
      <c r="D20" s="113">
        <v>0.83306121519102694</v>
      </c>
      <c r="E20" s="115">
        <v>1097</v>
      </c>
      <c r="F20" s="114">
        <v>1066</v>
      </c>
      <c r="G20" s="114">
        <v>1151</v>
      </c>
      <c r="H20" s="114">
        <v>1097</v>
      </c>
      <c r="I20" s="140">
        <v>1043</v>
      </c>
      <c r="J20" s="115">
        <v>54</v>
      </c>
      <c r="K20" s="116">
        <v>5.177372962607862</v>
      </c>
    </row>
    <row r="21" spans="1:255" ht="14.1" customHeight="1" x14ac:dyDescent="0.2">
      <c r="A21" s="306">
        <v>21</v>
      </c>
      <c r="B21" s="307" t="s">
        <v>238</v>
      </c>
      <c r="C21" s="308"/>
      <c r="D21" s="113">
        <v>0.57866239377899953</v>
      </c>
      <c r="E21" s="115">
        <v>762</v>
      </c>
      <c r="F21" s="114">
        <v>773</v>
      </c>
      <c r="G21" s="114">
        <v>797</v>
      </c>
      <c r="H21" s="114">
        <v>778</v>
      </c>
      <c r="I21" s="140">
        <v>765</v>
      </c>
      <c r="J21" s="115">
        <v>-3</v>
      </c>
      <c r="K21" s="116">
        <v>-0.39215686274509803</v>
      </c>
    </row>
    <row r="22" spans="1:255" ht="14.1" customHeight="1" x14ac:dyDescent="0.2">
      <c r="A22" s="306">
        <v>22</v>
      </c>
      <c r="B22" s="307" t="s">
        <v>239</v>
      </c>
      <c r="C22" s="308"/>
      <c r="D22" s="113">
        <v>1.912167857658164</v>
      </c>
      <c r="E22" s="115">
        <v>2518</v>
      </c>
      <c r="F22" s="114">
        <v>2590</v>
      </c>
      <c r="G22" s="114">
        <v>2708</v>
      </c>
      <c r="H22" s="114">
        <v>2702</v>
      </c>
      <c r="I22" s="140">
        <v>2769</v>
      </c>
      <c r="J22" s="115">
        <v>-251</v>
      </c>
      <c r="K22" s="116">
        <v>-9.0646442759118813</v>
      </c>
    </row>
    <row r="23" spans="1:255" ht="14.1" customHeight="1" x14ac:dyDescent="0.2">
      <c r="A23" s="306">
        <v>23</v>
      </c>
      <c r="B23" s="307" t="s">
        <v>240</v>
      </c>
      <c r="C23" s="308"/>
      <c r="D23" s="113">
        <v>1.1079638222093968</v>
      </c>
      <c r="E23" s="115">
        <v>1459</v>
      </c>
      <c r="F23" s="114">
        <v>1487</v>
      </c>
      <c r="G23" s="114">
        <v>1512</v>
      </c>
      <c r="H23" s="114">
        <v>1472</v>
      </c>
      <c r="I23" s="140">
        <v>1484</v>
      </c>
      <c r="J23" s="115">
        <v>-25</v>
      </c>
      <c r="K23" s="116">
        <v>-1.6846361185983827</v>
      </c>
    </row>
    <row r="24" spans="1:255" ht="14.1" customHeight="1" x14ac:dyDescent="0.2">
      <c r="A24" s="306">
        <v>24</v>
      </c>
      <c r="B24" s="307" t="s">
        <v>241</v>
      </c>
      <c r="C24" s="308"/>
      <c r="D24" s="113">
        <v>3.3117410751577654</v>
      </c>
      <c r="E24" s="115">
        <v>4361</v>
      </c>
      <c r="F24" s="114">
        <v>4511</v>
      </c>
      <c r="G24" s="114">
        <v>4584</v>
      </c>
      <c r="H24" s="114">
        <v>4582</v>
      </c>
      <c r="I24" s="140">
        <v>4618</v>
      </c>
      <c r="J24" s="115">
        <v>-257</v>
      </c>
      <c r="K24" s="116">
        <v>-5.5651797314854914</v>
      </c>
    </row>
    <row r="25" spans="1:255" ht="14.1" customHeight="1" x14ac:dyDescent="0.2">
      <c r="A25" s="306">
        <v>25</v>
      </c>
      <c r="B25" s="307" t="s">
        <v>242</v>
      </c>
      <c r="C25" s="308"/>
      <c r="D25" s="113">
        <v>4.6725849198453862</v>
      </c>
      <c r="E25" s="115">
        <v>6153</v>
      </c>
      <c r="F25" s="114">
        <v>6192</v>
      </c>
      <c r="G25" s="114">
        <v>5867</v>
      </c>
      <c r="H25" s="114">
        <v>5717</v>
      </c>
      <c r="I25" s="140">
        <v>5738</v>
      </c>
      <c r="J25" s="115">
        <v>415</v>
      </c>
      <c r="K25" s="116">
        <v>7.2324851864761239</v>
      </c>
    </row>
    <row r="26" spans="1:255" ht="14.1" customHeight="1" x14ac:dyDescent="0.2">
      <c r="A26" s="306">
        <v>26</v>
      </c>
      <c r="B26" s="307" t="s">
        <v>243</v>
      </c>
      <c r="C26" s="308"/>
      <c r="D26" s="113">
        <v>2.5865145842667618</v>
      </c>
      <c r="E26" s="115">
        <v>3406</v>
      </c>
      <c r="F26" s="114">
        <v>3466</v>
      </c>
      <c r="G26" s="114">
        <v>3493</v>
      </c>
      <c r="H26" s="114">
        <v>3401</v>
      </c>
      <c r="I26" s="140">
        <v>3411</v>
      </c>
      <c r="J26" s="115">
        <v>-5</v>
      </c>
      <c r="K26" s="116">
        <v>-0.14658457930225741</v>
      </c>
    </row>
    <row r="27" spans="1:255" ht="14.1" customHeight="1" x14ac:dyDescent="0.2">
      <c r="A27" s="306">
        <v>27</v>
      </c>
      <c r="B27" s="307" t="s">
        <v>244</v>
      </c>
      <c r="C27" s="308"/>
      <c r="D27" s="113">
        <v>2.4498226802244787</v>
      </c>
      <c r="E27" s="115">
        <v>3226</v>
      </c>
      <c r="F27" s="114">
        <v>3215</v>
      </c>
      <c r="G27" s="114">
        <v>3199</v>
      </c>
      <c r="H27" s="114">
        <v>3222</v>
      </c>
      <c r="I27" s="140">
        <v>3228</v>
      </c>
      <c r="J27" s="115">
        <v>-2</v>
      </c>
      <c r="K27" s="116">
        <v>-6.1957868649318466E-2</v>
      </c>
    </row>
    <row r="28" spans="1:255" ht="14.1" customHeight="1" x14ac:dyDescent="0.2">
      <c r="A28" s="306">
        <v>28</v>
      </c>
      <c r="B28" s="307" t="s">
        <v>245</v>
      </c>
      <c r="C28" s="308"/>
      <c r="D28" s="113">
        <v>0.21111305179863762</v>
      </c>
      <c r="E28" s="115">
        <v>278</v>
      </c>
      <c r="F28" s="114">
        <v>315</v>
      </c>
      <c r="G28" s="114">
        <v>315</v>
      </c>
      <c r="H28" s="114">
        <v>319</v>
      </c>
      <c r="I28" s="140">
        <v>314</v>
      </c>
      <c r="J28" s="115">
        <v>-36</v>
      </c>
      <c r="K28" s="116">
        <v>-11.464968152866241</v>
      </c>
    </row>
    <row r="29" spans="1:255" ht="14.1" customHeight="1" x14ac:dyDescent="0.2">
      <c r="A29" s="306">
        <v>29</v>
      </c>
      <c r="B29" s="307" t="s">
        <v>246</v>
      </c>
      <c r="C29" s="308"/>
      <c r="D29" s="113">
        <v>2.1073335206518684</v>
      </c>
      <c r="E29" s="115">
        <v>2775</v>
      </c>
      <c r="F29" s="114">
        <v>2840</v>
      </c>
      <c r="G29" s="114">
        <v>2861</v>
      </c>
      <c r="H29" s="114">
        <v>2851</v>
      </c>
      <c r="I29" s="140">
        <v>2884</v>
      </c>
      <c r="J29" s="115">
        <v>-109</v>
      </c>
      <c r="K29" s="116">
        <v>-3.7794729542302359</v>
      </c>
    </row>
    <row r="30" spans="1:255" ht="14.1" customHeight="1" x14ac:dyDescent="0.2">
      <c r="A30" s="306" t="s">
        <v>247</v>
      </c>
      <c r="B30" s="307" t="s">
        <v>248</v>
      </c>
      <c r="C30" s="308"/>
      <c r="D30" s="113">
        <v>0.45867727800855085</v>
      </c>
      <c r="E30" s="115">
        <v>604</v>
      </c>
      <c r="F30" s="114">
        <v>616</v>
      </c>
      <c r="G30" s="114">
        <v>618</v>
      </c>
      <c r="H30" s="114">
        <v>608</v>
      </c>
      <c r="I30" s="140">
        <v>612</v>
      </c>
      <c r="J30" s="115">
        <v>-8</v>
      </c>
      <c r="K30" s="116">
        <v>-1.3071895424836601</v>
      </c>
    </row>
    <row r="31" spans="1:255" ht="14.1" customHeight="1" x14ac:dyDescent="0.2">
      <c r="A31" s="306" t="s">
        <v>249</v>
      </c>
      <c r="B31" s="307" t="s">
        <v>250</v>
      </c>
      <c r="C31" s="308"/>
      <c r="D31" s="113">
        <v>1.6281524570369752</v>
      </c>
      <c r="E31" s="115">
        <v>2144</v>
      </c>
      <c r="F31" s="114">
        <v>2198</v>
      </c>
      <c r="G31" s="114">
        <v>2216</v>
      </c>
      <c r="H31" s="114">
        <v>2216</v>
      </c>
      <c r="I31" s="140">
        <v>2245</v>
      </c>
      <c r="J31" s="115">
        <v>-101</v>
      </c>
      <c r="K31" s="116">
        <v>-4.4988864142538976</v>
      </c>
    </row>
    <row r="32" spans="1:255" ht="14.1" customHeight="1" x14ac:dyDescent="0.2">
      <c r="A32" s="306">
        <v>31</v>
      </c>
      <c r="B32" s="307" t="s">
        <v>251</v>
      </c>
      <c r="C32" s="308"/>
      <c r="D32" s="113">
        <v>0.44348928867051934</v>
      </c>
      <c r="E32" s="115">
        <v>584</v>
      </c>
      <c r="F32" s="114">
        <v>593</v>
      </c>
      <c r="G32" s="114">
        <v>587</v>
      </c>
      <c r="H32" s="114">
        <v>583</v>
      </c>
      <c r="I32" s="140">
        <v>566</v>
      </c>
      <c r="J32" s="115">
        <v>18</v>
      </c>
      <c r="K32" s="116">
        <v>3.1802120141342756</v>
      </c>
    </row>
    <row r="33" spans="1:11" ht="14.1" customHeight="1" x14ac:dyDescent="0.2">
      <c r="A33" s="306">
        <v>32</v>
      </c>
      <c r="B33" s="307" t="s">
        <v>252</v>
      </c>
      <c r="C33" s="308"/>
      <c r="D33" s="113">
        <v>1.4626033732524319</v>
      </c>
      <c r="E33" s="115">
        <v>1926</v>
      </c>
      <c r="F33" s="114">
        <v>1882</v>
      </c>
      <c r="G33" s="114">
        <v>1993</v>
      </c>
      <c r="H33" s="114">
        <v>1955</v>
      </c>
      <c r="I33" s="140">
        <v>1896</v>
      </c>
      <c r="J33" s="115">
        <v>30</v>
      </c>
      <c r="K33" s="116">
        <v>1.5822784810126582</v>
      </c>
    </row>
    <row r="34" spans="1:11" ht="14.1" customHeight="1" x14ac:dyDescent="0.2">
      <c r="A34" s="306">
        <v>33</v>
      </c>
      <c r="B34" s="307" t="s">
        <v>253</v>
      </c>
      <c r="C34" s="308"/>
      <c r="D34" s="113">
        <v>0.94848993416006622</v>
      </c>
      <c r="E34" s="115">
        <v>1249</v>
      </c>
      <c r="F34" s="114">
        <v>1238</v>
      </c>
      <c r="G34" s="114">
        <v>1358</v>
      </c>
      <c r="H34" s="114">
        <v>1319</v>
      </c>
      <c r="I34" s="140">
        <v>1304</v>
      </c>
      <c r="J34" s="115">
        <v>-55</v>
      </c>
      <c r="K34" s="116">
        <v>-4.2177914110429446</v>
      </c>
    </row>
    <row r="35" spans="1:11" ht="14.1" customHeight="1" x14ac:dyDescent="0.2">
      <c r="A35" s="306">
        <v>34</v>
      </c>
      <c r="B35" s="307" t="s">
        <v>254</v>
      </c>
      <c r="C35" s="308"/>
      <c r="D35" s="113">
        <v>2.2022584540145651</v>
      </c>
      <c r="E35" s="115">
        <v>2900</v>
      </c>
      <c r="F35" s="114">
        <v>2920</v>
      </c>
      <c r="G35" s="114">
        <v>2946</v>
      </c>
      <c r="H35" s="114">
        <v>2965</v>
      </c>
      <c r="I35" s="140">
        <v>2957</v>
      </c>
      <c r="J35" s="115">
        <v>-57</v>
      </c>
      <c r="K35" s="116">
        <v>-1.9276293540750762</v>
      </c>
    </row>
    <row r="36" spans="1:11" ht="14.1" customHeight="1" x14ac:dyDescent="0.2">
      <c r="A36" s="306">
        <v>41</v>
      </c>
      <c r="B36" s="307" t="s">
        <v>255</v>
      </c>
      <c r="C36" s="308"/>
      <c r="D36" s="113">
        <v>2.0450627643659396</v>
      </c>
      <c r="E36" s="115">
        <v>2693</v>
      </c>
      <c r="F36" s="114">
        <v>2711</v>
      </c>
      <c r="G36" s="114">
        <v>2728</v>
      </c>
      <c r="H36" s="114">
        <v>2656</v>
      </c>
      <c r="I36" s="140">
        <v>2651</v>
      </c>
      <c r="J36" s="115">
        <v>42</v>
      </c>
      <c r="K36" s="116">
        <v>1.5843078083741984</v>
      </c>
    </row>
    <row r="37" spans="1:11" ht="14.1" customHeight="1" x14ac:dyDescent="0.2">
      <c r="A37" s="306">
        <v>42</v>
      </c>
      <c r="B37" s="307" t="s">
        <v>256</v>
      </c>
      <c r="C37" s="308"/>
      <c r="D37" s="113">
        <v>0.1594738880493306</v>
      </c>
      <c r="E37" s="115">
        <v>210</v>
      </c>
      <c r="F37" s="114">
        <v>211</v>
      </c>
      <c r="G37" s="114">
        <v>210</v>
      </c>
      <c r="H37" s="114">
        <v>208</v>
      </c>
      <c r="I37" s="140">
        <v>208</v>
      </c>
      <c r="J37" s="115">
        <v>2</v>
      </c>
      <c r="K37" s="116">
        <v>0.96153846153846156</v>
      </c>
    </row>
    <row r="38" spans="1:11" ht="14.1" customHeight="1" x14ac:dyDescent="0.2">
      <c r="A38" s="306">
        <v>43</v>
      </c>
      <c r="B38" s="307" t="s">
        <v>257</v>
      </c>
      <c r="C38" s="308"/>
      <c r="D38" s="113">
        <v>2.0093709894215652</v>
      </c>
      <c r="E38" s="115">
        <v>2646</v>
      </c>
      <c r="F38" s="114">
        <v>2637</v>
      </c>
      <c r="G38" s="114">
        <v>2575</v>
      </c>
      <c r="H38" s="114">
        <v>2452</v>
      </c>
      <c r="I38" s="140">
        <v>2358</v>
      </c>
      <c r="J38" s="115">
        <v>288</v>
      </c>
      <c r="K38" s="116">
        <v>12.213740458015268</v>
      </c>
    </row>
    <row r="39" spans="1:11" ht="14.1" customHeight="1" x14ac:dyDescent="0.2">
      <c r="A39" s="306">
        <v>51</v>
      </c>
      <c r="B39" s="307" t="s">
        <v>258</v>
      </c>
      <c r="C39" s="308"/>
      <c r="D39" s="113">
        <v>5.3355406544504609</v>
      </c>
      <c r="E39" s="115">
        <v>7026</v>
      </c>
      <c r="F39" s="114">
        <v>7007</v>
      </c>
      <c r="G39" s="114">
        <v>6997</v>
      </c>
      <c r="H39" s="114">
        <v>6805</v>
      </c>
      <c r="I39" s="140">
        <v>6785</v>
      </c>
      <c r="J39" s="115">
        <v>241</v>
      </c>
      <c r="K39" s="116">
        <v>3.5519528371407518</v>
      </c>
    </row>
    <row r="40" spans="1:11" ht="14.1" customHeight="1" x14ac:dyDescent="0.2">
      <c r="A40" s="306" t="s">
        <v>259</v>
      </c>
      <c r="B40" s="307" t="s">
        <v>260</v>
      </c>
      <c r="C40" s="308"/>
      <c r="D40" s="113">
        <v>4.4933666456566144</v>
      </c>
      <c r="E40" s="115">
        <v>5917</v>
      </c>
      <c r="F40" s="114">
        <v>5904</v>
      </c>
      <c r="G40" s="114">
        <v>5903</v>
      </c>
      <c r="H40" s="114">
        <v>5843</v>
      </c>
      <c r="I40" s="140">
        <v>5848</v>
      </c>
      <c r="J40" s="115">
        <v>69</v>
      </c>
      <c r="K40" s="116">
        <v>1.179890560875513</v>
      </c>
    </row>
    <row r="41" spans="1:11" ht="14.1" customHeight="1" x14ac:dyDescent="0.2">
      <c r="A41" s="306"/>
      <c r="B41" s="307" t="s">
        <v>261</v>
      </c>
      <c r="C41" s="308"/>
      <c r="D41" s="113">
        <v>3.5213353280225999</v>
      </c>
      <c r="E41" s="115">
        <v>4637</v>
      </c>
      <c r="F41" s="114">
        <v>4621</v>
      </c>
      <c r="G41" s="114">
        <v>4656</v>
      </c>
      <c r="H41" s="114">
        <v>4663</v>
      </c>
      <c r="I41" s="140">
        <v>4650</v>
      </c>
      <c r="J41" s="115">
        <v>-13</v>
      </c>
      <c r="K41" s="116">
        <v>-0.27956989247311825</v>
      </c>
    </row>
    <row r="42" spans="1:11" ht="14.1" customHeight="1" x14ac:dyDescent="0.2">
      <c r="A42" s="306">
        <v>52</v>
      </c>
      <c r="B42" s="307" t="s">
        <v>262</v>
      </c>
      <c r="C42" s="308"/>
      <c r="D42" s="113">
        <v>2.9844399049231867</v>
      </c>
      <c r="E42" s="115">
        <v>3930</v>
      </c>
      <c r="F42" s="114">
        <v>3921</v>
      </c>
      <c r="G42" s="114">
        <v>4016</v>
      </c>
      <c r="H42" s="114">
        <v>3992</v>
      </c>
      <c r="I42" s="140">
        <v>3908</v>
      </c>
      <c r="J42" s="115">
        <v>22</v>
      </c>
      <c r="K42" s="116">
        <v>0.56294779938587514</v>
      </c>
    </row>
    <row r="43" spans="1:11" ht="14.1" customHeight="1" x14ac:dyDescent="0.2">
      <c r="A43" s="306" t="s">
        <v>263</v>
      </c>
      <c r="B43" s="307" t="s">
        <v>264</v>
      </c>
      <c r="C43" s="308"/>
      <c r="D43" s="113">
        <v>2.6594169330893132</v>
      </c>
      <c r="E43" s="115">
        <v>3502</v>
      </c>
      <c r="F43" s="114">
        <v>3481</v>
      </c>
      <c r="G43" s="114">
        <v>3558</v>
      </c>
      <c r="H43" s="114">
        <v>3526</v>
      </c>
      <c r="I43" s="140">
        <v>3451</v>
      </c>
      <c r="J43" s="115">
        <v>51</v>
      </c>
      <c r="K43" s="116">
        <v>1.4778325123152709</v>
      </c>
    </row>
    <row r="44" spans="1:11" ht="14.1" customHeight="1" x14ac:dyDescent="0.2">
      <c r="A44" s="306">
        <v>53</v>
      </c>
      <c r="B44" s="307" t="s">
        <v>265</v>
      </c>
      <c r="C44" s="308"/>
      <c r="D44" s="113">
        <v>0.93330194482203477</v>
      </c>
      <c r="E44" s="115">
        <v>1229</v>
      </c>
      <c r="F44" s="114">
        <v>1247</v>
      </c>
      <c r="G44" s="114">
        <v>1252</v>
      </c>
      <c r="H44" s="114">
        <v>1190</v>
      </c>
      <c r="I44" s="140">
        <v>1192</v>
      </c>
      <c r="J44" s="115">
        <v>37</v>
      </c>
      <c r="K44" s="116">
        <v>3.1040268456375837</v>
      </c>
    </row>
    <row r="45" spans="1:11" ht="14.1" customHeight="1" x14ac:dyDescent="0.2">
      <c r="A45" s="306" t="s">
        <v>266</v>
      </c>
      <c r="B45" s="307" t="s">
        <v>267</v>
      </c>
      <c r="C45" s="308"/>
      <c r="D45" s="113">
        <v>0.88090338160582615</v>
      </c>
      <c r="E45" s="115">
        <v>1160</v>
      </c>
      <c r="F45" s="114">
        <v>1176</v>
      </c>
      <c r="G45" s="114">
        <v>1183</v>
      </c>
      <c r="H45" s="114">
        <v>1127</v>
      </c>
      <c r="I45" s="140">
        <v>1130</v>
      </c>
      <c r="J45" s="115">
        <v>30</v>
      </c>
      <c r="K45" s="116">
        <v>2.6548672566371683</v>
      </c>
    </row>
    <row r="46" spans="1:11" ht="14.1" customHeight="1" x14ac:dyDescent="0.2">
      <c r="A46" s="306">
        <v>54</v>
      </c>
      <c r="B46" s="307" t="s">
        <v>268</v>
      </c>
      <c r="C46" s="308"/>
      <c r="D46" s="113">
        <v>3.2221319380633795</v>
      </c>
      <c r="E46" s="115">
        <v>4243</v>
      </c>
      <c r="F46" s="114">
        <v>4203</v>
      </c>
      <c r="G46" s="114">
        <v>4230</v>
      </c>
      <c r="H46" s="114">
        <v>4198</v>
      </c>
      <c r="I46" s="140">
        <v>4139</v>
      </c>
      <c r="J46" s="115">
        <v>104</v>
      </c>
      <c r="K46" s="116">
        <v>2.5126842232423292</v>
      </c>
    </row>
    <row r="47" spans="1:11" ht="14.1" customHeight="1" x14ac:dyDescent="0.2">
      <c r="A47" s="306">
        <v>61</v>
      </c>
      <c r="B47" s="307" t="s">
        <v>269</v>
      </c>
      <c r="C47" s="308"/>
      <c r="D47" s="113">
        <v>2.5250032274477343</v>
      </c>
      <c r="E47" s="115">
        <v>3325</v>
      </c>
      <c r="F47" s="114">
        <v>3338</v>
      </c>
      <c r="G47" s="114">
        <v>3352</v>
      </c>
      <c r="H47" s="114">
        <v>3261</v>
      </c>
      <c r="I47" s="140">
        <v>3280</v>
      </c>
      <c r="J47" s="115">
        <v>45</v>
      </c>
      <c r="K47" s="116">
        <v>1.3719512195121952</v>
      </c>
    </row>
    <row r="48" spans="1:11" ht="14.1" customHeight="1" x14ac:dyDescent="0.2">
      <c r="A48" s="306">
        <v>62</v>
      </c>
      <c r="B48" s="307" t="s">
        <v>270</v>
      </c>
      <c r="C48" s="308"/>
      <c r="D48" s="113">
        <v>6.2118876392548774</v>
      </c>
      <c r="E48" s="115">
        <v>8180</v>
      </c>
      <c r="F48" s="114">
        <v>8242</v>
      </c>
      <c r="G48" s="114">
        <v>8268</v>
      </c>
      <c r="H48" s="114">
        <v>8077</v>
      </c>
      <c r="I48" s="140">
        <v>8116</v>
      </c>
      <c r="J48" s="115">
        <v>64</v>
      </c>
      <c r="K48" s="116">
        <v>0.78856579595860032</v>
      </c>
    </row>
    <row r="49" spans="1:11" ht="14.1" customHeight="1" x14ac:dyDescent="0.2">
      <c r="A49" s="306">
        <v>63</v>
      </c>
      <c r="B49" s="307" t="s">
        <v>271</v>
      </c>
      <c r="C49" s="308"/>
      <c r="D49" s="113">
        <v>2.4961460477054747</v>
      </c>
      <c r="E49" s="115">
        <v>3287</v>
      </c>
      <c r="F49" s="114">
        <v>3323</v>
      </c>
      <c r="G49" s="114">
        <v>3346</v>
      </c>
      <c r="H49" s="114">
        <v>3231</v>
      </c>
      <c r="I49" s="140">
        <v>3144</v>
      </c>
      <c r="J49" s="115">
        <v>143</v>
      </c>
      <c r="K49" s="116">
        <v>4.5483460559796436</v>
      </c>
    </row>
    <row r="50" spans="1:11" ht="14.1" customHeight="1" x14ac:dyDescent="0.2">
      <c r="A50" s="306" t="s">
        <v>272</v>
      </c>
      <c r="B50" s="307" t="s">
        <v>273</v>
      </c>
      <c r="C50" s="308"/>
      <c r="D50" s="113">
        <v>0.53461722469870832</v>
      </c>
      <c r="E50" s="115">
        <v>704</v>
      </c>
      <c r="F50" s="114">
        <v>714</v>
      </c>
      <c r="G50" s="114">
        <v>726</v>
      </c>
      <c r="H50" s="114">
        <v>715</v>
      </c>
      <c r="I50" s="140">
        <v>712</v>
      </c>
      <c r="J50" s="115">
        <v>-8</v>
      </c>
      <c r="K50" s="116">
        <v>-1.1235955056179776</v>
      </c>
    </row>
    <row r="51" spans="1:11" ht="14.1" customHeight="1" x14ac:dyDescent="0.2">
      <c r="A51" s="306" t="s">
        <v>274</v>
      </c>
      <c r="B51" s="307" t="s">
        <v>275</v>
      </c>
      <c r="C51" s="308"/>
      <c r="D51" s="113">
        <v>1.6767540229186759</v>
      </c>
      <c r="E51" s="115">
        <v>2208</v>
      </c>
      <c r="F51" s="114">
        <v>2222</v>
      </c>
      <c r="G51" s="114">
        <v>2248</v>
      </c>
      <c r="H51" s="114">
        <v>2170</v>
      </c>
      <c r="I51" s="140">
        <v>2079</v>
      </c>
      <c r="J51" s="115">
        <v>129</v>
      </c>
      <c r="K51" s="116">
        <v>6.2049062049062051</v>
      </c>
    </row>
    <row r="52" spans="1:11" ht="14.1" customHeight="1" x14ac:dyDescent="0.2">
      <c r="A52" s="306">
        <v>71</v>
      </c>
      <c r="B52" s="307" t="s">
        <v>276</v>
      </c>
      <c r="C52" s="308"/>
      <c r="D52" s="113">
        <v>9.7749899379570628</v>
      </c>
      <c r="E52" s="115">
        <v>12872</v>
      </c>
      <c r="F52" s="114">
        <v>12956</v>
      </c>
      <c r="G52" s="114">
        <v>12958</v>
      </c>
      <c r="H52" s="114">
        <v>12872</v>
      </c>
      <c r="I52" s="140">
        <v>12902</v>
      </c>
      <c r="J52" s="115">
        <v>-30</v>
      </c>
      <c r="K52" s="116">
        <v>-0.23252208959851187</v>
      </c>
    </row>
    <row r="53" spans="1:11" ht="14.1" customHeight="1" x14ac:dyDescent="0.2">
      <c r="A53" s="306" t="s">
        <v>277</v>
      </c>
      <c r="B53" s="307" t="s">
        <v>278</v>
      </c>
      <c r="C53" s="308"/>
      <c r="D53" s="113">
        <v>3.2115003455267574</v>
      </c>
      <c r="E53" s="115">
        <v>4229</v>
      </c>
      <c r="F53" s="114">
        <v>4231</v>
      </c>
      <c r="G53" s="114">
        <v>4209</v>
      </c>
      <c r="H53" s="114">
        <v>4154</v>
      </c>
      <c r="I53" s="140">
        <v>4172</v>
      </c>
      <c r="J53" s="115">
        <v>57</v>
      </c>
      <c r="K53" s="116">
        <v>1.3662511984659635</v>
      </c>
    </row>
    <row r="54" spans="1:11" ht="14.1" customHeight="1" x14ac:dyDescent="0.2">
      <c r="A54" s="306" t="s">
        <v>279</v>
      </c>
      <c r="B54" s="307" t="s">
        <v>280</v>
      </c>
      <c r="C54" s="308"/>
      <c r="D54" s="113">
        <v>5.4357813840814684</v>
      </c>
      <c r="E54" s="115">
        <v>7158</v>
      </c>
      <c r="F54" s="114">
        <v>7236</v>
      </c>
      <c r="G54" s="114">
        <v>7266</v>
      </c>
      <c r="H54" s="114">
        <v>7253</v>
      </c>
      <c r="I54" s="140">
        <v>7265</v>
      </c>
      <c r="J54" s="115">
        <v>-107</v>
      </c>
      <c r="K54" s="116">
        <v>-1.4728148657949072</v>
      </c>
    </row>
    <row r="55" spans="1:11" ht="14.1" customHeight="1" x14ac:dyDescent="0.2">
      <c r="A55" s="306">
        <v>72</v>
      </c>
      <c r="B55" s="307" t="s">
        <v>281</v>
      </c>
      <c r="C55" s="308"/>
      <c r="D55" s="113">
        <v>3.4719743626739974</v>
      </c>
      <c r="E55" s="115">
        <v>4572</v>
      </c>
      <c r="F55" s="114">
        <v>4651</v>
      </c>
      <c r="G55" s="114">
        <v>4660</v>
      </c>
      <c r="H55" s="114">
        <v>4526</v>
      </c>
      <c r="I55" s="140">
        <v>4549</v>
      </c>
      <c r="J55" s="115">
        <v>23</v>
      </c>
      <c r="K55" s="116">
        <v>0.50560562761046379</v>
      </c>
    </row>
    <row r="56" spans="1:11" ht="14.1" customHeight="1" x14ac:dyDescent="0.2">
      <c r="A56" s="306" t="s">
        <v>282</v>
      </c>
      <c r="B56" s="307" t="s">
        <v>283</v>
      </c>
      <c r="C56" s="308"/>
      <c r="D56" s="113">
        <v>1.7542127685426365</v>
      </c>
      <c r="E56" s="115">
        <v>2310</v>
      </c>
      <c r="F56" s="114">
        <v>2350</v>
      </c>
      <c r="G56" s="114">
        <v>2360</v>
      </c>
      <c r="H56" s="114">
        <v>2307</v>
      </c>
      <c r="I56" s="140">
        <v>2343</v>
      </c>
      <c r="J56" s="115">
        <v>-33</v>
      </c>
      <c r="K56" s="116">
        <v>-1.408450704225352</v>
      </c>
    </row>
    <row r="57" spans="1:11" ht="14.1" customHeight="1" x14ac:dyDescent="0.2">
      <c r="A57" s="306" t="s">
        <v>284</v>
      </c>
      <c r="B57" s="307" t="s">
        <v>285</v>
      </c>
      <c r="C57" s="308"/>
      <c r="D57" s="113">
        <v>1.136061602484755</v>
      </c>
      <c r="E57" s="115">
        <v>1496</v>
      </c>
      <c r="F57" s="114">
        <v>1518</v>
      </c>
      <c r="G57" s="114">
        <v>1511</v>
      </c>
      <c r="H57" s="114">
        <v>1450</v>
      </c>
      <c r="I57" s="140">
        <v>1431</v>
      </c>
      <c r="J57" s="115">
        <v>65</v>
      </c>
      <c r="K57" s="116">
        <v>4.5422781271837875</v>
      </c>
    </row>
    <row r="58" spans="1:11" ht="14.1" customHeight="1" x14ac:dyDescent="0.2">
      <c r="A58" s="306">
        <v>73</v>
      </c>
      <c r="B58" s="307" t="s">
        <v>286</v>
      </c>
      <c r="C58" s="308"/>
      <c r="D58" s="113">
        <v>3.9435614316198748</v>
      </c>
      <c r="E58" s="115">
        <v>5193</v>
      </c>
      <c r="F58" s="114">
        <v>5188</v>
      </c>
      <c r="G58" s="114">
        <v>5187</v>
      </c>
      <c r="H58" s="114">
        <v>5045</v>
      </c>
      <c r="I58" s="140">
        <v>5068</v>
      </c>
      <c r="J58" s="115">
        <v>125</v>
      </c>
      <c r="K58" s="116">
        <v>2.4664561957379636</v>
      </c>
    </row>
    <row r="59" spans="1:11" ht="14.1" customHeight="1" x14ac:dyDescent="0.2">
      <c r="A59" s="306" t="s">
        <v>287</v>
      </c>
      <c r="B59" s="307" t="s">
        <v>288</v>
      </c>
      <c r="C59" s="308"/>
      <c r="D59" s="113">
        <v>3.2418763242028206</v>
      </c>
      <c r="E59" s="115">
        <v>4269</v>
      </c>
      <c r="F59" s="114">
        <v>4261</v>
      </c>
      <c r="G59" s="114">
        <v>4255</v>
      </c>
      <c r="H59" s="114">
        <v>4119</v>
      </c>
      <c r="I59" s="140">
        <v>4139</v>
      </c>
      <c r="J59" s="115">
        <v>130</v>
      </c>
      <c r="K59" s="116">
        <v>3.1408552790529112</v>
      </c>
    </row>
    <row r="60" spans="1:11" ht="14.1" customHeight="1" x14ac:dyDescent="0.2">
      <c r="A60" s="306">
        <v>81</v>
      </c>
      <c r="B60" s="307" t="s">
        <v>289</v>
      </c>
      <c r="C60" s="308"/>
      <c r="D60" s="113">
        <v>11.948391212229369</v>
      </c>
      <c r="E60" s="115">
        <v>15734</v>
      </c>
      <c r="F60" s="114">
        <v>15789</v>
      </c>
      <c r="G60" s="114">
        <v>15701</v>
      </c>
      <c r="H60" s="114">
        <v>15365</v>
      </c>
      <c r="I60" s="140">
        <v>15483</v>
      </c>
      <c r="J60" s="115">
        <v>251</v>
      </c>
      <c r="K60" s="116">
        <v>1.6211328553897824</v>
      </c>
    </row>
    <row r="61" spans="1:11" ht="14.1" customHeight="1" x14ac:dyDescent="0.2">
      <c r="A61" s="306" t="s">
        <v>290</v>
      </c>
      <c r="B61" s="307" t="s">
        <v>291</v>
      </c>
      <c r="C61" s="308"/>
      <c r="D61" s="113">
        <v>2.5857551847998601</v>
      </c>
      <c r="E61" s="115">
        <v>3405</v>
      </c>
      <c r="F61" s="114">
        <v>3442</v>
      </c>
      <c r="G61" s="114">
        <v>3479</v>
      </c>
      <c r="H61" s="114">
        <v>3356</v>
      </c>
      <c r="I61" s="140">
        <v>3408</v>
      </c>
      <c r="J61" s="115">
        <v>-3</v>
      </c>
      <c r="K61" s="116">
        <v>-8.8028169014084501E-2</v>
      </c>
    </row>
    <row r="62" spans="1:11" ht="14.1" customHeight="1" x14ac:dyDescent="0.2">
      <c r="A62" s="306" t="s">
        <v>292</v>
      </c>
      <c r="B62" s="307" t="s">
        <v>293</v>
      </c>
      <c r="C62" s="308"/>
      <c r="D62" s="113">
        <v>5.1730291685335237</v>
      </c>
      <c r="E62" s="115">
        <v>6812</v>
      </c>
      <c r="F62" s="114">
        <v>6857</v>
      </c>
      <c r="G62" s="114">
        <v>6783</v>
      </c>
      <c r="H62" s="114">
        <v>6630</v>
      </c>
      <c r="I62" s="140">
        <v>6701</v>
      </c>
      <c r="J62" s="115">
        <v>111</v>
      </c>
      <c r="K62" s="116">
        <v>1.6564691837039247</v>
      </c>
    </row>
    <row r="63" spans="1:11" ht="14.1" customHeight="1" x14ac:dyDescent="0.2">
      <c r="A63" s="306"/>
      <c r="B63" s="307" t="s">
        <v>294</v>
      </c>
      <c r="C63" s="308"/>
      <c r="D63" s="113">
        <v>4.6619533273087645</v>
      </c>
      <c r="E63" s="115">
        <v>6139</v>
      </c>
      <c r="F63" s="114">
        <v>6188</v>
      </c>
      <c r="G63" s="114">
        <v>6125</v>
      </c>
      <c r="H63" s="114">
        <v>5990</v>
      </c>
      <c r="I63" s="140">
        <v>6014</v>
      </c>
      <c r="J63" s="115">
        <v>125</v>
      </c>
      <c r="K63" s="116">
        <v>2.0784835384103757</v>
      </c>
    </row>
    <row r="64" spans="1:11" ht="14.1" customHeight="1" x14ac:dyDescent="0.2">
      <c r="A64" s="306" t="s">
        <v>295</v>
      </c>
      <c r="B64" s="307" t="s">
        <v>296</v>
      </c>
      <c r="C64" s="308"/>
      <c r="D64" s="113">
        <v>1.5187989338031485</v>
      </c>
      <c r="E64" s="115">
        <v>2000</v>
      </c>
      <c r="F64" s="114">
        <v>1987</v>
      </c>
      <c r="G64" s="114">
        <v>1993</v>
      </c>
      <c r="H64" s="114">
        <v>1959</v>
      </c>
      <c r="I64" s="140">
        <v>1959</v>
      </c>
      <c r="J64" s="115">
        <v>41</v>
      </c>
      <c r="K64" s="116">
        <v>2.0929045431342521</v>
      </c>
    </row>
    <row r="65" spans="1:11" ht="14.1" customHeight="1" x14ac:dyDescent="0.2">
      <c r="A65" s="306" t="s">
        <v>297</v>
      </c>
      <c r="B65" s="307" t="s">
        <v>298</v>
      </c>
      <c r="C65" s="308"/>
      <c r="D65" s="113">
        <v>1.1231518115474284</v>
      </c>
      <c r="E65" s="115">
        <v>1479</v>
      </c>
      <c r="F65" s="114">
        <v>1478</v>
      </c>
      <c r="G65" s="114">
        <v>1447</v>
      </c>
      <c r="H65" s="114">
        <v>1436</v>
      </c>
      <c r="I65" s="140">
        <v>1441</v>
      </c>
      <c r="J65" s="115">
        <v>38</v>
      </c>
      <c r="K65" s="116">
        <v>2.6370575988896601</v>
      </c>
    </row>
    <row r="66" spans="1:11" ht="14.1" customHeight="1" x14ac:dyDescent="0.2">
      <c r="A66" s="306">
        <v>82</v>
      </c>
      <c r="B66" s="307" t="s">
        <v>299</v>
      </c>
      <c r="C66" s="308"/>
      <c r="D66" s="113">
        <v>3.4028690111859543</v>
      </c>
      <c r="E66" s="115">
        <v>4481</v>
      </c>
      <c r="F66" s="114">
        <v>4565</v>
      </c>
      <c r="G66" s="114">
        <v>4551</v>
      </c>
      <c r="H66" s="114">
        <v>4475</v>
      </c>
      <c r="I66" s="140">
        <v>4533</v>
      </c>
      <c r="J66" s="115">
        <v>-52</v>
      </c>
      <c r="K66" s="116">
        <v>-1.1471431722920804</v>
      </c>
    </row>
    <row r="67" spans="1:11" ht="14.1" customHeight="1" x14ac:dyDescent="0.2">
      <c r="A67" s="306" t="s">
        <v>300</v>
      </c>
      <c r="B67" s="307" t="s">
        <v>301</v>
      </c>
      <c r="C67" s="308"/>
      <c r="D67" s="113">
        <v>2.2242810385547109</v>
      </c>
      <c r="E67" s="115">
        <v>2929</v>
      </c>
      <c r="F67" s="114">
        <v>2924</v>
      </c>
      <c r="G67" s="114">
        <v>2918</v>
      </c>
      <c r="H67" s="114">
        <v>2855</v>
      </c>
      <c r="I67" s="140">
        <v>2895</v>
      </c>
      <c r="J67" s="115">
        <v>34</v>
      </c>
      <c r="K67" s="116">
        <v>1.1744386873920554</v>
      </c>
    </row>
    <row r="68" spans="1:11" ht="14.1" customHeight="1" x14ac:dyDescent="0.2">
      <c r="A68" s="306" t="s">
        <v>302</v>
      </c>
      <c r="B68" s="307" t="s">
        <v>303</v>
      </c>
      <c r="C68" s="308"/>
      <c r="D68" s="113">
        <v>0.50196304762194055</v>
      </c>
      <c r="E68" s="115">
        <v>661</v>
      </c>
      <c r="F68" s="114">
        <v>674</v>
      </c>
      <c r="G68" s="114">
        <v>665</v>
      </c>
      <c r="H68" s="114">
        <v>654</v>
      </c>
      <c r="I68" s="140">
        <v>654</v>
      </c>
      <c r="J68" s="115">
        <v>7</v>
      </c>
      <c r="K68" s="116">
        <v>1.070336391437309</v>
      </c>
    </row>
    <row r="69" spans="1:11" ht="14.1" customHeight="1" x14ac:dyDescent="0.2">
      <c r="A69" s="306">
        <v>83</v>
      </c>
      <c r="B69" s="307" t="s">
        <v>304</v>
      </c>
      <c r="C69" s="308"/>
      <c r="D69" s="113">
        <v>5.3666760325934248</v>
      </c>
      <c r="E69" s="115">
        <v>7067</v>
      </c>
      <c r="F69" s="114">
        <v>7072</v>
      </c>
      <c r="G69" s="114">
        <v>7000</v>
      </c>
      <c r="H69" s="114">
        <v>6866</v>
      </c>
      <c r="I69" s="140">
        <v>6837</v>
      </c>
      <c r="J69" s="115">
        <v>230</v>
      </c>
      <c r="K69" s="116">
        <v>3.3640485593096385</v>
      </c>
    </row>
    <row r="70" spans="1:11" ht="14.1" customHeight="1" x14ac:dyDescent="0.2">
      <c r="A70" s="306" t="s">
        <v>305</v>
      </c>
      <c r="B70" s="307" t="s">
        <v>306</v>
      </c>
      <c r="C70" s="308"/>
      <c r="D70" s="113">
        <v>4.6892917081172207</v>
      </c>
      <c r="E70" s="115">
        <v>6175</v>
      </c>
      <c r="F70" s="114">
        <v>6182</v>
      </c>
      <c r="G70" s="114">
        <v>6127</v>
      </c>
      <c r="H70" s="114">
        <v>6010</v>
      </c>
      <c r="I70" s="140">
        <v>5990</v>
      </c>
      <c r="J70" s="115">
        <v>185</v>
      </c>
      <c r="K70" s="116">
        <v>3.0884808013355594</v>
      </c>
    </row>
    <row r="71" spans="1:11" ht="14.1" customHeight="1" x14ac:dyDescent="0.2">
      <c r="A71" s="306"/>
      <c r="B71" s="307" t="s">
        <v>307</v>
      </c>
      <c r="C71" s="308"/>
      <c r="D71" s="113">
        <v>2.4391910876878566</v>
      </c>
      <c r="E71" s="115">
        <v>3212</v>
      </c>
      <c r="F71" s="114">
        <v>3209</v>
      </c>
      <c r="G71" s="114">
        <v>3188</v>
      </c>
      <c r="H71" s="114">
        <v>3129</v>
      </c>
      <c r="I71" s="140">
        <v>3130</v>
      </c>
      <c r="J71" s="115">
        <v>82</v>
      </c>
      <c r="K71" s="116">
        <v>2.619808306709265</v>
      </c>
    </row>
    <row r="72" spans="1:11" ht="14.1" customHeight="1" x14ac:dyDescent="0.2">
      <c r="A72" s="306">
        <v>84</v>
      </c>
      <c r="B72" s="307" t="s">
        <v>308</v>
      </c>
      <c r="C72" s="308"/>
      <c r="D72" s="113">
        <v>4.8191490169573905</v>
      </c>
      <c r="E72" s="115">
        <v>6346</v>
      </c>
      <c r="F72" s="114">
        <v>6622</v>
      </c>
      <c r="G72" s="114">
        <v>6318</v>
      </c>
      <c r="H72" s="114">
        <v>6351</v>
      </c>
      <c r="I72" s="140">
        <v>6401</v>
      </c>
      <c r="J72" s="115">
        <v>-55</v>
      </c>
      <c r="K72" s="116">
        <v>-0.8592407436338072</v>
      </c>
    </row>
    <row r="73" spans="1:11" ht="14.1" customHeight="1" x14ac:dyDescent="0.2">
      <c r="A73" s="306" t="s">
        <v>309</v>
      </c>
      <c r="B73" s="307" t="s">
        <v>310</v>
      </c>
      <c r="C73" s="308"/>
      <c r="D73" s="113">
        <v>0.28325600115428717</v>
      </c>
      <c r="E73" s="115">
        <v>373</v>
      </c>
      <c r="F73" s="114">
        <v>379</v>
      </c>
      <c r="G73" s="114">
        <v>377</v>
      </c>
      <c r="H73" s="114">
        <v>405</v>
      </c>
      <c r="I73" s="140">
        <v>400</v>
      </c>
      <c r="J73" s="115">
        <v>-27</v>
      </c>
      <c r="K73" s="116">
        <v>-6.75</v>
      </c>
    </row>
    <row r="74" spans="1:11" ht="14.1" customHeight="1" x14ac:dyDescent="0.2">
      <c r="A74" s="306" t="s">
        <v>311</v>
      </c>
      <c r="B74" s="307" t="s">
        <v>312</v>
      </c>
      <c r="C74" s="308"/>
      <c r="D74" s="113">
        <v>0.25895521821343681</v>
      </c>
      <c r="E74" s="115">
        <v>341</v>
      </c>
      <c r="F74" s="114">
        <v>343</v>
      </c>
      <c r="G74" s="114">
        <v>346</v>
      </c>
      <c r="H74" s="114">
        <v>355</v>
      </c>
      <c r="I74" s="140">
        <v>355</v>
      </c>
      <c r="J74" s="115">
        <v>-14</v>
      </c>
      <c r="K74" s="116">
        <v>-3.943661971830986</v>
      </c>
    </row>
    <row r="75" spans="1:11" ht="14.1" customHeight="1" x14ac:dyDescent="0.2">
      <c r="A75" s="306" t="s">
        <v>313</v>
      </c>
      <c r="B75" s="307" t="s">
        <v>314</v>
      </c>
      <c r="C75" s="308"/>
      <c r="D75" s="113">
        <v>3.9063508577416979</v>
      </c>
      <c r="E75" s="115">
        <v>5144</v>
      </c>
      <c r="F75" s="114">
        <v>5408</v>
      </c>
      <c r="G75" s="114">
        <v>5121</v>
      </c>
      <c r="H75" s="114">
        <v>5154</v>
      </c>
      <c r="I75" s="140">
        <v>5212</v>
      </c>
      <c r="J75" s="115">
        <v>-68</v>
      </c>
      <c r="K75" s="116">
        <v>-1.3046815042210285</v>
      </c>
    </row>
    <row r="76" spans="1:11" ht="14.1" customHeight="1" x14ac:dyDescent="0.2">
      <c r="A76" s="306">
        <v>91</v>
      </c>
      <c r="B76" s="307" t="s">
        <v>315</v>
      </c>
      <c r="C76" s="308"/>
      <c r="D76" s="113">
        <v>0.42678250039868471</v>
      </c>
      <c r="E76" s="115">
        <v>562</v>
      </c>
      <c r="F76" s="114">
        <v>561</v>
      </c>
      <c r="G76" s="114">
        <v>547</v>
      </c>
      <c r="H76" s="114">
        <v>518</v>
      </c>
      <c r="I76" s="140">
        <v>512</v>
      </c>
      <c r="J76" s="115">
        <v>50</v>
      </c>
      <c r="K76" s="116">
        <v>9.765625</v>
      </c>
    </row>
    <row r="77" spans="1:11" ht="14.1" customHeight="1" x14ac:dyDescent="0.2">
      <c r="A77" s="306">
        <v>92</v>
      </c>
      <c r="B77" s="307" t="s">
        <v>316</v>
      </c>
      <c r="C77" s="308"/>
      <c r="D77" s="113">
        <v>1.1345428035509519</v>
      </c>
      <c r="E77" s="115">
        <v>1494</v>
      </c>
      <c r="F77" s="114">
        <v>1479</v>
      </c>
      <c r="G77" s="114">
        <v>1468</v>
      </c>
      <c r="H77" s="114">
        <v>1499</v>
      </c>
      <c r="I77" s="140">
        <v>1518</v>
      </c>
      <c r="J77" s="115">
        <v>-24</v>
      </c>
      <c r="K77" s="116">
        <v>-1.5810276679841897</v>
      </c>
    </row>
    <row r="78" spans="1:11" ht="14.1" customHeight="1" x14ac:dyDescent="0.2">
      <c r="A78" s="306">
        <v>93</v>
      </c>
      <c r="B78" s="307" t="s">
        <v>317</v>
      </c>
      <c r="C78" s="308"/>
      <c r="D78" s="113">
        <v>9.1127936028188902E-2</v>
      </c>
      <c r="E78" s="115">
        <v>120</v>
      </c>
      <c r="F78" s="114" t="s">
        <v>513</v>
      </c>
      <c r="G78" s="114" t="s">
        <v>513</v>
      </c>
      <c r="H78" s="114" t="s">
        <v>513</v>
      </c>
      <c r="I78" s="140">
        <v>123</v>
      </c>
      <c r="J78" s="115">
        <v>-3</v>
      </c>
      <c r="K78" s="116">
        <v>-2.4390243902439024</v>
      </c>
    </row>
    <row r="79" spans="1:11" ht="14.1" customHeight="1" x14ac:dyDescent="0.2">
      <c r="A79" s="306">
        <v>94</v>
      </c>
      <c r="B79" s="307" t="s">
        <v>318</v>
      </c>
      <c r="C79" s="308"/>
      <c r="D79" s="113">
        <v>0.26427101448174783</v>
      </c>
      <c r="E79" s="115">
        <v>348</v>
      </c>
      <c r="F79" s="114">
        <v>362</v>
      </c>
      <c r="G79" s="114">
        <v>355</v>
      </c>
      <c r="H79" s="114">
        <v>332</v>
      </c>
      <c r="I79" s="140">
        <v>333</v>
      </c>
      <c r="J79" s="115">
        <v>15</v>
      </c>
      <c r="K79" s="116">
        <v>4.5045045045045047</v>
      </c>
    </row>
    <row r="80" spans="1:11" ht="14.1" customHeight="1" x14ac:dyDescent="0.2">
      <c r="A80" s="306" t="s">
        <v>319</v>
      </c>
      <c r="B80" s="307" t="s">
        <v>320</v>
      </c>
      <c r="C80" s="308"/>
      <c r="D80" s="113">
        <v>2.2781984007047228E-3</v>
      </c>
      <c r="E80" s="115">
        <v>3</v>
      </c>
      <c r="F80" s="114" t="s">
        <v>513</v>
      </c>
      <c r="G80" s="114" t="s">
        <v>513</v>
      </c>
      <c r="H80" s="114" t="s">
        <v>513</v>
      </c>
      <c r="I80" s="140">
        <v>4</v>
      </c>
      <c r="J80" s="115">
        <v>-1</v>
      </c>
      <c r="K80" s="116">
        <v>-25</v>
      </c>
    </row>
    <row r="81" spans="1:11" ht="14.1" customHeight="1" x14ac:dyDescent="0.2">
      <c r="A81" s="310" t="s">
        <v>321</v>
      </c>
      <c r="B81" s="311" t="s">
        <v>224</v>
      </c>
      <c r="C81" s="312"/>
      <c r="D81" s="125">
        <v>1.7974985381560262</v>
      </c>
      <c r="E81" s="143">
        <v>2367</v>
      </c>
      <c r="F81" s="144">
        <v>2383</v>
      </c>
      <c r="G81" s="144">
        <v>2381</v>
      </c>
      <c r="H81" s="144">
        <v>2330</v>
      </c>
      <c r="I81" s="145">
        <v>2347</v>
      </c>
      <c r="J81" s="143">
        <v>20</v>
      </c>
      <c r="K81" s="146">
        <v>0.85215168299957389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28636</v>
      </c>
      <c r="E12" s="114">
        <v>29984</v>
      </c>
      <c r="F12" s="114">
        <v>29942</v>
      </c>
      <c r="G12" s="114">
        <v>30469</v>
      </c>
      <c r="H12" s="140">
        <v>29620</v>
      </c>
      <c r="I12" s="115">
        <v>-984</v>
      </c>
      <c r="J12" s="116">
        <v>-3.3220796758946656</v>
      </c>
      <c r="K12"/>
      <c r="L12"/>
      <c r="M12"/>
      <c r="N12"/>
      <c r="O12"/>
      <c r="P12"/>
    </row>
    <row r="13" spans="1:16" s="110" customFormat="1" ht="14.45" customHeight="1" x14ac:dyDescent="0.2">
      <c r="A13" s="120" t="s">
        <v>105</v>
      </c>
      <c r="B13" s="119" t="s">
        <v>106</v>
      </c>
      <c r="C13" s="113">
        <v>42.334823299343483</v>
      </c>
      <c r="D13" s="115">
        <v>12123</v>
      </c>
      <c r="E13" s="114">
        <v>12639</v>
      </c>
      <c r="F13" s="114">
        <v>12602</v>
      </c>
      <c r="G13" s="114">
        <v>12809</v>
      </c>
      <c r="H13" s="140">
        <v>12398</v>
      </c>
      <c r="I13" s="115">
        <v>-275</v>
      </c>
      <c r="J13" s="116">
        <v>-2.2180996934989516</v>
      </c>
      <c r="K13"/>
      <c r="L13"/>
      <c r="M13"/>
      <c r="N13"/>
      <c r="O13"/>
      <c r="P13"/>
    </row>
    <row r="14" spans="1:16" s="110" customFormat="1" ht="14.45" customHeight="1" x14ac:dyDescent="0.2">
      <c r="A14" s="120"/>
      <c r="B14" s="119" t="s">
        <v>107</v>
      </c>
      <c r="C14" s="113">
        <v>57.665176700656517</v>
      </c>
      <c r="D14" s="115">
        <v>16513</v>
      </c>
      <c r="E14" s="114">
        <v>17345</v>
      </c>
      <c r="F14" s="114">
        <v>17340</v>
      </c>
      <c r="G14" s="114">
        <v>17660</v>
      </c>
      <c r="H14" s="140">
        <v>17222</v>
      </c>
      <c r="I14" s="115">
        <v>-709</v>
      </c>
      <c r="J14" s="116">
        <v>-4.1168273139008242</v>
      </c>
      <c r="K14"/>
      <c r="L14"/>
      <c r="M14"/>
      <c r="N14"/>
      <c r="O14"/>
      <c r="P14"/>
    </row>
    <row r="15" spans="1:16" s="110" customFormat="1" ht="14.45" customHeight="1" x14ac:dyDescent="0.2">
      <c r="A15" s="118" t="s">
        <v>105</v>
      </c>
      <c r="B15" s="121" t="s">
        <v>108</v>
      </c>
      <c r="C15" s="113">
        <v>24.022209805838806</v>
      </c>
      <c r="D15" s="115">
        <v>6879</v>
      </c>
      <c r="E15" s="114">
        <v>7397</v>
      </c>
      <c r="F15" s="114">
        <v>7252</v>
      </c>
      <c r="G15" s="114">
        <v>7738</v>
      </c>
      <c r="H15" s="140">
        <v>7111</v>
      </c>
      <c r="I15" s="115">
        <v>-232</v>
      </c>
      <c r="J15" s="116">
        <v>-3.2625509773590213</v>
      </c>
      <c r="K15"/>
      <c r="L15"/>
      <c r="M15"/>
      <c r="N15"/>
      <c r="O15"/>
      <c r="P15"/>
    </row>
    <row r="16" spans="1:16" s="110" customFormat="1" ht="14.45" customHeight="1" x14ac:dyDescent="0.2">
      <c r="A16" s="118"/>
      <c r="B16" s="121" t="s">
        <v>109</v>
      </c>
      <c r="C16" s="113">
        <v>44.077385109652184</v>
      </c>
      <c r="D16" s="115">
        <v>12622</v>
      </c>
      <c r="E16" s="114">
        <v>13187</v>
      </c>
      <c r="F16" s="114">
        <v>13346</v>
      </c>
      <c r="G16" s="114">
        <v>13468</v>
      </c>
      <c r="H16" s="140">
        <v>13357</v>
      </c>
      <c r="I16" s="115">
        <v>-735</v>
      </c>
      <c r="J16" s="116">
        <v>-5.5027326495470543</v>
      </c>
      <c r="K16"/>
      <c r="L16"/>
      <c r="M16"/>
      <c r="N16"/>
      <c r="O16"/>
      <c r="P16"/>
    </row>
    <row r="17" spans="1:16" s="110" customFormat="1" ht="14.45" customHeight="1" x14ac:dyDescent="0.2">
      <c r="A17" s="118"/>
      <c r="B17" s="121" t="s">
        <v>110</v>
      </c>
      <c r="C17" s="113">
        <v>17.317362760162034</v>
      </c>
      <c r="D17" s="115">
        <v>4959</v>
      </c>
      <c r="E17" s="114">
        <v>5129</v>
      </c>
      <c r="F17" s="114">
        <v>5125</v>
      </c>
      <c r="G17" s="114">
        <v>5081</v>
      </c>
      <c r="H17" s="140">
        <v>5070</v>
      </c>
      <c r="I17" s="115">
        <v>-111</v>
      </c>
      <c r="J17" s="116">
        <v>-2.1893491124260356</v>
      </c>
      <c r="K17"/>
      <c r="L17"/>
      <c r="M17"/>
      <c r="N17"/>
      <c r="O17"/>
      <c r="P17"/>
    </row>
    <row r="18" spans="1:16" s="110" customFormat="1" ht="14.45" customHeight="1" x14ac:dyDescent="0.2">
      <c r="A18" s="120"/>
      <c r="B18" s="121" t="s">
        <v>111</v>
      </c>
      <c r="C18" s="113">
        <v>14.583042324346977</v>
      </c>
      <c r="D18" s="115">
        <v>4176</v>
      </c>
      <c r="E18" s="114">
        <v>4271</v>
      </c>
      <c r="F18" s="114">
        <v>4219</v>
      </c>
      <c r="G18" s="114">
        <v>4182</v>
      </c>
      <c r="H18" s="140">
        <v>4082</v>
      </c>
      <c r="I18" s="115">
        <v>94</v>
      </c>
      <c r="J18" s="116">
        <v>2.3027927486526214</v>
      </c>
      <c r="K18"/>
      <c r="L18"/>
      <c r="M18"/>
      <c r="N18"/>
      <c r="O18"/>
      <c r="P18"/>
    </row>
    <row r="19" spans="1:16" s="110" customFormat="1" ht="14.45" customHeight="1" x14ac:dyDescent="0.2">
      <c r="A19" s="120"/>
      <c r="B19" s="121" t="s">
        <v>112</v>
      </c>
      <c r="C19" s="113">
        <v>1.4212878893700238</v>
      </c>
      <c r="D19" s="115">
        <v>407</v>
      </c>
      <c r="E19" s="114">
        <v>411</v>
      </c>
      <c r="F19" s="114">
        <v>444</v>
      </c>
      <c r="G19" s="114">
        <v>393</v>
      </c>
      <c r="H19" s="140">
        <v>386</v>
      </c>
      <c r="I19" s="115">
        <v>21</v>
      </c>
      <c r="J19" s="116">
        <v>5.4404145077720205</v>
      </c>
      <c r="K19"/>
      <c r="L19"/>
      <c r="M19"/>
      <c r="N19"/>
      <c r="O19"/>
      <c r="P19"/>
    </row>
    <row r="20" spans="1:16" s="110" customFormat="1" ht="14.45" customHeight="1" x14ac:dyDescent="0.2">
      <c r="A20" s="120" t="s">
        <v>113</v>
      </c>
      <c r="B20" s="119" t="s">
        <v>116</v>
      </c>
      <c r="C20" s="113">
        <v>91.346556781673414</v>
      </c>
      <c r="D20" s="115">
        <v>26158</v>
      </c>
      <c r="E20" s="114">
        <v>27377</v>
      </c>
      <c r="F20" s="114">
        <v>27393</v>
      </c>
      <c r="G20" s="114">
        <v>27898</v>
      </c>
      <c r="H20" s="140">
        <v>27081</v>
      </c>
      <c r="I20" s="115">
        <v>-923</v>
      </c>
      <c r="J20" s="116">
        <v>-3.4082936376057016</v>
      </c>
      <c r="K20"/>
      <c r="L20"/>
      <c r="M20"/>
      <c r="N20"/>
      <c r="O20"/>
      <c r="P20"/>
    </row>
    <row r="21" spans="1:16" s="110" customFormat="1" ht="14.45" customHeight="1" x14ac:dyDescent="0.2">
      <c r="A21" s="123"/>
      <c r="B21" s="124" t="s">
        <v>117</v>
      </c>
      <c r="C21" s="125">
        <v>8.4404246403128926</v>
      </c>
      <c r="D21" s="143">
        <v>2417</v>
      </c>
      <c r="E21" s="144">
        <v>2537</v>
      </c>
      <c r="F21" s="144">
        <v>2483</v>
      </c>
      <c r="G21" s="144">
        <v>2502</v>
      </c>
      <c r="H21" s="145">
        <v>2466</v>
      </c>
      <c r="I21" s="143">
        <v>-49</v>
      </c>
      <c r="J21" s="146">
        <v>-1.9870235198702353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29169</v>
      </c>
      <c r="E56" s="114">
        <v>30439</v>
      </c>
      <c r="F56" s="114">
        <v>30433</v>
      </c>
      <c r="G56" s="114">
        <v>30900</v>
      </c>
      <c r="H56" s="140">
        <v>30192</v>
      </c>
      <c r="I56" s="115">
        <v>-1023</v>
      </c>
      <c r="J56" s="116">
        <v>-3.3883147853736091</v>
      </c>
      <c r="K56"/>
      <c r="L56"/>
      <c r="M56"/>
      <c r="N56"/>
      <c r="O56"/>
      <c r="P56"/>
    </row>
    <row r="57" spans="1:16" s="110" customFormat="1" ht="14.45" customHeight="1" x14ac:dyDescent="0.2">
      <c r="A57" s="120" t="s">
        <v>105</v>
      </c>
      <c r="B57" s="119" t="s">
        <v>106</v>
      </c>
      <c r="C57" s="113">
        <v>42.308615310775139</v>
      </c>
      <c r="D57" s="115">
        <v>12341</v>
      </c>
      <c r="E57" s="114">
        <v>12825</v>
      </c>
      <c r="F57" s="114">
        <v>12849</v>
      </c>
      <c r="G57" s="114">
        <v>13044</v>
      </c>
      <c r="H57" s="140">
        <v>12647</v>
      </c>
      <c r="I57" s="115">
        <v>-306</v>
      </c>
      <c r="J57" s="116">
        <v>-2.4195461374238949</v>
      </c>
    </row>
    <row r="58" spans="1:16" s="110" customFormat="1" ht="14.45" customHeight="1" x14ac:dyDescent="0.2">
      <c r="A58" s="120"/>
      <c r="B58" s="119" t="s">
        <v>107</v>
      </c>
      <c r="C58" s="113">
        <v>57.691384689224861</v>
      </c>
      <c r="D58" s="115">
        <v>16828</v>
      </c>
      <c r="E58" s="114">
        <v>17614</v>
      </c>
      <c r="F58" s="114">
        <v>17584</v>
      </c>
      <c r="G58" s="114">
        <v>17856</v>
      </c>
      <c r="H58" s="140">
        <v>17545</v>
      </c>
      <c r="I58" s="115">
        <v>-717</v>
      </c>
      <c r="J58" s="116">
        <v>-4.0866343687660303</v>
      </c>
    </row>
    <row r="59" spans="1:16" s="110" customFormat="1" ht="14.45" customHeight="1" x14ac:dyDescent="0.2">
      <c r="A59" s="118" t="s">
        <v>105</v>
      </c>
      <c r="B59" s="121" t="s">
        <v>108</v>
      </c>
      <c r="C59" s="113">
        <v>23.26442456032089</v>
      </c>
      <c r="D59" s="115">
        <v>6786</v>
      </c>
      <c r="E59" s="114">
        <v>7207</v>
      </c>
      <c r="F59" s="114">
        <v>7125</v>
      </c>
      <c r="G59" s="114">
        <v>7581</v>
      </c>
      <c r="H59" s="140">
        <v>7106</v>
      </c>
      <c r="I59" s="115">
        <v>-320</v>
      </c>
      <c r="J59" s="116">
        <v>-4.5032367013791159</v>
      </c>
    </row>
    <row r="60" spans="1:16" s="110" customFormat="1" ht="14.45" customHeight="1" x14ac:dyDescent="0.2">
      <c r="A60" s="118"/>
      <c r="B60" s="121" t="s">
        <v>109</v>
      </c>
      <c r="C60" s="113">
        <v>44.550721656553193</v>
      </c>
      <c r="D60" s="115">
        <v>12995</v>
      </c>
      <c r="E60" s="114">
        <v>13554</v>
      </c>
      <c r="F60" s="114">
        <v>13663</v>
      </c>
      <c r="G60" s="114">
        <v>13754</v>
      </c>
      <c r="H60" s="140">
        <v>13645</v>
      </c>
      <c r="I60" s="115">
        <v>-650</v>
      </c>
      <c r="J60" s="116">
        <v>-4.763649688530597</v>
      </c>
    </row>
    <row r="61" spans="1:16" s="110" customFormat="1" ht="14.45" customHeight="1" x14ac:dyDescent="0.2">
      <c r="A61" s="118"/>
      <c r="B61" s="121" t="s">
        <v>110</v>
      </c>
      <c r="C61" s="113">
        <v>17.525455106448629</v>
      </c>
      <c r="D61" s="115">
        <v>5112</v>
      </c>
      <c r="E61" s="114">
        <v>5289</v>
      </c>
      <c r="F61" s="114">
        <v>5310</v>
      </c>
      <c r="G61" s="114">
        <v>5268</v>
      </c>
      <c r="H61" s="140">
        <v>5246</v>
      </c>
      <c r="I61" s="115">
        <v>-134</v>
      </c>
      <c r="J61" s="116">
        <v>-2.5543271063667556</v>
      </c>
    </row>
    <row r="62" spans="1:16" s="110" customFormat="1" ht="14.45" customHeight="1" x14ac:dyDescent="0.2">
      <c r="A62" s="120"/>
      <c r="B62" s="121" t="s">
        <v>111</v>
      </c>
      <c r="C62" s="113">
        <v>14.659398676677295</v>
      </c>
      <c r="D62" s="115">
        <v>4276</v>
      </c>
      <c r="E62" s="114">
        <v>4389</v>
      </c>
      <c r="F62" s="114">
        <v>4335</v>
      </c>
      <c r="G62" s="114">
        <v>4297</v>
      </c>
      <c r="H62" s="140">
        <v>4195</v>
      </c>
      <c r="I62" s="115">
        <v>81</v>
      </c>
      <c r="J62" s="116">
        <v>1.930870083432658</v>
      </c>
    </row>
    <row r="63" spans="1:16" s="110" customFormat="1" ht="14.45" customHeight="1" x14ac:dyDescent="0.2">
      <c r="A63" s="120"/>
      <c r="B63" s="121" t="s">
        <v>112</v>
      </c>
      <c r="C63" s="113">
        <v>1.415886729061675</v>
      </c>
      <c r="D63" s="115">
        <v>413</v>
      </c>
      <c r="E63" s="114">
        <v>414</v>
      </c>
      <c r="F63" s="114">
        <v>448</v>
      </c>
      <c r="G63" s="114">
        <v>386</v>
      </c>
      <c r="H63" s="140">
        <v>390</v>
      </c>
      <c r="I63" s="115">
        <v>23</v>
      </c>
      <c r="J63" s="116">
        <v>5.8974358974358978</v>
      </c>
    </row>
    <row r="64" spans="1:16" s="110" customFormat="1" ht="14.45" customHeight="1" x14ac:dyDescent="0.2">
      <c r="A64" s="120" t="s">
        <v>113</v>
      </c>
      <c r="B64" s="119" t="s">
        <v>116</v>
      </c>
      <c r="C64" s="113">
        <v>91.072714182865369</v>
      </c>
      <c r="D64" s="115">
        <v>26565</v>
      </c>
      <c r="E64" s="114">
        <v>27707</v>
      </c>
      <c r="F64" s="114">
        <v>27744</v>
      </c>
      <c r="G64" s="114">
        <v>28200</v>
      </c>
      <c r="H64" s="140">
        <v>27548</v>
      </c>
      <c r="I64" s="115">
        <v>-983</v>
      </c>
      <c r="J64" s="116">
        <v>-3.5683171192101062</v>
      </c>
    </row>
    <row r="65" spans="1:10" s="110" customFormat="1" ht="14.45" customHeight="1" x14ac:dyDescent="0.2">
      <c r="A65" s="123"/>
      <c r="B65" s="124" t="s">
        <v>117</v>
      </c>
      <c r="C65" s="125">
        <v>8.7113030957523403</v>
      </c>
      <c r="D65" s="143">
        <v>2541</v>
      </c>
      <c r="E65" s="144">
        <v>2666</v>
      </c>
      <c r="F65" s="144">
        <v>2624</v>
      </c>
      <c r="G65" s="144">
        <v>2638</v>
      </c>
      <c r="H65" s="145">
        <v>2578</v>
      </c>
      <c r="I65" s="143">
        <v>-37</v>
      </c>
      <c r="J65" s="146">
        <v>-1.4352211016291698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28636</v>
      </c>
      <c r="G11" s="114">
        <v>29984</v>
      </c>
      <c r="H11" s="114">
        <v>29942</v>
      </c>
      <c r="I11" s="114">
        <v>30469</v>
      </c>
      <c r="J11" s="140">
        <v>29620</v>
      </c>
      <c r="K11" s="114">
        <v>-984</v>
      </c>
      <c r="L11" s="116">
        <v>-3.3220796758946656</v>
      </c>
    </row>
    <row r="12" spans="1:17" s="110" customFormat="1" ht="24" customHeight="1" x14ac:dyDescent="0.2">
      <c r="A12" s="604" t="s">
        <v>185</v>
      </c>
      <c r="B12" s="605"/>
      <c r="C12" s="605"/>
      <c r="D12" s="606"/>
      <c r="E12" s="113">
        <v>42.334823299343483</v>
      </c>
      <c r="F12" s="115">
        <v>12123</v>
      </c>
      <c r="G12" s="114">
        <v>12639</v>
      </c>
      <c r="H12" s="114">
        <v>12602</v>
      </c>
      <c r="I12" s="114">
        <v>12809</v>
      </c>
      <c r="J12" s="140">
        <v>12398</v>
      </c>
      <c r="K12" s="114">
        <v>-275</v>
      </c>
      <c r="L12" s="116">
        <v>-2.2180996934989516</v>
      </c>
    </row>
    <row r="13" spans="1:17" s="110" customFormat="1" ht="15" customHeight="1" x14ac:dyDescent="0.2">
      <c r="A13" s="120"/>
      <c r="B13" s="612" t="s">
        <v>107</v>
      </c>
      <c r="C13" s="612"/>
      <c r="E13" s="113">
        <v>57.665176700656517</v>
      </c>
      <c r="F13" s="115">
        <v>16513</v>
      </c>
      <c r="G13" s="114">
        <v>17345</v>
      </c>
      <c r="H13" s="114">
        <v>17340</v>
      </c>
      <c r="I13" s="114">
        <v>17660</v>
      </c>
      <c r="J13" s="140">
        <v>17222</v>
      </c>
      <c r="K13" s="114">
        <v>-709</v>
      </c>
      <c r="L13" s="116">
        <v>-4.1168273139008242</v>
      </c>
    </row>
    <row r="14" spans="1:17" s="110" customFormat="1" ht="22.5" customHeight="1" x14ac:dyDescent="0.2">
      <c r="A14" s="604" t="s">
        <v>186</v>
      </c>
      <c r="B14" s="605"/>
      <c r="C14" s="605"/>
      <c r="D14" s="606"/>
      <c r="E14" s="113">
        <v>24.022209805838806</v>
      </c>
      <c r="F14" s="115">
        <v>6879</v>
      </c>
      <c r="G14" s="114">
        <v>7397</v>
      </c>
      <c r="H14" s="114">
        <v>7252</v>
      </c>
      <c r="I14" s="114">
        <v>7738</v>
      </c>
      <c r="J14" s="140">
        <v>7111</v>
      </c>
      <c r="K14" s="114">
        <v>-232</v>
      </c>
      <c r="L14" s="116">
        <v>-3.2625509773590213</v>
      </c>
    </row>
    <row r="15" spans="1:17" s="110" customFormat="1" ht="15" customHeight="1" x14ac:dyDescent="0.2">
      <c r="A15" s="120"/>
      <c r="B15" s="119"/>
      <c r="C15" s="258" t="s">
        <v>106</v>
      </c>
      <c r="E15" s="113">
        <v>44.94839366186946</v>
      </c>
      <c r="F15" s="115">
        <v>3092</v>
      </c>
      <c r="G15" s="114">
        <v>3330</v>
      </c>
      <c r="H15" s="114">
        <v>3257</v>
      </c>
      <c r="I15" s="114">
        <v>3479</v>
      </c>
      <c r="J15" s="140">
        <v>3213</v>
      </c>
      <c r="K15" s="114">
        <v>-121</v>
      </c>
      <c r="L15" s="116">
        <v>-3.7659508247743543</v>
      </c>
    </row>
    <row r="16" spans="1:17" s="110" customFormat="1" ht="15" customHeight="1" x14ac:dyDescent="0.2">
      <c r="A16" s="120"/>
      <c r="B16" s="119"/>
      <c r="C16" s="258" t="s">
        <v>107</v>
      </c>
      <c r="E16" s="113">
        <v>55.05160633813054</v>
      </c>
      <c r="F16" s="115">
        <v>3787</v>
      </c>
      <c r="G16" s="114">
        <v>4067</v>
      </c>
      <c r="H16" s="114">
        <v>3995</v>
      </c>
      <c r="I16" s="114">
        <v>4259</v>
      </c>
      <c r="J16" s="140">
        <v>3898</v>
      </c>
      <c r="K16" s="114">
        <v>-111</v>
      </c>
      <c r="L16" s="116">
        <v>-2.8476141611082606</v>
      </c>
    </row>
    <row r="17" spans="1:12" s="110" customFormat="1" ht="15" customHeight="1" x14ac:dyDescent="0.2">
      <c r="A17" s="120"/>
      <c r="B17" s="121" t="s">
        <v>109</v>
      </c>
      <c r="C17" s="258"/>
      <c r="E17" s="113">
        <v>44.077385109652184</v>
      </c>
      <c r="F17" s="115">
        <v>12622</v>
      </c>
      <c r="G17" s="114">
        <v>13187</v>
      </c>
      <c r="H17" s="114">
        <v>13346</v>
      </c>
      <c r="I17" s="114">
        <v>13468</v>
      </c>
      <c r="J17" s="140">
        <v>13357</v>
      </c>
      <c r="K17" s="114">
        <v>-735</v>
      </c>
      <c r="L17" s="116">
        <v>-5.5027326495470543</v>
      </c>
    </row>
    <row r="18" spans="1:12" s="110" customFormat="1" ht="15" customHeight="1" x14ac:dyDescent="0.2">
      <c r="A18" s="120"/>
      <c r="B18" s="119"/>
      <c r="C18" s="258" t="s">
        <v>106</v>
      </c>
      <c r="E18" s="113">
        <v>39.946125812074158</v>
      </c>
      <c r="F18" s="115">
        <v>5042</v>
      </c>
      <c r="G18" s="114">
        <v>5211</v>
      </c>
      <c r="H18" s="114">
        <v>5241</v>
      </c>
      <c r="I18" s="114">
        <v>5305</v>
      </c>
      <c r="J18" s="140">
        <v>5216</v>
      </c>
      <c r="K18" s="114">
        <v>-174</v>
      </c>
      <c r="L18" s="116">
        <v>-3.3358895705521472</v>
      </c>
    </row>
    <row r="19" spans="1:12" s="110" customFormat="1" ht="15" customHeight="1" x14ac:dyDescent="0.2">
      <c r="A19" s="120"/>
      <c r="B19" s="119"/>
      <c r="C19" s="258" t="s">
        <v>107</v>
      </c>
      <c r="E19" s="113">
        <v>60.053874187925842</v>
      </c>
      <c r="F19" s="115">
        <v>7580</v>
      </c>
      <c r="G19" s="114">
        <v>7976</v>
      </c>
      <c r="H19" s="114">
        <v>8105</v>
      </c>
      <c r="I19" s="114">
        <v>8163</v>
      </c>
      <c r="J19" s="140">
        <v>8141</v>
      </c>
      <c r="K19" s="114">
        <v>-561</v>
      </c>
      <c r="L19" s="116">
        <v>-6.8910453261270117</v>
      </c>
    </row>
    <row r="20" spans="1:12" s="110" customFormat="1" ht="15" customHeight="1" x14ac:dyDescent="0.2">
      <c r="A20" s="120"/>
      <c r="B20" s="121" t="s">
        <v>110</v>
      </c>
      <c r="C20" s="258"/>
      <c r="E20" s="113">
        <v>17.317362760162034</v>
      </c>
      <c r="F20" s="115">
        <v>4959</v>
      </c>
      <c r="G20" s="114">
        <v>5129</v>
      </c>
      <c r="H20" s="114">
        <v>5125</v>
      </c>
      <c r="I20" s="114">
        <v>5081</v>
      </c>
      <c r="J20" s="140">
        <v>5070</v>
      </c>
      <c r="K20" s="114">
        <v>-111</v>
      </c>
      <c r="L20" s="116">
        <v>-2.1893491124260356</v>
      </c>
    </row>
    <row r="21" spans="1:12" s="110" customFormat="1" ht="15" customHeight="1" x14ac:dyDescent="0.2">
      <c r="A21" s="120"/>
      <c r="B21" s="119"/>
      <c r="C21" s="258" t="s">
        <v>106</v>
      </c>
      <c r="E21" s="113">
        <v>34.865900383141764</v>
      </c>
      <c r="F21" s="115">
        <v>1729</v>
      </c>
      <c r="G21" s="114">
        <v>1809</v>
      </c>
      <c r="H21" s="114">
        <v>1821</v>
      </c>
      <c r="I21" s="114">
        <v>1775</v>
      </c>
      <c r="J21" s="140">
        <v>1793</v>
      </c>
      <c r="K21" s="114">
        <v>-64</v>
      </c>
      <c r="L21" s="116">
        <v>-3.5694366982710539</v>
      </c>
    </row>
    <row r="22" spans="1:12" s="110" customFormat="1" ht="15" customHeight="1" x14ac:dyDescent="0.2">
      <c r="A22" s="120"/>
      <c r="B22" s="119"/>
      <c r="C22" s="258" t="s">
        <v>107</v>
      </c>
      <c r="E22" s="113">
        <v>65.134099616858236</v>
      </c>
      <c r="F22" s="115">
        <v>3230</v>
      </c>
      <c r="G22" s="114">
        <v>3320</v>
      </c>
      <c r="H22" s="114">
        <v>3304</v>
      </c>
      <c r="I22" s="114">
        <v>3306</v>
      </c>
      <c r="J22" s="140">
        <v>3277</v>
      </c>
      <c r="K22" s="114">
        <v>-47</v>
      </c>
      <c r="L22" s="116">
        <v>-1.4342386328959413</v>
      </c>
    </row>
    <row r="23" spans="1:12" s="110" customFormat="1" ht="15" customHeight="1" x14ac:dyDescent="0.2">
      <c r="A23" s="120"/>
      <c r="B23" s="121" t="s">
        <v>111</v>
      </c>
      <c r="C23" s="258"/>
      <c r="E23" s="113">
        <v>14.583042324346977</v>
      </c>
      <c r="F23" s="115">
        <v>4176</v>
      </c>
      <c r="G23" s="114">
        <v>4271</v>
      </c>
      <c r="H23" s="114">
        <v>4219</v>
      </c>
      <c r="I23" s="114">
        <v>4182</v>
      </c>
      <c r="J23" s="140">
        <v>4082</v>
      </c>
      <c r="K23" s="114">
        <v>94</v>
      </c>
      <c r="L23" s="116">
        <v>2.3027927486526214</v>
      </c>
    </row>
    <row r="24" spans="1:12" s="110" customFormat="1" ht="15" customHeight="1" x14ac:dyDescent="0.2">
      <c r="A24" s="120"/>
      <c r="B24" s="119"/>
      <c r="C24" s="258" t="s">
        <v>106</v>
      </c>
      <c r="E24" s="113">
        <v>54.11877394636015</v>
      </c>
      <c r="F24" s="115">
        <v>2260</v>
      </c>
      <c r="G24" s="114">
        <v>2289</v>
      </c>
      <c r="H24" s="114">
        <v>2283</v>
      </c>
      <c r="I24" s="114">
        <v>2250</v>
      </c>
      <c r="J24" s="140">
        <v>2176</v>
      </c>
      <c r="K24" s="114">
        <v>84</v>
      </c>
      <c r="L24" s="116">
        <v>3.8602941176470589</v>
      </c>
    </row>
    <row r="25" spans="1:12" s="110" customFormat="1" ht="15" customHeight="1" x14ac:dyDescent="0.2">
      <c r="A25" s="120"/>
      <c r="B25" s="119"/>
      <c r="C25" s="258" t="s">
        <v>107</v>
      </c>
      <c r="E25" s="113">
        <v>45.88122605363985</v>
      </c>
      <c r="F25" s="115">
        <v>1916</v>
      </c>
      <c r="G25" s="114">
        <v>1982</v>
      </c>
      <c r="H25" s="114">
        <v>1936</v>
      </c>
      <c r="I25" s="114">
        <v>1932</v>
      </c>
      <c r="J25" s="140">
        <v>1906</v>
      </c>
      <c r="K25" s="114">
        <v>10</v>
      </c>
      <c r="L25" s="116">
        <v>0.52465897166841557</v>
      </c>
    </row>
    <row r="26" spans="1:12" s="110" customFormat="1" ht="15" customHeight="1" x14ac:dyDescent="0.2">
      <c r="A26" s="120"/>
      <c r="C26" s="121" t="s">
        <v>187</v>
      </c>
      <c r="D26" s="110" t="s">
        <v>188</v>
      </c>
      <c r="E26" s="113">
        <v>1.4212878893700238</v>
      </c>
      <c r="F26" s="115">
        <v>407</v>
      </c>
      <c r="G26" s="114">
        <v>411</v>
      </c>
      <c r="H26" s="114">
        <v>444</v>
      </c>
      <c r="I26" s="114">
        <v>393</v>
      </c>
      <c r="J26" s="140">
        <v>386</v>
      </c>
      <c r="K26" s="114">
        <v>21</v>
      </c>
      <c r="L26" s="116">
        <v>5.4404145077720205</v>
      </c>
    </row>
    <row r="27" spans="1:12" s="110" customFormat="1" ht="15" customHeight="1" x14ac:dyDescent="0.2">
      <c r="A27" s="120"/>
      <c r="B27" s="119"/>
      <c r="D27" s="259" t="s">
        <v>106</v>
      </c>
      <c r="E27" s="113">
        <v>50.122850122850124</v>
      </c>
      <c r="F27" s="115">
        <v>204</v>
      </c>
      <c r="G27" s="114">
        <v>213</v>
      </c>
      <c r="H27" s="114">
        <v>222</v>
      </c>
      <c r="I27" s="114">
        <v>198</v>
      </c>
      <c r="J27" s="140">
        <v>183</v>
      </c>
      <c r="K27" s="114">
        <v>21</v>
      </c>
      <c r="L27" s="116">
        <v>11.475409836065573</v>
      </c>
    </row>
    <row r="28" spans="1:12" s="110" customFormat="1" ht="15" customHeight="1" x14ac:dyDescent="0.2">
      <c r="A28" s="120"/>
      <c r="B28" s="119"/>
      <c r="D28" s="259" t="s">
        <v>107</v>
      </c>
      <c r="E28" s="113">
        <v>49.877149877149876</v>
      </c>
      <c r="F28" s="115">
        <v>203</v>
      </c>
      <c r="G28" s="114">
        <v>198</v>
      </c>
      <c r="H28" s="114">
        <v>222</v>
      </c>
      <c r="I28" s="114">
        <v>195</v>
      </c>
      <c r="J28" s="140">
        <v>203</v>
      </c>
      <c r="K28" s="114">
        <v>0</v>
      </c>
      <c r="L28" s="116">
        <v>0</v>
      </c>
    </row>
    <row r="29" spans="1:12" s="110" customFormat="1" ht="24" customHeight="1" x14ac:dyDescent="0.2">
      <c r="A29" s="604" t="s">
        <v>189</v>
      </c>
      <c r="B29" s="605"/>
      <c r="C29" s="605"/>
      <c r="D29" s="606"/>
      <c r="E29" s="113">
        <v>91.346556781673414</v>
      </c>
      <c r="F29" s="115">
        <v>26158</v>
      </c>
      <c r="G29" s="114">
        <v>27377</v>
      </c>
      <c r="H29" s="114">
        <v>27393</v>
      </c>
      <c r="I29" s="114">
        <v>27898</v>
      </c>
      <c r="J29" s="140">
        <v>27081</v>
      </c>
      <c r="K29" s="114">
        <v>-923</v>
      </c>
      <c r="L29" s="116">
        <v>-3.4082936376057016</v>
      </c>
    </row>
    <row r="30" spans="1:12" s="110" customFormat="1" ht="15" customHeight="1" x14ac:dyDescent="0.2">
      <c r="A30" s="120"/>
      <c r="B30" s="119"/>
      <c r="C30" s="258" t="s">
        <v>106</v>
      </c>
      <c r="E30" s="113">
        <v>41.570456456915664</v>
      </c>
      <c r="F30" s="115">
        <v>10874</v>
      </c>
      <c r="G30" s="114">
        <v>11327</v>
      </c>
      <c r="H30" s="114">
        <v>11317</v>
      </c>
      <c r="I30" s="114">
        <v>11550</v>
      </c>
      <c r="J30" s="140">
        <v>11131</v>
      </c>
      <c r="K30" s="114">
        <v>-257</v>
      </c>
      <c r="L30" s="116">
        <v>-2.3088671278411641</v>
      </c>
    </row>
    <row r="31" spans="1:12" s="110" customFormat="1" ht="15" customHeight="1" x14ac:dyDescent="0.2">
      <c r="A31" s="120"/>
      <c r="B31" s="119"/>
      <c r="C31" s="258" t="s">
        <v>107</v>
      </c>
      <c r="E31" s="113">
        <v>58.429543543084336</v>
      </c>
      <c r="F31" s="115">
        <v>15284</v>
      </c>
      <c r="G31" s="114">
        <v>16050</v>
      </c>
      <c r="H31" s="114">
        <v>16076</v>
      </c>
      <c r="I31" s="114">
        <v>16348</v>
      </c>
      <c r="J31" s="140">
        <v>15950</v>
      </c>
      <c r="K31" s="114">
        <v>-666</v>
      </c>
      <c r="L31" s="116">
        <v>-4.1755485893416928</v>
      </c>
    </row>
    <row r="32" spans="1:12" s="110" customFormat="1" ht="15" customHeight="1" x14ac:dyDescent="0.2">
      <c r="A32" s="120"/>
      <c r="B32" s="119" t="s">
        <v>117</v>
      </c>
      <c r="C32" s="258"/>
      <c r="E32" s="113">
        <v>8.4404246403128926</v>
      </c>
      <c r="F32" s="114">
        <v>2417</v>
      </c>
      <c r="G32" s="114">
        <v>2537</v>
      </c>
      <c r="H32" s="114">
        <v>2483</v>
      </c>
      <c r="I32" s="114">
        <v>2502</v>
      </c>
      <c r="J32" s="140">
        <v>2466</v>
      </c>
      <c r="K32" s="114">
        <v>-49</v>
      </c>
      <c r="L32" s="116">
        <v>-1.9870235198702353</v>
      </c>
    </row>
    <row r="33" spans="1:12" s="110" customFormat="1" ht="15" customHeight="1" x14ac:dyDescent="0.2">
      <c r="A33" s="120"/>
      <c r="B33" s="119"/>
      <c r="C33" s="258" t="s">
        <v>106</v>
      </c>
      <c r="E33" s="113">
        <v>50.310302027306577</v>
      </c>
      <c r="F33" s="114">
        <v>1216</v>
      </c>
      <c r="G33" s="114">
        <v>1278</v>
      </c>
      <c r="H33" s="114">
        <v>1255</v>
      </c>
      <c r="I33" s="114">
        <v>1232</v>
      </c>
      <c r="J33" s="140">
        <v>1240</v>
      </c>
      <c r="K33" s="114">
        <v>-24</v>
      </c>
      <c r="L33" s="116">
        <v>-1.935483870967742</v>
      </c>
    </row>
    <row r="34" spans="1:12" s="110" customFormat="1" ht="15" customHeight="1" x14ac:dyDescent="0.2">
      <c r="A34" s="120"/>
      <c r="B34" s="119"/>
      <c r="C34" s="258" t="s">
        <v>107</v>
      </c>
      <c r="E34" s="113">
        <v>49.689697972693423</v>
      </c>
      <c r="F34" s="114">
        <v>1201</v>
      </c>
      <c r="G34" s="114">
        <v>1259</v>
      </c>
      <c r="H34" s="114">
        <v>1228</v>
      </c>
      <c r="I34" s="114">
        <v>1270</v>
      </c>
      <c r="J34" s="140">
        <v>1226</v>
      </c>
      <c r="K34" s="114">
        <v>-25</v>
      </c>
      <c r="L34" s="116">
        <v>-2.0391517128874388</v>
      </c>
    </row>
    <row r="35" spans="1:12" s="110" customFormat="1" ht="24" customHeight="1" x14ac:dyDescent="0.2">
      <c r="A35" s="604" t="s">
        <v>192</v>
      </c>
      <c r="B35" s="605"/>
      <c r="C35" s="605"/>
      <c r="D35" s="606"/>
      <c r="E35" s="113">
        <v>24.853331470875819</v>
      </c>
      <c r="F35" s="114">
        <v>7117</v>
      </c>
      <c r="G35" s="114">
        <v>7564</v>
      </c>
      <c r="H35" s="114">
        <v>7413</v>
      </c>
      <c r="I35" s="114">
        <v>7817</v>
      </c>
      <c r="J35" s="114">
        <v>7334</v>
      </c>
      <c r="K35" s="318">
        <v>-217</v>
      </c>
      <c r="L35" s="319">
        <v>-2.95882192527952</v>
      </c>
    </row>
    <row r="36" spans="1:12" s="110" customFormat="1" ht="15" customHeight="1" x14ac:dyDescent="0.2">
      <c r="A36" s="120"/>
      <c r="B36" s="119"/>
      <c r="C36" s="258" t="s">
        <v>106</v>
      </c>
      <c r="E36" s="113">
        <v>43.44527188422088</v>
      </c>
      <c r="F36" s="114">
        <v>3092</v>
      </c>
      <c r="G36" s="114">
        <v>3286</v>
      </c>
      <c r="H36" s="114">
        <v>3200</v>
      </c>
      <c r="I36" s="114">
        <v>3402</v>
      </c>
      <c r="J36" s="114">
        <v>3221</v>
      </c>
      <c r="K36" s="318">
        <v>-129</v>
      </c>
      <c r="L36" s="116">
        <v>-4.0049674014281278</v>
      </c>
    </row>
    <row r="37" spans="1:12" s="110" customFormat="1" ht="15" customHeight="1" x14ac:dyDescent="0.2">
      <c r="A37" s="120"/>
      <c r="B37" s="119"/>
      <c r="C37" s="258" t="s">
        <v>107</v>
      </c>
      <c r="E37" s="113">
        <v>56.55472811577912</v>
      </c>
      <c r="F37" s="114">
        <v>4025</v>
      </c>
      <c r="G37" s="114">
        <v>4278</v>
      </c>
      <c r="H37" s="114">
        <v>4213</v>
      </c>
      <c r="I37" s="114">
        <v>4415</v>
      </c>
      <c r="J37" s="140">
        <v>4113</v>
      </c>
      <c r="K37" s="114">
        <v>-88</v>
      </c>
      <c r="L37" s="116">
        <v>-2.1395575006078289</v>
      </c>
    </row>
    <row r="38" spans="1:12" s="110" customFormat="1" ht="15" customHeight="1" x14ac:dyDescent="0.2">
      <c r="A38" s="120"/>
      <c r="B38" s="119" t="s">
        <v>328</v>
      </c>
      <c r="C38" s="258"/>
      <c r="E38" s="113">
        <v>47.101550495879316</v>
      </c>
      <c r="F38" s="114">
        <v>13488</v>
      </c>
      <c r="G38" s="114">
        <v>13972</v>
      </c>
      <c r="H38" s="114">
        <v>13952</v>
      </c>
      <c r="I38" s="114">
        <v>13973</v>
      </c>
      <c r="J38" s="140">
        <v>13891</v>
      </c>
      <c r="K38" s="114">
        <v>-403</v>
      </c>
      <c r="L38" s="116">
        <v>-2.9011590238283782</v>
      </c>
    </row>
    <row r="39" spans="1:12" s="110" customFormat="1" ht="15" customHeight="1" x14ac:dyDescent="0.2">
      <c r="A39" s="120"/>
      <c r="B39" s="119"/>
      <c r="C39" s="258" t="s">
        <v>106</v>
      </c>
      <c r="E39" s="113">
        <v>41.273724792408068</v>
      </c>
      <c r="F39" s="115">
        <v>5567</v>
      </c>
      <c r="G39" s="114">
        <v>5735</v>
      </c>
      <c r="H39" s="114">
        <v>5755</v>
      </c>
      <c r="I39" s="114">
        <v>5714</v>
      </c>
      <c r="J39" s="140">
        <v>5647</v>
      </c>
      <c r="K39" s="114">
        <v>-80</v>
      </c>
      <c r="L39" s="116">
        <v>-1.4166814237648309</v>
      </c>
    </row>
    <row r="40" spans="1:12" s="110" customFormat="1" ht="15" customHeight="1" x14ac:dyDescent="0.2">
      <c r="A40" s="120"/>
      <c r="B40" s="119"/>
      <c r="C40" s="258" t="s">
        <v>107</v>
      </c>
      <c r="E40" s="113">
        <v>58.726275207591932</v>
      </c>
      <c r="F40" s="115">
        <v>7921</v>
      </c>
      <c r="G40" s="114">
        <v>8237</v>
      </c>
      <c r="H40" s="114">
        <v>8197</v>
      </c>
      <c r="I40" s="114">
        <v>8259</v>
      </c>
      <c r="J40" s="140">
        <v>8244</v>
      </c>
      <c r="K40" s="114">
        <v>-323</v>
      </c>
      <c r="L40" s="116">
        <v>-3.918000970402717</v>
      </c>
    </row>
    <row r="41" spans="1:12" s="110" customFormat="1" ht="15" customHeight="1" x14ac:dyDescent="0.2">
      <c r="A41" s="120"/>
      <c r="B41" s="320" t="s">
        <v>515</v>
      </c>
      <c r="C41" s="258"/>
      <c r="E41" s="113">
        <v>12.561111887135075</v>
      </c>
      <c r="F41" s="115">
        <v>3597</v>
      </c>
      <c r="G41" s="114">
        <v>3668</v>
      </c>
      <c r="H41" s="114">
        <v>3758</v>
      </c>
      <c r="I41" s="114">
        <v>3845</v>
      </c>
      <c r="J41" s="140">
        <v>3585</v>
      </c>
      <c r="K41" s="114">
        <v>12</v>
      </c>
      <c r="L41" s="116">
        <v>0.33472803347280333</v>
      </c>
    </row>
    <row r="42" spans="1:12" s="110" customFormat="1" ht="15" customHeight="1" x14ac:dyDescent="0.2">
      <c r="A42" s="120"/>
      <c r="B42" s="119"/>
      <c r="C42" s="268" t="s">
        <v>106</v>
      </c>
      <c r="D42" s="182"/>
      <c r="E42" s="113">
        <v>45.760355852098968</v>
      </c>
      <c r="F42" s="115">
        <v>1646</v>
      </c>
      <c r="G42" s="114">
        <v>1676</v>
      </c>
      <c r="H42" s="114">
        <v>1714</v>
      </c>
      <c r="I42" s="114">
        <v>1764</v>
      </c>
      <c r="J42" s="140">
        <v>1615</v>
      </c>
      <c r="K42" s="114">
        <v>31</v>
      </c>
      <c r="L42" s="116">
        <v>1.9195046439628483</v>
      </c>
    </row>
    <row r="43" spans="1:12" s="110" customFormat="1" ht="15" customHeight="1" x14ac:dyDescent="0.2">
      <c r="A43" s="120"/>
      <c r="B43" s="119"/>
      <c r="C43" s="268" t="s">
        <v>107</v>
      </c>
      <c r="D43" s="182"/>
      <c r="E43" s="113">
        <v>54.239644147901032</v>
      </c>
      <c r="F43" s="115">
        <v>1951</v>
      </c>
      <c r="G43" s="114">
        <v>1992</v>
      </c>
      <c r="H43" s="114">
        <v>2044</v>
      </c>
      <c r="I43" s="114">
        <v>2081</v>
      </c>
      <c r="J43" s="140">
        <v>1970</v>
      </c>
      <c r="K43" s="114">
        <v>-19</v>
      </c>
      <c r="L43" s="116">
        <v>-0.96446700507614214</v>
      </c>
    </row>
    <row r="44" spans="1:12" s="110" customFormat="1" ht="15" customHeight="1" x14ac:dyDescent="0.2">
      <c r="A44" s="120"/>
      <c r="B44" s="119" t="s">
        <v>205</v>
      </c>
      <c r="C44" s="268"/>
      <c r="D44" s="182"/>
      <c r="E44" s="113">
        <v>15.484006146109792</v>
      </c>
      <c r="F44" s="115">
        <v>4434</v>
      </c>
      <c r="G44" s="114">
        <v>4780</v>
      </c>
      <c r="H44" s="114">
        <v>4819</v>
      </c>
      <c r="I44" s="114">
        <v>4834</v>
      </c>
      <c r="J44" s="140">
        <v>4810</v>
      </c>
      <c r="K44" s="114">
        <v>-376</v>
      </c>
      <c r="L44" s="116">
        <v>-7.8170478170478175</v>
      </c>
    </row>
    <row r="45" spans="1:12" s="110" customFormat="1" ht="15" customHeight="1" x14ac:dyDescent="0.2">
      <c r="A45" s="120"/>
      <c r="B45" s="119"/>
      <c r="C45" s="268" t="s">
        <v>106</v>
      </c>
      <c r="D45" s="182"/>
      <c r="E45" s="113">
        <v>41.001353179972938</v>
      </c>
      <c r="F45" s="115">
        <v>1818</v>
      </c>
      <c r="G45" s="114">
        <v>1942</v>
      </c>
      <c r="H45" s="114">
        <v>1933</v>
      </c>
      <c r="I45" s="114">
        <v>1929</v>
      </c>
      <c r="J45" s="140">
        <v>1915</v>
      </c>
      <c r="K45" s="114">
        <v>-97</v>
      </c>
      <c r="L45" s="116">
        <v>-5.0652741514360313</v>
      </c>
    </row>
    <row r="46" spans="1:12" s="110" customFormat="1" ht="15" customHeight="1" x14ac:dyDescent="0.2">
      <c r="A46" s="123"/>
      <c r="B46" s="124"/>
      <c r="C46" s="260" t="s">
        <v>107</v>
      </c>
      <c r="D46" s="261"/>
      <c r="E46" s="125">
        <v>58.998646820027062</v>
      </c>
      <c r="F46" s="143">
        <v>2616</v>
      </c>
      <c r="G46" s="144">
        <v>2838</v>
      </c>
      <c r="H46" s="144">
        <v>2886</v>
      </c>
      <c r="I46" s="144">
        <v>2905</v>
      </c>
      <c r="J46" s="145">
        <v>2895</v>
      </c>
      <c r="K46" s="144">
        <v>-279</v>
      </c>
      <c r="L46" s="146">
        <v>-9.6373056994818658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28636</v>
      </c>
      <c r="E11" s="114">
        <v>29984</v>
      </c>
      <c r="F11" s="114">
        <v>29942</v>
      </c>
      <c r="G11" s="114">
        <v>30469</v>
      </c>
      <c r="H11" s="140">
        <v>29620</v>
      </c>
      <c r="I11" s="115">
        <v>-984</v>
      </c>
      <c r="J11" s="116">
        <v>-3.3220796758946656</v>
      </c>
    </row>
    <row r="12" spans="1:15" s="110" customFormat="1" ht="24.95" customHeight="1" x14ac:dyDescent="0.2">
      <c r="A12" s="193" t="s">
        <v>132</v>
      </c>
      <c r="B12" s="194" t="s">
        <v>133</v>
      </c>
      <c r="C12" s="113">
        <v>1.4492247520603436</v>
      </c>
      <c r="D12" s="115">
        <v>415</v>
      </c>
      <c r="E12" s="114">
        <v>434</v>
      </c>
      <c r="F12" s="114">
        <v>442</v>
      </c>
      <c r="G12" s="114">
        <v>452</v>
      </c>
      <c r="H12" s="140">
        <v>420</v>
      </c>
      <c r="I12" s="115">
        <v>-5</v>
      </c>
      <c r="J12" s="116">
        <v>-1.1904761904761905</v>
      </c>
    </row>
    <row r="13" spans="1:15" s="110" customFormat="1" ht="24.95" customHeight="1" x14ac:dyDescent="0.2">
      <c r="A13" s="193" t="s">
        <v>134</v>
      </c>
      <c r="B13" s="199" t="s">
        <v>214</v>
      </c>
      <c r="C13" s="113">
        <v>0.34571867579270849</v>
      </c>
      <c r="D13" s="115">
        <v>99</v>
      </c>
      <c r="E13" s="114">
        <v>103</v>
      </c>
      <c r="F13" s="114">
        <v>101</v>
      </c>
      <c r="G13" s="114">
        <v>96</v>
      </c>
      <c r="H13" s="140">
        <v>92</v>
      </c>
      <c r="I13" s="115">
        <v>7</v>
      </c>
      <c r="J13" s="116">
        <v>7.6086956521739131</v>
      </c>
    </row>
    <row r="14" spans="1:15" s="287" customFormat="1" ht="24.95" customHeight="1" x14ac:dyDescent="0.2">
      <c r="A14" s="193" t="s">
        <v>215</v>
      </c>
      <c r="B14" s="199" t="s">
        <v>137</v>
      </c>
      <c r="C14" s="113">
        <v>6.4743679284816311</v>
      </c>
      <c r="D14" s="115">
        <v>1854</v>
      </c>
      <c r="E14" s="114">
        <v>1927</v>
      </c>
      <c r="F14" s="114">
        <v>1943</v>
      </c>
      <c r="G14" s="114">
        <v>1976</v>
      </c>
      <c r="H14" s="140">
        <v>2000</v>
      </c>
      <c r="I14" s="115">
        <v>-146</v>
      </c>
      <c r="J14" s="116">
        <v>-7.3</v>
      </c>
      <c r="K14" s="110"/>
      <c r="L14" s="110"/>
      <c r="M14" s="110"/>
      <c r="N14" s="110"/>
      <c r="O14" s="110"/>
    </row>
    <row r="15" spans="1:15" s="110" customFormat="1" ht="24.95" customHeight="1" x14ac:dyDescent="0.2">
      <c r="A15" s="193" t="s">
        <v>216</v>
      </c>
      <c r="B15" s="199" t="s">
        <v>217</v>
      </c>
      <c r="C15" s="113">
        <v>2.496857102947339</v>
      </c>
      <c r="D15" s="115">
        <v>715</v>
      </c>
      <c r="E15" s="114">
        <v>740</v>
      </c>
      <c r="F15" s="114">
        <v>736</v>
      </c>
      <c r="G15" s="114">
        <v>752</v>
      </c>
      <c r="H15" s="140">
        <v>744</v>
      </c>
      <c r="I15" s="115">
        <v>-29</v>
      </c>
      <c r="J15" s="116">
        <v>-3.8978494623655915</v>
      </c>
    </row>
    <row r="16" spans="1:15" s="287" customFormat="1" ht="24.95" customHeight="1" x14ac:dyDescent="0.2">
      <c r="A16" s="193" t="s">
        <v>218</v>
      </c>
      <c r="B16" s="199" t="s">
        <v>141</v>
      </c>
      <c r="C16" s="113">
        <v>2.9997206313730969</v>
      </c>
      <c r="D16" s="115">
        <v>859</v>
      </c>
      <c r="E16" s="114">
        <v>889</v>
      </c>
      <c r="F16" s="114">
        <v>904</v>
      </c>
      <c r="G16" s="114">
        <v>923</v>
      </c>
      <c r="H16" s="140">
        <v>942</v>
      </c>
      <c r="I16" s="115">
        <v>-83</v>
      </c>
      <c r="J16" s="116">
        <v>-8.8110403397027603</v>
      </c>
      <c r="K16" s="110"/>
      <c r="L16" s="110"/>
      <c r="M16" s="110"/>
      <c r="N16" s="110"/>
      <c r="O16" s="110"/>
    </row>
    <row r="17" spans="1:15" s="110" customFormat="1" ht="24.95" customHeight="1" x14ac:dyDescent="0.2">
      <c r="A17" s="193" t="s">
        <v>142</v>
      </c>
      <c r="B17" s="199" t="s">
        <v>220</v>
      </c>
      <c r="C17" s="113">
        <v>0.97779019416119572</v>
      </c>
      <c r="D17" s="115">
        <v>280</v>
      </c>
      <c r="E17" s="114">
        <v>298</v>
      </c>
      <c r="F17" s="114">
        <v>303</v>
      </c>
      <c r="G17" s="114">
        <v>301</v>
      </c>
      <c r="H17" s="140">
        <v>314</v>
      </c>
      <c r="I17" s="115">
        <v>-34</v>
      </c>
      <c r="J17" s="116">
        <v>-10.828025477707007</v>
      </c>
    </row>
    <row r="18" spans="1:15" s="287" customFormat="1" ht="24.95" customHeight="1" x14ac:dyDescent="0.2">
      <c r="A18" s="201" t="s">
        <v>144</v>
      </c>
      <c r="B18" s="202" t="s">
        <v>145</v>
      </c>
      <c r="C18" s="113">
        <v>3.5305210224891743</v>
      </c>
      <c r="D18" s="115">
        <v>1011</v>
      </c>
      <c r="E18" s="114">
        <v>1040</v>
      </c>
      <c r="F18" s="114">
        <v>1054</v>
      </c>
      <c r="G18" s="114">
        <v>1066</v>
      </c>
      <c r="H18" s="140">
        <v>1045</v>
      </c>
      <c r="I18" s="115">
        <v>-34</v>
      </c>
      <c r="J18" s="116">
        <v>-3.2535885167464116</v>
      </c>
      <c r="K18" s="110"/>
      <c r="L18" s="110"/>
      <c r="M18" s="110"/>
      <c r="N18" s="110"/>
      <c r="O18" s="110"/>
    </row>
    <row r="19" spans="1:15" s="110" customFormat="1" ht="24.95" customHeight="1" x14ac:dyDescent="0.2">
      <c r="A19" s="193" t="s">
        <v>146</v>
      </c>
      <c r="B19" s="199" t="s">
        <v>147</v>
      </c>
      <c r="C19" s="113">
        <v>15.79829585137589</v>
      </c>
      <c r="D19" s="115">
        <v>4524</v>
      </c>
      <c r="E19" s="114">
        <v>4750</v>
      </c>
      <c r="F19" s="114">
        <v>4590</v>
      </c>
      <c r="G19" s="114">
        <v>4709</v>
      </c>
      <c r="H19" s="140">
        <v>4562</v>
      </c>
      <c r="I19" s="115">
        <v>-38</v>
      </c>
      <c r="J19" s="116">
        <v>-0.83296799649276632</v>
      </c>
    </row>
    <row r="20" spans="1:15" s="287" customFormat="1" ht="24.95" customHeight="1" x14ac:dyDescent="0.2">
      <c r="A20" s="193" t="s">
        <v>148</v>
      </c>
      <c r="B20" s="199" t="s">
        <v>149</v>
      </c>
      <c r="C20" s="113">
        <v>5.5768962145551058</v>
      </c>
      <c r="D20" s="115">
        <v>1597</v>
      </c>
      <c r="E20" s="114">
        <v>1623</v>
      </c>
      <c r="F20" s="114">
        <v>1624</v>
      </c>
      <c r="G20" s="114">
        <v>1608</v>
      </c>
      <c r="H20" s="140">
        <v>1605</v>
      </c>
      <c r="I20" s="115">
        <v>-8</v>
      </c>
      <c r="J20" s="116">
        <v>-0.49844236760124611</v>
      </c>
      <c r="K20" s="110"/>
      <c r="L20" s="110"/>
      <c r="M20" s="110"/>
      <c r="N20" s="110"/>
      <c r="O20" s="110"/>
    </row>
    <row r="21" spans="1:15" s="110" customFormat="1" ht="24.95" customHeight="1" x14ac:dyDescent="0.2">
      <c r="A21" s="201" t="s">
        <v>150</v>
      </c>
      <c r="B21" s="202" t="s">
        <v>151</v>
      </c>
      <c r="C21" s="113">
        <v>13.619220561530939</v>
      </c>
      <c r="D21" s="115">
        <v>3900</v>
      </c>
      <c r="E21" s="114">
        <v>4446</v>
      </c>
      <c r="F21" s="114">
        <v>4553</v>
      </c>
      <c r="G21" s="114">
        <v>4619</v>
      </c>
      <c r="H21" s="140">
        <v>4335</v>
      </c>
      <c r="I21" s="115">
        <v>-435</v>
      </c>
      <c r="J21" s="116">
        <v>-10.034602076124568</v>
      </c>
    </row>
    <row r="22" spans="1:15" s="110" customFormat="1" ht="24.95" customHeight="1" x14ac:dyDescent="0.2">
      <c r="A22" s="201" t="s">
        <v>152</v>
      </c>
      <c r="B22" s="199" t="s">
        <v>153</v>
      </c>
      <c r="C22" s="113">
        <v>0.92890068445313589</v>
      </c>
      <c r="D22" s="115">
        <v>266</v>
      </c>
      <c r="E22" s="114">
        <v>264</v>
      </c>
      <c r="F22" s="114">
        <v>281</v>
      </c>
      <c r="G22" s="114">
        <v>283</v>
      </c>
      <c r="H22" s="140">
        <v>283</v>
      </c>
      <c r="I22" s="115">
        <v>-17</v>
      </c>
      <c r="J22" s="116">
        <v>-6.0070671378091873</v>
      </c>
    </row>
    <row r="23" spans="1:15" s="110" customFormat="1" ht="24.95" customHeight="1" x14ac:dyDescent="0.2">
      <c r="A23" s="193" t="s">
        <v>154</v>
      </c>
      <c r="B23" s="199" t="s">
        <v>155</v>
      </c>
      <c r="C23" s="113">
        <v>1.0511244587232853</v>
      </c>
      <c r="D23" s="115">
        <v>301</v>
      </c>
      <c r="E23" s="114">
        <v>304</v>
      </c>
      <c r="F23" s="114">
        <v>306</v>
      </c>
      <c r="G23" s="114">
        <v>303</v>
      </c>
      <c r="H23" s="140">
        <v>295</v>
      </c>
      <c r="I23" s="115">
        <v>6</v>
      </c>
      <c r="J23" s="116">
        <v>2.0338983050847457</v>
      </c>
    </row>
    <row r="24" spans="1:15" s="110" customFormat="1" ht="24.95" customHeight="1" x14ac:dyDescent="0.2">
      <c r="A24" s="193" t="s">
        <v>156</v>
      </c>
      <c r="B24" s="199" t="s">
        <v>221</v>
      </c>
      <c r="C24" s="113">
        <v>7.7594636122363463</v>
      </c>
      <c r="D24" s="115">
        <v>2222</v>
      </c>
      <c r="E24" s="114">
        <v>2257</v>
      </c>
      <c r="F24" s="114">
        <v>2238</v>
      </c>
      <c r="G24" s="114">
        <v>2238</v>
      </c>
      <c r="H24" s="140">
        <v>2250</v>
      </c>
      <c r="I24" s="115">
        <v>-28</v>
      </c>
      <c r="J24" s="116">
        <v>-1.2444444444444445</v>
      </c>
    </row>
    <row r="25" spans="1:15" s="110" customFormat="1" ht="24.95" customHeight="1" x14ac:dyDescent="0.2">
      <c r="A25" s="193" t="s">
        <v>222</v>
      </c>
      <c r="B25" s="204" t="s">
        <v>159</v>
      </c>
      <c r="C25" s="113">
        <v>6.5337337616985609</v>
      </c>
      <c r="D25" s="115">
        <v>1871</v>
      </c>
      <c r="E25" s="114">
        <v>1924</v>
      </c>
      <c r="F25" s="114">
        <v>1929</v>
      </c>
      <c r="G25" s="114">
        <v>1904</v>
      </c>
      <c r="H25" s="140">
        <v>1925</v>
      </c>
      <c r="I25" s="115">
        <v>-54</v>
      </c>
      <c r="J25" s="116">
        <v>-2.8051948051948052</v>
      </c>
    </row>
    <row r="26" spans="1:15" s="110" customFormat="1" ht="24.95" customHeight="1" x14ac:dyDescent="0.2">
      <c r="A26" s="201">
        <v>782.78300000000002</v>
      </c>
      <c r="B26" s="203" t="s">
        <v>160</v>
      </c>
      <c r="C26" s="113">
        <v>0.40857661684592822</v>
      </c>
      <c r="D26" s="115">
        <v>117</v>
      </c>
      <c r="E26" s="114">
        <v>137</v>
      </c>
      <c r="F26" s="114">
        <v>124</v>
      </c>
      <c r="G26" s="114">
        <v>94</v>
      </c>
      <c r="H26" s="140">
        <v>76</v>
      </c>
      <c r="I26" s="115">
        <v>41</v>
      </c>
      <c r="J26" s="116">
        <v>53.94736842105263</v>
      </c>
    </row>
    <row r="27" spans="1:15" s="110" customFormat="1" ht="24.95" customHeight="1" x14ac:dyDescent="0.2">
      <c r="A27" s="193" t="s">
        <v>161</v>
      </c>
      <c r="B27" s="199" t="s">
        <v>162</v>
      </c>
      <c r="C27" s="113">
        <v>1.145411370303115</v>
      </c>
      <c r="D27" s="115">
        <v>328</v>
      </c>
      <c r="E27" s="114">
        <v>348</v>
      </c>
      <c r="F27" s="114">
        <v>365</v>
      </c>
      <c r="G27" s="114">
        <v>356</v>
      </c>
      <c r="H27" s="140">
        <v>357</v>
      </c>
      <c r="I27" s="115">
        <v>-29</v>
      </c>
      <c r="J27" s="116">
        <v>-8.1232492997198875</v>
      </c>
    </row>
    <row r="28" spans="1:15" s="110" customFormat="1" ht="24.95" customHeight="1" x14ac:dyDescent="0.2">
      <c r="A28" s="193" t="s">
        <v>163</v>
      </c>
      <c r="B28" s="199" t="s">
        <v>164</v>
      </c>
      <c r="C28" s="113">
        <v>8.3845509149322535</v>
      </c>
      <c r="D28" s="115">
        <v>2401</v>
      </c>
      <c r="E28" s="114">
        <v>2438</v>
      </c>
      <c r="F28" s="114">
        <v>2508</v>
      </c>
      <c r="G28" s="114">
        <v>2777</v>
      </c>
      <c r="H28" s="140">
        <v>2563</v>
      </c>
      <c r="I28" s="115">
        <v>-162</v>
      </c>
      <c r="J28" s="116">
        <v>-6.3207179087007415</v>
      </c>
    </row>
    <row r="29" spans="1:15" s="110" customFormat="1" ht="24.95" customHeight="1" x14ac:dyDescent="0.2">
      <c r="A29" s="193">
        <v>86</v>
      </c>
      <c r="B29" s="199" t="s">
        <v>165</v>
      </c>
      <c r="C29" s="113">
        <v>8.8629696885039806</v>
      </c>
      <c r="D29" s="115">
        <v>2538</v>
      </c>
      <c r="E29" s="114">
        <v>2616</v>
      </c>
      <c r="F29" s="114">
        <v>2590</v>
      </c>
      <c r="G29" s="114">
        <v>2597</v>
      </c>
      <c r="H29" s="140">
        <v>2530</v>
      </c>
      <c r="I29" s="115">
        <v>8</v>
      </c>
      <c r="J29" s="116">
        <v>0.31620553359683795</v>
      </c>
    </row>
    <row r="30" spans="1:15" s="110" customFormat="1" ht="24.95" customHeight="1" x14ac:dyDescent="0.2">
      <c r="A30" s="193">
        <v>87.88</v>
      </c>
      <c r="B30" s="204" t="s">
        <v>166</v>
      </c>
      <c r="C30" s="113">
        <v>5.5454672440284956</v>
      </c>
      <c r="D30" s="115">
        <v>1588</v>
      </c>
      <c r="E30" s="114">
        <v>1564</v>
      </c>
      <c r="F30" s="114">
        <v>1543</v>
      </c>
      <c r="G30" s="114">
        <v>1547</v>
      </c>
      <c r="H30" s="140">
        <v>1582</v>
      </c>
      <c r="I30" s="115">
        <v>6</v>
      </c>
      <c r="J30" s="116">
        <v>0.37926675094816686</v>
      </c>
    </row>
    <row r="31" spans="1:15" s="110" customFormat="1" ht="24.95" customHeight="1" x14ac:dyDescent="0.2">
      <c r="A31" s="193" t="s">
        <v>167</v>
      </c>
      <c r="B31" s="199" t="s">
        <v>168</v>
      </c>
      <c r="C31" s="113">
        <v>12.585556641989104</v>
      </c>
      <c r="D31" s="115">
        <v>3604</v>
      </c>
      <c r="E31" s="114">
        <v>3809</v>
      </c>
      <c r="F31" s="114">
        <v>3751</v>
      </c>
      <c r="G31" s="114">
        <v>3844</v>
      </c>
      <c r="H31" s="140">
        <v>3700</v>
      </c>
      <c r="I31" s="115">
        <v>-96</v>
      </c>
      <c r="J31" s="116">
        <v>-2.5945945945945947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1.4492247520603436</v>
      </c>
      <c r="D34" s="115">
        <v>415</v>
      </c>
      <c r="E34" s="114">
        <v>434</v>
      </c>
      <c r="F34" s="114">
        <v>442</v>
      </c>
      <c r="G34" s="114">
        <v>452</v>
      </c>
      <c r="H34" s="140">
        <v>420</v>
      </c>
      <c r="I34" s="115">
        <v>-5</v>
      </c>
      <c r="J34" s="116">
        <v>-1.1904761904761905</v>
      </c>
    </row>
    <row r="35" spans="1:10" s="110" customFormat="1" ht="24.95" customHeight="1" x14ac:dyDescent="0.2">
      <c r="A35" s="292" t="s">
        <v>171</v>
      </c>
      <c r="B35" s="293" t="s">
        <v>172</v>
      </c>
      <c r="C35" s="113">
        <v>10.350607626763514</v>
      </c>
      <c r="D35" s="115">
        <v>2964</v>
      </c>
      <c r="E35" s="114">
        <v>3070</v>
      </c>
      <c r="F35" s="114">
        <v>3098</v>
      </c>
      <c r="G35" s="114">
        <v>3138</v>
      </c>
      <c r="H35" s="140">
        <v>3137</v>
      </c>
      <c r="I35" s="115">
        <v>-173</v>
      </c>
      <c r="J35" s="116">
        <v>-5.5148230793751996</v>
      </c>
    </row>
    <row r="36" spans="1:10" s="110" customFormat="1" ht="24.95" customHeight="1" x14ac:dyDescent="0.2">
      <c r="A36" s="294" t="s">
        <v>173</v>
      </c>
      <c r="B36" s="295" t="s">
        <v>174</v>
      </c>
      <c r="C36" s="125">
        <v>88.200167621176135</v>
      </c>
      <c r="D36" s="143">
        <v>25257</v>
      </c>
      <c r="E36" s="144">
        <v>26480</v>
      </c>
      <c r="F36" s="144">
        <v>26402</v>
      </c>
      <c r="G36" s="144">
        <v>26879</v>
      </c>
      <c r="H36" s="145">
        <v>26063</v>
      </c>
      <c r="I36" s="143">
        <v>-806</v>
      </c>
      <c r="J36" s="146">
        <v>-3.092506618578061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28636</v>
      </c>
      <c r="F11" s="264">
        <v>29984</v>
      </c>
      <c r="G11" s="264">
        <v>29942</v>
      </c>
      <c r="H11" s="264">
        <v>30469</v>
      </c>
      <c r="I11" s="265">
        <v>29620</v>
      </c>
      <c r="J11" s="263">
        <v>-984</v>
      </c>
      <c r="K11" s="266">
        <v>-3.3220796758946656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39.935745215812261</v>
      </c>
      <c r="E13" s="115">
        <v>11436</v>
      </c>
      <c r="F13" s="114">
        <v>11816</v>
      </c>
      <c r="G13" s="114">
        <v>11746</v>
      </c>
      <c r="H13" s="114">
        <v>11932</v>
      </c>
      <c r="I13" s="140">
        <v>11691</v>
      </c>
      <c r="J13" s="115">
        <v>-255</v>
      </c>
      <c r="K13" s="116">
        <v>-2.1811649987169619</v>
      </c>
    </row>
    <row r="14" spans="1:15" ht="15.95" customHeight="1" x14ac:dyDescent="0.2">
      <c r="A14" s="306" t="s">
        <v>230</v>
      </c>
      <c r="B14" s="307"/>
      <c r="C14" s="308"/>
      <c r="D14" s="113">
        <v>40.571308842017039</v>
      </c>
      <c r="E14" s="115">
        <v>11618</v>
      </c>
      <c r="F14" s="114">
        <v>12389</v>
      </c>
      <c r="G14" s="114">
        <v>12410</v>
      </c>
      <c r="H14" s="114">
        <v>12442</v>
      </c>
      <c r="I14" s="140">
        <v>12132</v>
      </c>
      <c r="J14" s="115">
        <v>-514</v>
      </c>
      <c r="K14" s="116">
        <v>-4.2367293109132875</v>
      </c>
    </row>
    <row r="15" spans="1:15" ht="15.95" customHeight="1" x14ac:dyDescent="0.2">
      <c r="A15" s="306" t="s">
        <v>231</v>
      </c>
      <c r="B15" s="307"/>
      <c r="C15" s="308"/>
      <c r="D15" s="113">
        <v>4.8470456767704988</v>
      </c>
      <c r="E15" s="115">
        <v>1388</v>
      </c>
      <c r="F15" s="114">
        <v>1469</v>
      </c>
      <c r="G15" s="114">
        <v>1423</v>
      </c>
      <c r="H15" s="114">
        <v>1412</v>
      </c>
      <c r="I15" s="140">
        <v>1389</v>
      </c>
      <c r="J15" s="115">
        <v>-1</v>
      </c>
      <c r="K15" s="116">
        <v>-7.1994240460763137E-2</v>
      </c>
    </row>
    <row r="16" spans="1:15" ht="15.95" customHeight="1" x14ac:dyDescent="0.2">
      <c r="A16" s="306" t="s">
        <v>232</v>
      </c>
      <c r="B16" s="307"/>
      <c r="C16" s="308"/>
      <c r="D16" s="113">
        <v>10.050286352842576</v>
      </c>
      <c r="E16" s="115">
        <v>2878</v>
      </c>
      <c r="F16" s="114">
        <v>2932</v>
      </c>
      <c r="G16" s="114">
        <v>3003</v>
      </c>
      <c r="H16" s="114">
        <v>3251</v>
      </c>
      <c r="I16" s="140">
        <v>3028</v>
      </c>
      <c r="J16" s="115">
        <v>-150</v>
      </c>
      <c r="K16" s="116">
        <v>-4.9537648612945837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1.2466824975555244</v>
      </c>
      <c r="E18" s="115">
        <v>357</v>
      </c>
      <c r="F18" s="114">
        <v>370</v>
      </c>
      <c r="G18" s="114">
        <v>380</v>
      </c>
      <c r="H18" s="114">
        <v>383</v>
      </c>
      <c r="I18" s="140">
        <v>342</v>
      </c>
      <c r="J18" s="115">
        <v>15</v>
      </c>
      <c r="K18" s="116">
        <v>4.3859649122807021</v>
      </c>
    </row>
    <row r="19" spans="1:11" ht="14.1" customHeight="1" x14ac:dyDescent="0.2">
      <c r="A19" s="306" t="s">
        <v>235</v>
      </c>
      <c r="B19" s="307" t="s">
        <v>236</v>
      </c>
      <c r="C19" s="308"/>
      <c r="D19" s="113">
        <v>0.75429529263863671</v>
      </c>
      <c r="E19" s="115">
        <v>216</v>
      </c>
      <c r="F19" s="114">
        <v>229</v>
      </c>
      <c r="G19" s="114">
        <v>240</v>
      </c>
      <c r="H19" s="114">
        <v>233</v>
      </c>
      <c r="I19" s="140">
        <v>199</v>
      </c>
      <c r="J19" s="115">
        <v>17</v>
      </c>
      <c r="K19" s="116">
        <v>8.5427135678391952</v>
      </c>
    </row>
    <row r="20" spans="1:11" ht="14.1" customHeight="1" x14ac:dyDescent="0.2">
      <c r="A20" s="306">
        <v>12</v>
      </c>
      <c r="B20" s="307" t="s">
        <v>237</v>
      </c>
      <c r="C20" s="308"/>
      <c r="D20" s="113">
        <v>1.3723983796619639</v>
      </c>
      <c r="E20" s="115">
        <v>393</v>
      </c>
      <c r="F20" s="114">
        <v>406</v>
      </c>
      <c r="G20" s="114">
        <v>447</v>
      </c>
      <c r="H20" s="114">
        <v>441</v>
      </c>
      <c r="I20" s="140">
        <v>418</v>
      </c>
      <c r="J20" s="115">
        <v>-25</v>
      </c>
      <c r="K20" s="116">
        <v>-5.9808612440191391</v>
      </c>
    </row>
    <row r="21" spans="1:11" ht="14.1" customHeight="1" x14ac:dyDescent="0.2">
      <c r="A21" s="306">
        <v>21</v>
      </c>
      <c r="B21" s="307" t="s">
        <v>238</v>
      </c>
      <c r="C21" s="308"/>
      <c r="D21" s="113">
        <v>0.10476323508869954</v>
      </c>
      <c r="E21" s="115">
        <v>30</v>
      </c>
      <c r="F21" s="114">
        <v>31</v>
      </c>
      <c r="G21" s="114">
        <v>34</v>
      </c>
      <c r="H21" s="114">
        <v>32</v>
      </c>
      <c r="I21" s="140">
        <v>31</v>
      </c>
      <c r="J21" s="115">
        <v>-1</v>
      </c>
      <c r="K21" s="116">
        <v>-3.225806451612903</v>
      </c>
    </row>
    <row r="22" spans="1:11" ht="14.1" customHeight="1" x14ac:dyDescent="0.2">
      <c r="A22" s="306">
        <v>22</v>
      </c>
      <c r="B22" s="307" t="s">
        <v>239</v>
      </c>
      <c r="C22" s="308"/>
      <c r="D22" s="113">
        <v>0.78572426316524657</v>
      </c>
      <c r="E22" s="115">
        <v>225</v>
      </c>
      <c r="F22" s="114">
        <v>237</v>
      </c>
      <c r="G22" s="114">
        <v>238</v>
      </c>
      <c r="H22" s="114">
        <v>262</v>
      </c>
      <c r="I22" s="140">
        <v>276</v>
      </c>
      <c r="J22" s="115">
        <v>-51</v>
      </c>
      <c r="K22" s="116">
        <v>-18.478260869565219</v>
      </c>
    </row>
    <row r="23" spans="1:11" ht="14.1" customHeight="1" x14ac:dyDescent="0.2">
      <c r="A23" s="306">
        <v>23</v>
      </c>
      <c r="B23" s="307" t="s">
        <v>240</v>
      </c>
      <c r="C23" s="308"/>
      <c r="D23" s="113">
        <v>0.51333985193462772</v>
      </c>
      <c r="E23" s="115">
        <v>147</v>
      </c>
      <c r="F23" s="114">
        <v>171</v>
      </c>
      <c r="G23" s="114">
        <v>168</v>
      </c>
      <c r="H23" s="114">
        <v>177</v>
      </c>
      <c r="I23" s="140">
        <v>172</v>
      </c>
      <c r="J23" s="115">
        <v>-25</v>
      </c>
      <c r="K23" s="116">
        <v>-14.534883720930232</v>
      </c>
    </row>
    <row r="24" spans="1:11" ht="14.1" customHeight="1" x14ac:dyDescent="0.2">
      <c r="A24" s="306">
        <v>24</v>
      </c>
      <c r="B24" s="307" t="s">
        <v>241</v>
      </c>
      <c r="C24" s="308"/>
      <c r="D24" s="113">
        <v>0.68096102807654701</v>
      </c>
      <c r="E24" s="115">
        <v>195</v>
      </c>
      <c r="F24" s="114">
        <v>202</v>
      </c>
      <c r="G24" s="114">
        <v>221</v>
      </c>
      <c r="H24" s="114">
        <v>226</v>
      </c>
      <c r="I24" s="140">
        <v>228</v>
      </c>
      <c r="J24" s="115">
        <v>-33</v>
      </c>
      <c r="K24" s="116">
        <v>-14.473684210526315</v>
      </c>
    </row>
    <row r="25" spans="1:11" ht="14.1" customHeight="1" x14ac:dyDescent="0.2">
      <c r="A25" s="306">
        <v>25</v>
      </c>
      <c r="B25" s="307" t="s">
        <v>242</v>
      </c>
      <c r="C25" s="308"/>
      <c r="D25" s="113">
        <v>1.2292219583740747</v>
      </c>
      <c r="E25" s="115">
        <v>352</v>
      </c>
      <c r="F25" s="114">
        <v>349</v>
      </c>
      <c r="G25" s="114">
        <v>354</v>
      </c>
      <c r="H25" s="114">
        <v>370</v>
      </c>
      <c r="I25" s="140">
        <v>371</v>
      </c>
      <c r="J25" s="115">
        <v>-19</v>
      </c>
      <c r="K25" s="116">
        <v>-5.1212938005390836</v>
      </c>
    </row>
    <row r="26" spans="1:11" ht="14.1" customHeight="1" x14ac:dyDescent="0.2">
      <c r="A26" s="306">
        <v>26</v>
      </c>
      <c r="B26" s="307" t="s">
        <v>243</v>
      </c>
      <c r="C26" s="308"/>
      <c r="D26" s="113">
        <v>0.47841877357172791</v>
      </c>
      <c r="E26" s="115">
        <v>137</v>
      </c>
      <c r="F26" s="114">
        <v>141</v>
      </c>
      <c r="G26" s="114">
        <v>146</v>
      </c>
      <c r="H26" s="114">
        <v>159</v>
      </c>
      <c r="I26" s="140">
        <v>164</v>
      </c>
      <c r="J26" s="115">
        <v>-27</v>
      </c>
      <c r="K26" s="116">
        <v>-16.463414634146343</v>
      </c>
    </row>
    <row r="27" spans="1:11" ht="14.1" customHeight="1" x14ac:dyDescent="0.2">
      <c r="A27" s="306">
        <v>27</v>
      </c>
      <c r="B27" s="307" t="s">
        <v>244</v>
      </c>
      <c r="C27" s="308"/>
      <c r="D27" s="113">
        <v>0.2758765190669088</v>
      </c>
      <c r="E27" s="115">
        <v>79</v>
      </c>
      <c r="F27" s="114">
        <v>73</v>
      </c>
      <c r="G27" s="114">
        <v>72</v>
      </c>
      <c r="H27" s="114">
        <v>64</v>
      </c>
      <c r="I27" s="140">
        <v>69</v>
      </c>
      <c r="J27" s="115">
        <v>10</v>
      </c>
      <c r="K27" s="116">
        <v>14.492753623188406</v>
      </c>
    </row>
    <row r="28" spans="1:11" ht="14.1" customHeight="1" x14ac:dyDescent="0.2">
      <c r="A28" s="306">
        <v>28</v>
      </c>
      <c r="B28" s="307" t="s">
        <v>245</v>
      </c>
      <c r="C28" s="308"/>
      <c r="D28" s="113">
        <v>0.24095544070400893</v>
      </c>
      <c r="E28" s="115">
        <v>69</v>
      </c>
      <c r="F28" s="114">
        <v>83</v>
      </c>
      <c r="G28" s="114">
        <v>105</v>
      </c>
      <c r="H28" s="114">
        <v>112</v>
      </c>
      <c r="I28" s="140">
        <v>89</v>
      </c>
      <c r="J28" s="115">
        <v>-20</v>
      </c>
      <c r="K28" s="116">
        <v>-22.471910112359552</v>
      </c>
    </row>
    <row r="29" spans="1:11" ht="14.1" customHeight="1" x14ac:dyDescent="0.2">
      <c r="A29" s="306">
        <v>29</v>
      </c>
      <c r="B29" s="307" t="s">
        <v>246</v>
      </c>
      <c r="C29" s="308"/>
      <c r="D29" s="113">
        <v>3.3175024444754855</v>
      </c>
      <c r="E29" s="115">
        <v>950</v>
      </c>
      <c r="F29" s="114">
        <v>1033</v>
      </c>
      <c r="G29" s="114">
        <v>1013</v>
      </c>
      <c r="H29" s="114">
        <v>1051</v>
      </c>
      <c r="I29" s="140">
        <v>1039</v>
      </c>
      <c r="J29" s="115">
        <v>-89</v>
      </c>
      <c r="K29" s="116">
        <v>-8.5659287776708375</v>
      </c>
    </row>
    <row r="30" spans="1:11" ht="14.1" customHeight="1" x14ac:dyDescent="0.2">
      <c r="A30" s="306" t="s">
        <v>247</v>
      </c>
      <c r="B30" s="307" t="s">
        <v>248</v>
      </c>
      <c r="C30" s="308"/>
      <c r="D30" s="113">
        <v>0.460958234390278</v>
      </c>
      <c r="E30" s="115">
        <v>132</v>
      </c>
      <c r="F30" s="114">
        <v>127</v>
      </c>
      <c r="G30" s="114">
        <v>127</v>
      </c>
      <c r="H30" s="114">
        <v>130</v>
      </c>
      <c r="I30" s="140">
        <v>118</v>
      </c>
      <c r="J30" s="115">
        <v>14</v>
      </c>
      <c r="K30" s="116">
        <v>11.864406779661017</v>
      </c>
    </row>
    <row r="31" spans="1:11" ht="14.1" customHeight="1" x14ac:dyDescent="0.2">
      <c r="A31" s="306" t="s">
        <v>249</v>
      </c>
      <c r="B31" s="307" t="s">
        <v>250</v>
      </c>
      <c r="C31" s="308"/>
      <c r="D31" s="113">
        <v>2.8565442100852074</v>
      </c>
      <c r="E31" s="115">
        <v>818</v>
      </c>
      <c r="F31" s="114">
        <v>903</v>
      </c>
      <c r="G31" s="114">
        <v>882</v>
      </c>
      <c r="H31" s="114">
        <v>921</v>
      </c>
      <c r="I31" s="140">
        <v>921</v>
      </c>
      <c r="J31" s="115">
        <v>-103</v>
      </c>
      <c r="K31" s="116">
        <v>-11.183496199782844</v>
      </c>
    </row>
    <row r="32" spans="1:11" ht="14.1" customHeight="1" x14ac:dyDescent="0.2">
      <c r="A32" s="306">
        <v>31</v>
      </c>
      <c r="B32" s="307" t="s">
        <v>251</v>
      </c>
      <c r="C32" s="308"/>
      <c r="D32" s="113">
        <v>0.1152395585975695</v>
      </c>
      <c r="E32" s="115">
        <v>33</v>
      </c>
      <c r="F32" s="114">
        <v>32</v>
      </c>
      <c r="G32" s="114">
        <v>33</v>
      </c>
      <c r="H32" s="114">
        <v>33</v>
      </c>
      <c r="I32" s="140">
        <v>32</v>
      </c>
      <c r="J32" s="115">
        <v>1</v>
      </c>
      <c r="K32" s="116">
        <v>3.125</v>
      </c>
    </row>
    <row r="33" spans="1:11" ht="14.1" customHeight="1" x14ac:dyDescent="0.2">
      <c r="A33" s="306">
        <v>32</v>
      </c>
      <c r="B33" s="307" t="s">
        <v>252</v>
      </c>
      <c r="C33" s="308"/>
      <c r="D33" s="113">
        <v>0.69842156725799698</v>
      </c>
      <c r="E33" s="115">
        <v>200</v>
      </c>
      <c r="F33" s="114">
        <v>202</v>
      </c>
      <c r="G33" s="114">
        <v>226</v>
      </c>
      <c r="H33" s="114">
        <v>234</v>
      </c>
      <c r="I33" s="140">
        <v>195</v>
      </c>
      <c r="J33" s="115">
        <v>5</v>
      </c>
      <c r="K33" s="116">
        <v>2.5641025641025643</v>
      </c>
    </row>
    <row r="34" spans="1:11" ht="14.1" customHeight="1" x14ac:dyDescent="0.2">
      <c r="A34" s="306">
        <v>33</v>
      </c>
      <c r="B34" s="307" t="s">
        <v>253</v>
      </c>
      <c r="C34" s="308"/>
      <c r="D34" s="113">
        <v>0.37016343064673835</v>
      </c>
      <c r="E34" s="115">
        <v>106</v>
      </c>
      <c r="F34" s="114">
        <v>115</v>
      </c>
      <c r="G34" s="114">
        <v>112</v>
      </c>
      <c r="H34" s="114">
        <v>110</v>
      </c>
      <c r="I34" s="140">
        <v>112</v>
      </c>
      <c r="J34" s="115">
        <v>-6</v>
      </c>
      <c r="K34" s="116">
        <v>-5.3571428571428568</v>
      </c>
    </row>
    <row r="35" spans="1:11" ht="14.1" customHeight="1" x14ac:dyDescent="0.2">
      <c r="A35" s="306">
        <v>34</v>
      </c>
      <c r="B35" s="307" t="s">
        <v>254</v>
      </c>
      <c r="C35" s="308"/>
      <c r="D35" s="113">
        <v>3.4571867579270847</v>
      </c>
      <c r="E35" s="115">
        <v>990</v>
      </c>
      <c r="F35" s="114">
        <v>989</v>
      </c>
      <c r="G35" s="114">
        <v>998</v>
      </c>
      <c r="H35" s="114">
        <v>987</v>
      </c>
      <c r="I35" s="140">
        <v>985</v>
      </c>
      <c r="J35" s="115">
        <v>5</v>
      </c>
      <c r="K35" s="116">
        <v>0.50761421319796951</v>
      </c>
    </row>
    <row r="36" spans="1:11" ht="14.1" customHeight="1" x14ac:dyDescent="0.2">
      <c r="A36" s="306">
        <v>41</v>
      </c>
      <c r="B36" s="307" t="s">
        <v>255</v>
      </c>
      <c r="C36" s="308"/>
      <c r="D36" s="113">
        <v>0.39810029333705826</v>
      </c>
      <c r="E36" s="115">
        <v>114</v>
      </c>
      <c r="F36" s="114">
        <v>115</v>
      </c>
      <c r="G36" s="114">
        <v>111</v>
      </c>
      <c r="H36" s="114">
        <v>116</v>
      </c>
      <c r="I36" s="140">
        <v>125</v>
      </c>
      <c r="J36" s="115">
        <v>-11</v>
      </c>
      <c r="K36" s="116">
        <v>-8.8000000000000007</v>
      </c>
    </row>
    <row r="37" spans="1:11" ht="14.1" customHeight="1" x14ac:dyDescent="0.2">
      <c r="A37" s="306">
        <v>42</v>
      </c>
      <c r="B37" s="307" t="s">
        <v>256</v>
      </c>
      <c r="C37" s="308"/>
      <c r="D37" s="113">
        <v>9.4286911579829588E-2</v>
      </c>
      <c r="E37" s="115">
        <v>27</v>
      </c>
      <c r="F37" s="114">
        <v>29</v>
      </c>
      <c r="G37" s="114">
        <v>23</v>
      </c>
      <c r="H37" s="114">
        <v>25</v>
      </c>
      <c r="I37" s="140">
        <v>26</v>
      </c>
      <c r="J37" s="115">
        <v>1</v>
      </c>
      <c r="K37" s="116">
        <v>3.8461538461538463</v>
      </c>
    </row>
    <row r="38" spans="1:11" ht="14.1" customHeight="1" x14ac:dyDescent="0.2">
      <c r="A38" s="306">
        <v>43</v>
      </c>
      <c r="B38" s="307" t="s">
        <v>257</v>
      </c>
      <c r="C38" s="308"/>
      <c r="D38" s="113">
        <v>0.39111607766447826</v>
      </c>
      <c r="E38" s="115">
        <v>112</v>
      </c>
      <c r="F38" s="114">
        <v>119</v>
      </c>
      <c r="G38" s="114">
        <v>118</v>
      </c>
      <c r="H38" s="114">
        <v>110</v>
      </c>
      <c r="I38" s="140">
        <v>116</v>
      </c>
      <c r="J38" s="115">
        <v>-4</v>
      </c>
      <c r="K38" s="116">
        <v>-3.4482758620689653</v>
      </c>
    </row>
    <row r="39" spans="1:11" ht="14.1" customHeight="1" x14ac:dyDescent="0.2">
      <c r="A39" s="306">
        <v>51</v>
      </c>
      <c r="B39" s="307" t="s">
        <v>258</v>
      </c>
      <c r="C39" s="308"/>
      <c r="D39" s="113">
        <v>7.0016762117614189</v>
      </c>
      <c r="E39" s="115">
        <v>2005</v>
      </c>
      <c r="F39" s="114">
        <v>1976</v>
      </c>
      <c r="G39" s="114">
        <v>1936</v>
      </c>
      <c r="H39" s="114">
        <v>1934</v>
      </c>
      <c r="I39" s="140">
        <v>1909</v>
      </c>
      <c r="J39" s="115">
        <v>96</v>
      </c>
      <c r="K39" s="116">
        <v>5.0288108957569406</v>
      </c>
    </row>
    <row r="40" spans="1:11" ht="14.1" customHeight="1" x14ac:dyDescent="0.2">
      <c r="A40" s="306" t="s">
        <v>259</v>
      </c>
      <c r="B40" s="307" t="s">
        <v>260</v>
      </c>
      <c r="C40" s="308"/>
      <c r="D40" s="113">
        <v>6.8480234669646602</v>
      </c>
      <c r="E40" s="115">
        <v>1961</v>
      </c>
      <c r="F40" s="114">
        <v>1927</v>
      </c>
      <c r="G40" s="114">
        <v>1888</v>
      </c>
      <c r="H40" s="114">
        <v>1884</v>
      </c>
      <c r="I40" s="140">
        <v>1863</v>
      </c>
      <c r="J40" s="115">
        <v>98</v>
      </c>
      <c r="K40" s="116">
        <v>5.2603327965646809</v>
      </c>
    </row>
    <row r="41" spans="1:11" ht="14.1" customHeight="1" x14ac:dyDescent="0.2">
      <c r="A41" s="306"/>
      <c r="B41" s="307" t="s">
        <v>261</v>
      </c>
      <c r="C41" s="308"/>
      <c r="D41" s="113">
        <v>2.7971783768682776</v>
      </c>
      <c r="E41" s="115">
        <v>801</v>
      </c>
      <c r="F41" s="114">
        <v>783</v>
      </c>
      <c r="G41" s="114">
        <v>746</v>
      </c>
      <c r="H41" s="114">
        <v>758</v>
      </c>
      <c r="I41" s="140">
        <v>740</v>
      </c>
      <c r="J41" s="115">
        <v>61</v>
      </c>
      <c r="K41" s="116">
        <v>8.2432432432432439</v>
      </c>
    </row>
    <row r="42" spans="1:11" ht="14.1" customHeight="1" x14ac:dyDescent="0.2">
      <c r="A42" s="306">
        <v>52</v>
      </c>
      <c r="B42" s="307" t="s">
        <v>262</v>
      </c>
      <c r="C42" s="308"/>
      <c r="D42" s="113">
        <v>4.8784746472971081</v>
      </c>
      <c r="E42" s="115">
        <v>1397</v>
      </c>
      <c r="F42" s="114">
        <v>1444</v>
      </c>
      <c r="G42" s="114">
        <v>1423</v>
      </c>
      <c r="H42" s="114">
        <v>1407</v>
      </c>
      <c r="I42" s="140">
        <v>1384</v>
      </c>
      <c r="J42" s="115">
        <v>13</v>
      </c>
      <c r="K42" s="116">
        <v>0.93930635838150289</v>
      </c>
    </row>
    <row r="43" spans="1:11" ht="14.1" customHeight="1" x14ac:dyDescent="0.2">
      <c r="A43" s="306" t="s">
        <v>263</v>
      </c>
      <c r="B43" s="307" t="s">
        <v>264</v>
      </c>
      <c r="C43" s="308"/>
      <c r="D43" s="113">
        <v>4.7492666573543794</v>
      </c>
      <c r="E43" s="115">
        <v>1360</v>
      </c>
      <c r="F43" s="114">
        <v>1405</v>
      </c>
      <c r="G43" s="114">
        <v>1383</v>
      </c>
      <c r="H43" s="114">
        <v>1371</v>
      </c>
      <c r="I43" s="140">
        <v>1348</v>
      </c>
      <c r="J43" s="115">
        <v>12</v>
      </c>
      <c r="K43" s="116">
        <v>0.89020771513353114</v>
      </c>
    </row>
    <row r="44" spans="1:11" ht="14.1" customHeight="1" x14ac:dyDescent="0.2">
      <c r="A44" s="306">
        <v>53</v>
      </c>
      <c r="B44" s="307" t="s">
        <v>265</v>
      </c>
      <c r="C44" s="308"/>
      <c r="D44" s="113">
        <v>1.4073194580248638</v>
      </c>
      <c r="E44" s="115">
        <v>403</v>
      </c>
      <c r="F44" s="114">
        <v>443</v>
      </c>
      <c r="G44" s="114">
        <v>460</v>
      </c>
      <c r="H44" s="114">
        <v>474</v>
      </c>
      <c r="I44" s="140">
        <v>480</v>
      </c>
      <c r="J44" s="115">
        <v>-77</v>
      </c>
      <c r="K44" s="116">
        <v>-16.041666666666668</v>
      </c>
    </row>
    <row r="45" spans="1:11" ht="14.1" customHeight="1" x14ac:dyDescent="0.2">
      <c r="A45" s="306" t="s">
        <v>266</v>
      </c>
      <c r="B45" s="307" t="s">
        <v>267</v>
      </c>
      <c r="C45" s="308"/>
      <c r="D45" s="113">
        <v>1.379382595334544</v>
      </c>
      <c r="E45" s="115">
        <v>395</v>
      </c>
      <c r="F45" s="114">
        <v>435</v>
      </c>
      <c r="G45" s="114">
        <v>452</v>
      </c>
      <c r="H45" s="114">
        <v>466</v>
      </c>
      <c r="I45" s="140">
        <v>473</v>
      </c>
      <c r="J45" s="115">
        <v>-78</v>
      </c>
      <c r="K45" s="116">
        <v>-16.490486257928119</v>
      </c>
    </row>
    <row r="46" spans="1:11" ht="14.1" customHeight="1" x14ac:dyDescent="0.2">
      <c r="A46" s="306">
        <v>54</v>
      </c>
      <c r="B46" s="307" t="s">
        <v>268</v>
      </c>
      <c r="C46" s="308"/>
      <c r="D46" s="113">
        <v>12.110629976253668</v>
      </c>
      <c r="E46" s="115">
        <v>3468</v>
      </c>
      <c r="F46" s="114">
        <v>3538</v>
      </c>
      <c r="G46" s="114">
        <v>3523</v>
      </c>
      <c r="H46" s="114">
        <v>3534</v>
      </c>
      <c r="I46" s="140">
        <v>3566</v>
      </c>
      <c r="J46" s="115">
        <v>-98</v>
      </c>
      <c r="K46" s="116">
        <v>-2.7481772293886708</v>
      </c>
    </row>
    <row r="47" spans="1:11" ht="14.1" customHeight="1" x14ac:dyDescent="0.2">
      <c r="A47" s="306">
        <v>61</v>
      </c>
      <c r="B47" s="307" t="s">
        <v>269</v>
      </c>
      <c r="C47" s="308"/>
      <c r="D47" s="113">
        <v>0.55873725380639749</v>
      </c>
      <c r="E47" s="115">
        <v>160</v>
      </c>
      <c r="F47" s="114">
        <v>189</v>
      </c>
      <c r="G47" s="114">
        <v>177</v>
      </c>
      <c r="H47" s="114">
        <v>164</v>
      </c>
      <c r="I47" s="140">
        <v>149</v>
      </c>
      <c r="J47" s="115">
        <v>11</v>
      </c>
      <c r="K47" s="116">
        <v>7.3825503355704694</v>
      </c>
    </row>
    <row r="48" spans="1:11" ht="14.1" customHeight="1" x14ac:dyDescent="0.2">
      <c r="A48" s="306">
        <v>62</v>
      </c>
      <c r="B48" s="307" t="s">
        <v>270</v>
      </c>
      <c r="C48" s="308"/>
      <c r="D48" s="113">
        <v>10.469339293197374</v>
      </c>
      <c r="E48" s="115">
        <v>2998</v>
      </c>
      <c r="F48" s="114">
        <v>3189</v>
      </c>
      <c r="G48" s="114">
        <v>3086</v>
      </c>
      <c r="H48" s="114">
        <v>3190</v>
      </c>
      <c r="I48" s="140">
        <v>3094</v>
      </c>
      <c r="J48" s="115">
        <v>-96</v>
      </c>
      <c r="K48" s="116">
        <v>-3.1027795733678087</v>
      </c>
    </row>
    <row r="49" spans="1:11" ht="14.1" customHeight="1" x14ac:dyDescent="0.2">
      <c r="A49" s="306">
        <v>63</v>
      </c>
      <c r="B49" s="307" t="s">
        <v>271</v>
      </c>
      <c r="C49" s="308"/>
      <c r="D49" s="113">
        <v>10.560134096940914</v>
      </c>
      <c r="E49" s="115">
        <v>3024</v>
      </c>
      <c r="F49" s="114">
        <v>3479</v>
      </c>
      <c r="G49" s="114">
        <v>3567</v>
      </c>
      <c r="H49" s="114">
        <v>3607</v>
      </c>
      <c r="I49" s="140">
        <v>3325</v>
      </c>
      <c r="J49" s="115">
        <v>-301</v>
      </c>
      <c r="K49" s="116">
        <v>-9.0526315789473681</v>
      </c>
    </row>
    <row r="50" spans="1:11" ht="14.1" customHeight="1" x14ac:dyDescent="0.2">
      <c r="A50" s="306" t="s">
        <v>272</v>
      </c>
      <c r="B50" s="307" t="s">
        <v>273</v>
      </c>
      <c r="C50" s="308"/>
      <c r="D50" s="113">
        <v>0.68445313591283696</v>
      </c>
      <c r="E50" s="115">
        <v>196</v>
      </c>
      <c r="F50" s="114">
        <v>207</v>
      </c>
      <c r="G50" s="114">
        <v>209</v>
      </c>
      <c r="H50" s="114">
        <v>203</v>
      </c>
      <c r="I50" s="140">
        <v>211</v>
      </c>
      <c r="J50" s="115">
        <v>-15</v>
      </c>
      <c r="K50" s="116">
        <v>-7.109004739336493</v>
      </c>
    </row>
    <row r="51" spans="1:11" ht="14.1" customHeight="1" x14ac:dyDescent="0.2">
      <c r="A51" s="306" t="s">
        <v>274</v>
      </c>
      <c r="B51" s="307" t="s">
        <v>275</v>
      </c>
      <c r="C51" s="308"/>
      <c r="D51" s="113">
        <v>9.2051962564603986</v>
      </c>
      <c r="E51" s="115">
        <v>2636</v>
      </c>
      <c r="F51" s="114">
        <v>3044</v>
      </c>
      <c r="G51" s="114">
        <v>3134</v>
      </c>
      <c r="H51" s="114">
        <v>3182</v>
      </c>
      <c r="I51" s="140">
        <v>2956</v>
      </c>
      <c r="J51" s="115">
        <v>-320</v>
      </c>
      <c r="K51" s="116">
        <v>-10.825439783491204</v>
      </c>
    </row>
    <row r="52" spans="1:11" ht="14.1" customHeight="1" x14ac:dyDescent="0.2">
      <c r="A52" s="306">
        <v>71</v>
      </c>
      <c r="B52" s="307" t="s">
        <v>276</v>
      </c>
      <c r="C52" s="308"/>
      <c r="D52" s="113">
        <v>10.842994831680402</v>
      </c>
      <c r="E52" s="115">
        <v>3105</v>
      </c>
      <c r="F52" s="114">
        <v>3198</v>
      </c>
      <c r="G52" s="114">
        <v>3150</v>
      </c>
      <c r="H52" s="114">
        <v>3103</v>
      </c>
      <c r="I52" s="140">
        <v>3064</v>
      </c>
      <c r="J52" s="115">
        <v>41</v>
      </c>
      <c r="K52" s="116">
        <v>1.3381201044386424</v>
      </c>
    </row>
    <row r="53" spans="1:11" ht="14.1" customHeight="1" x14ac:dyDescent="0.2">
      <c r="A53" s="306" t="s">
        <v>277</v>
      </c>
      <c r="B53" s="307" t="s">
        <v>278</v>
      </c>
      <c r="C53" s="308"/>
      <c r="D53" s="113">
        <v>0.90445592959910603</v>
      </c>
      <c r="E53" s="115">
        <v>259</v>
      </c>
      <c r="F53" s="114">
        <v>262</v>
      </c>
      <c r="G53" s="114">
        <v>253</v>
      </c>
      <c r="H53" s="114">
        <v>243</v>
      </c>
      <c r="I53" s="140">
        <v>234</v>
      </c>
      <c r="J53" s="115">
        <v>25</v>
      </c>
      <c r="K53" s="116">
        <v>10.683760683760683</v>
      </c>
    </row>
    <row r="54" spans="1:11" ht="14.1" customHeight="1" x14ac:dyDescent="0.2">
      <c r="A54" s="306" t="s">
        <v>279</v>
      </c>
      <c r="B54" s="307" t="s">
        <v>280</v>
      </c>
      <c r="C54" s="308"/>
      <c r="D54" s="113">
        <v>9.4671043441821485</v>
      </c>
      <c r="E54" s="115">
        <v>2711</v>
      </c>
      <c r="F54" s="114">
        <v>2793</v>
      </c>
      <c r="G54" s="114">
        <v>2751</v>
      </c>
      <c r="H54" s="114">
        <v>2719</v>
      </c>
      <c r="I54" s="140">
        <v>2684</v>
      </c>
      <c r="J54" s="115">
        <v>27</v>
      </c>
      <c r="K54" s="116">
        <v>1.0059612518628913</v>
      </c>
    </row>
    <row r="55" spans="1:11" ht="14.1" customHeight="1" x14ac:dyDescent="0.2">
      <c r="A55" s="306">
        <v>72</v>
      </c>
      <c r="B55" s="307" t="s">
        <v>281</v>
      </c>
      <c r="C55" s="308"/>
      <c r="D55" s="113">
        <v>1.375890487498254</v>
      </c>
      <c r="E55" s="115">
        <v>394</v>
      </c>
      <c r="F55" s="114">
        <v>399</v>
      </c>
      <c r="G55" s="114">
        <v>398</v>
      </c>
      <c r="H55" s="114">
        <v>402</v>
      </c>
      <c r="I55" s="140">
        <v>403</v>
      </c>
      <c r="J55" s="115">
        <v>-9</v>
      </c>
      <c r="K55" s="116">
        <v>-2.2332506203473947</v>
      </c>
    </row>
    <row r="56" spans="1:11" ht="14.1" customHeight="1" x14ac:dyDescent="0.2">
      <c r="A56" s="306" t="s">
        <v>282</v>
      </c>
      <c r="B56" s="307" t="s">
        <v>283</v>
      </c>
      <c r="C56" s="308"/>
      <c r="D56" s="113">
        <v>0.35270289146528844</v>
      </c>
      <c r="E56" s="115">
        <v>101</v>
      </c>
      <c r="F56" s="114">
        <v>99</v>
      </c>
      <c r="G56" s="114">
        <v>102</v>
      </c>
      <c r="H56" s="114">
        <v>103</v>
      </c>
      <c r="I56" s="140">
        <v>104</v>
      </c>
      <c r="J56" s="115">
        <v>-3</v>
      </c>
      <c r="K56" s="116">
        <v>-2.8846153846153846</v>
      </c>
    </row>
    <row r="57" spans="1:11" ht="14.1" customHeight="1" x14ac:dyDescent="0.2">
      <c r="A57" s="306" t="s">
        <v>284</v>
      </c>
      <c r="B57" s="307" t="s">
        <v>285</v>
      </c>
      <c r="C57" s="308"/>
      <c r="D57" s="113">
        <v>0.73334264562089679</v>
      </c>
      <c r="E57" s="115">
        <v>210</v>
      </c>
      <c r="F57" s="114">
        <v>210</v>
      </c>
      <c r="G57" s="114">
        <v>207</v>
      </c>
      <c r="H57" s="114">
        <v>211</v>
      </c>
      <c r="I57" s="140">
        <v>210</v>
      </c>
      <c r="J57" s="115">
        <v>0</v>
      </c>
      <c r="K57" s="116">
        <v>0</v>
      </c>
    </row>
    <row r="58" spans="1:11" ht="14.1" customHeight="1" x14ac:dyDescent="0.2">
      <c r="A58" s="306">
        <v>73</v>
      </c>
      <c r="B58" s="307" t="s">
        <v>286</v>
      </c>
      <c r="C58" s="308"/>
      <c r="D58" s="113">
        <v>1.0930297527587651</v>
      </c>
      <c r="E58" s="115">
        <v>313</v>
      </c>
      <c r="F58" s="114">
        <v>330</v>
      </c>
      <c r="G58" s="114">
        <v>325</v>
      </c>
      <c r="H58" s="114">
        <v>322</v>
      </c>
      <c r="I58" s="140">
        <v>323</v>
      </c>
      <c r="J58" s="115">
        <v>-10</v>
      </c>
      <c r="K58" s="116">
        <v>-3.0959752321981426</v>
      </c>
    </row>
    <row r="59" spans="1:11" ht="14.1" customHeight="1" x14ac:dyDescent="0.2">
      <c r="A59" s="306" t="s">
        <v>287</v>
      </c>
      <c r="B59" s="307" t="s">
        <v>288</v>
      </c>
      <c r="C59" s="308"/>
      <c r="D59" s="113">
        <v>0.71238999860315688</v>
      </c>
      <c r="E59" s="115">
        <v>204</v>
      </c>
      <c r="F59" s="114">
        <v>217</v>
      </c>
      <c r="G59" s="114">
        <v>218</v>
      </c>
      <c r="H59" s="114">
        <v>213</v>
      </c>
      <c r="I59" s="140">
        <v>206</v>
      </c>
      <c r="J59" s="115">
        <v>-2</v>
      </c>
      <c r="K59" s="116">
        <v>-0.970873786407767</v>
      </c>
    </row>
    <row r="60" spans="1:11" ht="14.1" customHeight="1" x14ac:dyDescent="0.2">
      <c r="A60" s="306">
        <v>81</v>
      </c>
      <c r="B60" s="307" t="s">
        <v>289</v>
      </c>
      <c r="C60" s="308"/>
      <c r="D60" s="113">
        <v>4.8435535689342091</v>
      </c>
      <c r="E60" s="115">
        <v>1387</v>
      </c>
      <c r="F60" s="114">
        <v>1429</v>
      </c>
      <c r="G60" s="114">
        <v>1413</v>
      </c>
      <c r="H60" s="114">
        <v>1426</v>
      </c>
      <c r="I60" s="140">
        <v>1379</v>
      </c>
      <c r="J60" s="115">
        <v>8</v>
      </c>
      <c r="K60" s="116">
        <v>0.58013052936910803</v>
      </c>
    </row>
    <row r="61" spans="1:11" ht="14.1" customHeight="1" x14ac:dyDescent="0.2">
      <c r="A61" s="306" t="s">
        <v>290</v>
      </c>
      <c r="B61" s="307" t="s">
        <v>291</v>
      </c>
      <c r="C61" s="308"/>
      <c r="D61" s="113">
        <v>1.2396982818829445</v>
      </c>
      <c r="E61" s="115">
        <v>355</v>
      </c>
      <c r="F61" s="114">
        <v>362</v>
      </c>
      <c r="G61" s="114">
        <v>353</v>
      </c>
      <c r="H61" s="114">
        <v>359</v>
      </c>
      <c r="I61" s="140">
        <v>339</v>
      </c>
      <c r="J61" s="115">
        <v>16</v>
      </c>
      <c r="K61" s="116">
        <v>4.71976401179941</v>
      </c>
    </row>
    <row r="62" spans="1:11" ht="14.1" customHeight="1" x14ac:dyDescent="0.2">
      <c r="A62" s="306" t="s">
        <v>292</v>
      </c>
      <c r="B62" s="307" t="s">
        <v>293</v>
      </c>
      <c r="C62" s="308"/>
      <c r="D62" s="113">
        <v>2.063835731247381</v>
      </c>
      <c r="E62" s="115">
        <v>591</v>
      </c>
      <c r="F62" s="114">
        <v>611</v>
      </c>
      <c r="G62" s="114">
        <v>597</v>
      </c>
      <c r="H62" s="114">
        <v>606</v>
      </c>
      <c r="I62" s="140">
        <v>579</v>
      </c>
      <c r="J62" s="115">
        <v>12</v>
      </c>
      <c r="K62" s="116">
        <v>2.0725388601036268</v>
      </c>
    </row>
    <row r="63" spans="1:11" ht="14.1" customHeight="1" x14ac:dyDescent="0.2">
      <c r="A63" s="306"/>
      <c r="B63" s="307" t="s">
        <v>294</v>
      </c>
      <c r="C63" s="308"/>
      <c r="D63" s="113">
        <v>1.6901801927643525</v>
      </c>
      <c r="E63" s="115">
        <v>484</v>
      </c>
      <c r="F63" s="114">
        <v>497</v>
      </c>
      <c r="G63" s="114">
        <v>491</v>
      </c>
      <c r="H63" s="114">
        <v>501</v>
      </c>
      <c r="I63" s="140">
        <v>475</v>
      </c>
      <c r="J63" s="115">
        <v>9</v>
      </c>
      <c r="K63" s="116">
        <v>1.8947368421052631</v>
      </c>
    </row>
    <row r="64" spans="1:11" ht="14.1" customHeight="1" x14ac:dyDescent="0.2">
      <c r="A64" s="306" t="s">
        <v>295</v>
      </c>
      <c r="B64" s="307" t="s">
        <v>296</v>
      </c>
      <c r="C64" s="308"/>
      <c r="D64" s="113">
        <v>0.17460539181449924</v>
      </c>
      <c r="E64" s="115">
        <v>50</v>
      </c>
      <c r="F64" s="114">
        <v>55</v>
      </c>
      <c r="G64" s="114">
        <v>56</v>
      </c>
      <c r="H64" s="114">
        <v>51</v>
      </c>
      <c r="I64" s="140">
        <v>52</v>
      </c>
      <c r="J64" s="115">
        <v>-2</v>
      </c>
      <c r="K64" s="116">
        <v>-3.8461538461538463</v>
      </c>
    </row>
    <row r="65" spans="1:11" ht="14.1" customHeight="1" x14ac:dyDescent="0.2">
      <c r="A65" s="306" t="s">
        <v>297</v>
      </c>
      <c r="B65" s="307" t="s">
        <v>298</v>
      </c>
      <c r="C65" s="308"/>
      <c r="D65" s="113">
        <v>0.79620058667411653</v>
      </c>
      <c r="E65" s="115">
        <v>228</v>
      </c>
      <c r="F65" s="114">
        <v>225</v>
      </c>
      <c r="G65" s="114">
        <v>233</v>
      </c>
      <c r="H65" s="114">
        <v>242</v>
      </c>
      <c r="I65" s="140">
        <v>242</v>
      </c>
      <c r="J65" s="115">
        <v>-14</v>
      </c>
      <c r="K65" s="116">
        <v>-5.785123966942149</v>
      </c>
    </row>
    <row r="66" spans="1:11" ht="14.1" customHeight="1" x14ac:dyDescent="0.2">
      <c r="A66" s="306">
        <v>82</v>
      </c>
      <c r="B66" s="307" t="s">
        <v>299</v>
      </c>
      <c r="C66" s="308"/>
      <c r="D66" s="113">
        <v>1.8962145551054617</v>
      </c>
      <c r="E66" s="115">
        <v>543</v>
      </c>
      <c r="F66" s="114">
        <v>574</v>
      </c>
      <c r="G66" s="114">
        <v>563</v>
      </c>
      <c r="H66" s="114">
        <v>546</v>
      </c>
      <c r="I66" s="140">
        <v>574</v>
      </c>
      <c r="J66" s="115">
        <v>-31</v>
      </c>
      <c r="K66" s="116">
        <v>-5.4006968641114979</v>
      </c>
    </row>
    <row r="67" spans="1:11" ht="14.1" customHeight="1" x14ac:dyDescent="0.2">
      <c r="A67" s="306" t="s">
        <v>300</v>
      </c>
      <c r="B67" s="307" t="s">
        <v>301</v>
      </c>
      <c r="C67" s="308"/>
      <c r="D67" s="113">
        <v>0.8276295572007264</v>
      </c>
      <c r="E67" s="115">
        <v>237</v>
      </c>
      <c r="F67" s="114">
        <v>240</v>
      </c>
      <c r="G67" s="114">
        <v>228</v>
      </c>
      <c r="H67" s="114">
        <v>220</v>
      </c>
      <c r="I67" s="140">
        <v>246</v>
      </c>
      <c r="J67" s="115">
        <v>-9</v>
      </c>
      <c r="K67" s="116">
        <v>-3.6585365853658538</v>
      </c>
    </row>
    <row r="68" spans="1:11" ht="14.1" customHeight="1" x14ac:dyDescent="0.2">
      <c r="A68" s="306" t="s">
        <v>302</v>
      </c>
      <c r="B68" s="307" t="s">
        <v>303</v>
      </c>
      <c r="C68" s="308"/>
      <c r="D68" s="113">
        <v>0.5517530381338176</v>
      </c>
      <c r="E68" s="115">
        <v>158</v>
      </c>
      <c r="F68" s="114">
        <v>176</v>
      </c>
      <c r="G68" s="114">
        <v>183</v>
      </c>
      <c r="H68" s="114">
        <v>175</v>
      </c>
      <c r="I68" s="140">
        <v>184</v>
      </c>
      <c r="J68" s="115">
        <v>-26</v>
      </c>
      <c r="K68" s="116">
        <v>-14.130434782608695</v>
      </c>
    </row>
    <row r="69" spans="1:11" ht="14.1" customHeight="1" x14ac:dyDescent="0.2">
      <c r="A69" s="306">
        <v>83</v>
      </c>
      <c r="B69" s="307" t="s">
        <v>304</v>
      </c>
      <c r="C69" s="308"/>
      <c r="D69" s="113">
        <v>2.8670205335940775</v>
      </c>
      <c r="E69" s="115">
        <v>821</v>
      </c>
      <c r="F69" s="114">
        <v>832</v>
      </c>
      <c r="G69" s="114">
        <v>833</v>
      </c>
      <c r="H69" s="114">
        <v>863</v>
      </c>
      <c r="I69" s="140">
        <v>865</v>
      </c>
      <c r="J69" s="115">
        <v>-44</v>
      </c>
      <c r="K69" s="116">
        <v>-5.0867052023121389</v>
      </c>
    </row>
    <row r="70" spans="1:11" ht="14.1" customHeight="1" x14ac:dyDescent="0.2">
      <c r="A70" s="306" t="s">
        <v>305</v>
      </c>
      <c r="B70" s="307" t="s">
        <v>306</v>
      </c>
      <c r="C70" s="308"/>
      <c r="D70" s="113">
        <v>1.4422405363877637</v>
      </c>
      <c r="E70" s="115">
        <v>413</v>
      </c>
      <c r="F70" s="114">
        <v>416</v>
      </c>
      <c r="G70" s="114">
        <v>418</v>
      </c>
      <c r="H70" s="114">
        <v>441</v>
      </c>
      <c r="I70" s="140">
        <v>430</v>
      </c>
      <c r="J70" s="115">
        <v>-17</v>
      </c>
      <c r="K70" s="116">
        <v>-3.9534883720930232</v>
      </c>
    </row>
    <row r="71" spans="1:11" ht="14.1" customHeight="1" x14ac:dyDescent="0.2">
      <c r="A71" s="306"/>
      <c r="B71" s="307" t="s">
        <v>307</v>
      </c>
      <c r="C71" s="308"/>
      <c r="D71" s="113">
        <v>0.70540578293057687</v>
      </c>
      <c r="E71" s="115">
        <v>202</v>
      </c>
      <c r="F71" s="114">
        <v>207</v>
      </c>
      <c r="G71" s="114">
        <v>201</v>
      </c>
      <c r="H71" s="114">
        <v>206</v>
      </c>
      <c r="I71" s="140">
        <v>208</v>
      </c>
      <c r="J71" s="115">
        <v>-6</v>
      </c>
      <c r="K71" s="116">
        <v>-2.8846153846153846</v>
      </c>
    </row>
    <row r="72" spans="1:11" ht="14.1" customHeight="1" x14ac:dyDescent="0.2">
      <c r="A72" s="306">
        <v>84</v>
      </c>
      <c r="B72" s="307" t="s">
        <v>308</v>
      </c>
      <c r="C72" s="308"/>
      <c r="D72" s="113">
        <v>8.0388322391395448</v>
      </c>
      <c r="E72" s="115">
        <v>2302</v>
      </c>
      <c r="F72" s="114">
        <v>2382</v>
      </c>
      <c r="G72" s="114">
        <v>2435</v>
      </c>
      <c r="H72" s="114">
        <v>2675</v>
      </c>
      <c r="I72" s="140">
        <v>2427</v>
      </c>
      <c r="J72" s="115">
        <v>-125</v>
      </c>
      <c r="K72" s="116">
        <v>-5.1503914297486606</v>
      </c>
    </row>
    <row r="73" spans="1:11" ht="14.1" customHeight="1" x14ac:dyDescent="0.2">
      <c r="A73" s="306" t="s">
        <v>309</v>
      </c>
      <c r="B73" s="307" t="s">
        <v>310</v>
      </c>
      <c r="C73" s="308"/>
      <c r="D73" s="113">
        <v>0.19206593099594915</v>
      </c>
      <c r="E73" s="115">
        <v>55</v>
      </c>
      <c r="F73" s="114">
        <v>56</v>
      </c>
      <c r="G73" s="114">
        <v>58</v>
      </c>
      <c r="H73" s="114">
        <v>65</v>
      </c>
      <c r="I73" s="140">
        <v>64</v>
      </c>
      <c r="J73" s="115">
        <v>-9</v>
      </c>
      <c r="K73" s="116">
        <v>-14.0625</v>
      </c>
    </row>
    <row r="74" spans="1:11" ht="14.1" customHeight="1" x14ac:dyDescent="0.2">
      <c r="A74" s="306" t="s">
        <v>311</v>
      </c>
      <c r="B74" s="307" t="s">
        <v>312</v>
      </c>
      <c r="C74" s="308"/>
      <c r="D74" s="113">
        <v>5.9365833216929738E-2</v>
      </c>
      <c r="E74" s="115">
        <v>17</v>
      </c>
      <c r="F74" s="114">
        <v>20</v>
      </c>
      <c r="G74" s="114">
        <v>17</v>
      </c>
      <c r="H74" s="114">
        <v>12</v>
      </c>
      <c r="I74" s="140">
        <v>12</v>
      </c>
      <c r="J74" s="115">
        <v>5</v>
      </c>
      <c r="K74" s="116">
        <v>41.666666666666664</v>
      </c>
    </row>
    <row r="75" spans="1:11" ht="14.1" customHeight="1" x14ac:dyDescent="0.2">
      <c r="A75" s="306" t="s">
        <v>313</v>
      </c>
      <c r="B75" s="307" t="s">
        <v>314</v>
      </c>
      <c r="C75" s="308"/>
      <c r="D75" s="113">
        <v>6.7362760162033801</v>
      </c>
      <c r="E75" s="115">
        <v>1929</v>
      </c>
      <c r="F75" s="114">
        <v>1971</v>
      </c>
      <c r="G75" s="114">
        <v>2034</v>
      </c>
      <c r="H75" s="114">
        <v>2273</v>
      </c>
      <c r="I75" s="140">
        <v>2032</v>
      </c>
      <c r="J75" s="115">
        <v>-103</v>
      </c>
      <c r="K75" s="116">
        <v>-5.0688976377952759</v>
      </c>
    </row>
    <row r="76" spans="1:11" ht="14.1" customHeight="1" x14ac:dyDescent="0.2">
      <c r="A76" s="306">
        <v>91</v>
      </c>
      <c r="B76" s="307" t="s">
        <v>315</v>
      </c>
      <c r="C76" s="308"/>
      <c r="D76" s="113">
        <v>0.60413465567816738</v>
      </c>
      <c r="E76" s="115">
        <v>173</v>
      </c>
      <c r="F76" s="114">
        <v>160</v>
      </c>
      <c r="G76" s="114">
        <v>172</v>
      </c>
      <c r="H76" s="114">
        <v>175</v>
      </c>
      <c r="I76" s="140">
        <v>171</v>
      </c>
      <c r="J76" s="115">
        <v>2</v>
      </c>
      <c r="K76" s="116">
        <v>1.1695906432748537</v>
      </c>
    </row>
    <row r="77" spans="1:11" ht="14.1" customHeight="1" x14ac:dyDescent="0.2">
      <c r="A77" s="306">
        <v>92</v>
      </c>
      <c r="B77" s="307" t="s">
        <v>316</v>
      </c>
      <c r="C77" s="308"/>
      <c r="D77" s="113">
        <v>0.27936862690319875</v>
      </c>
      <c r="E77" s="115">
        <v>80</v>
      </c>
      <c r="F77" s="114">
        <v>76</v>
      </c>
      <c r="G77" s="114">
        <v>69</v>
      </c>
      <c r="H77" s="114">
        <v>65</v>
      </c>
      <c r="I77" s="140">
        <v>72</v>
      </c>
      <c r="J77" s="115">
        <v>8</v>
      </c>
      <c r="K77" s="116">
        <v>11.111111111111111</v>
      </c>
    </row>
    <row r="78" spans="1:11" ht="14.1" customHeight="1" x14ac:dyDescent="0.2">
      <c r="A78" s="306">
        <v>93</v>
      </c>
      <c r="B78" s="307" t="s">
        <v>317</v>
      </c>
      <c r="C78" s="308"/>
      <c r="D78" s="113">
        <v>9.0794803743539598E-2</v>
      </c>
      <c r="E78" s="115">
        <v>26</v>
      </c>
      <c r="F78" s="114">
        <v>31</v>
      </c>
      <c r="G78" s="114">
        <v>33</v>
      </c>
      <c r="H78" s="114">
        <v>28</v>
      </c>
      <c r="I78" s="140">
        <v>32</v>
      </c>
      <c r="J78" s="115">
        <v>-6</v>
      </c>
      <c r="K78" s="116">
        <v>-18.75</v>
      </c>
    </row>
    <row r="79" spans="1:11" ht="14.1" customHeight="1" x14ac:dyDescent="0.2">
      <c r="A79" s="306">
        <v>94</v>
      </c>
      <c r="B79" s="307" t="s">
        <v>318</v>
      </c>
      <c r="C79" s="308"/>
      <c r="D79" s="113">
        <v>0.69492945942170692</v>
      </c>
      <c r="E79" s="115">
        <v>199</v>
      </c>
      <c r="F79" s="114">
        <v>233</v>
      </c>
      <c r="G79" s="114">
        <v>212</v>
      </c>
      <c r="H79" s="114">
        <v>222</v>
      </c>
      <c r="I79" s="140">
        <v>223</v>
      </c>
      <c r="J79" s="115">
        <v>-24</v>
      </c>
      <c r="K79" s="116">
        <v>-10.762331838565023</v>
      </c>
    </row>
    <row r="80" spans="1:11" ht="14.1" customHeight="1" x14ac:dyDescent="0.2">
      <c r="A80" s="306" t="s">
        <v>319</v>
      </c>
      <c r="B80" s="307" t="s">
        <v>320</v>
      </c>
      <c r="C80" s="308"/>
      <c r="D80" s="113">
        <v>2.0952647017739908E-2</v>
      </c>
      <c r="E80" s="115">
        <v>6</v>
      </c>
      <c r="F80" s="114">
        <v>7</v>
      </c>
      <c r="G80" s="114">
        <v>8</v>
      </c>
      <c r="H80" s="114">
        <v>8</v>
      </c>
      <c r="I80" s="140">
        <v>10</v>
      </c>
      <c r="J80" s="115">
        <v>-4</v>
      </c>
      <c r="K80" s="116">
        <v>-40</v>
      </c>
    </row>
    <row r="81" spans="1:11" ht="14.1" customHeight="1" x14ac:dyDescent="0.2">
      <c r="A81" s="310" t="s">
        <v>321</v>
      </c>
      <c r="B81" s="311" t="s">
        <v>333</v>
      </c>
      <c r="C81" s="312"/>
      <c r="D81" s="125">
        <v>4.5956139125576199</v>
      </c>
      <c r="E81" s="143">
        <v>1316</v>
      </c>
      <c r="F81" s="144">
        <v>1378</v>
      </c>
      <c r="G81" s="144">
        <v>1360</v>
      </c>
      <c r="H81" s="144">
        <v>1432</v>
      </c>
      <c r="I81" s="145">
        <v>1380</v>
      </c>
      <c r="J81" s="143">
        <v>-64</v>
      </c>
      <c r="K81" s="146">
        <v>-4.63768115942029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8974</v>
      </c>
      <c r="G12" s="536">
        <v>8225</v>
      </c>
      <c r="H12" s="536">
        <v>12261</v>
      </c>
      <c r="I12" s="536">
        <v>9027</v>
      </c>
      <c r="J12" s="537">
        <v>9108</v>
      </c>
      <c r="K12" s="538">
        <v>-134</v>
      </c>
      <c r="L12" s="349">
        <v>-1.4712340799297321</v>
      </c>
    </row>
    <row r="13" spans="1:17" s="110" customFormat="1" ht="15" customHeight="1" x14ac:dyDescent="0.2">
      <c r="A13" s="350" t="s">
        <v>344</v>
      </c>
      <c r="B13" s="351" t="s">
        <v>345</v>
      </c>
      <c r="C13" s="347"/>
      <c r="D13" s="347"/>
      <c r="E13" s="348"/>
      <c r="F13" s="536">
        <v>4864</v>
      </c>
      <c r="G13" s="536">
        <v>4233</v>
      </c>
      <c r="H13" s="536">
        <v>6656</v>
      </c>
      <c r="I13" s="536">
        <v>5195</v>
      </c>
      <c r="J13" s="537">
        <v>5115</v>
      </c>
      <c r="K13" s="538">
        <v>-251</v>
      </c>
      <c r="L13" s="349">
        <v>-4.9071358748778104</v>
      </c>
    </row>
    <row r="14" spans="1:17" s="110" customFormat="1" ht="22.5" customHeight="1" x14ac:dyDescent="0.2">
      <c r="A14" s="350"/>
      <c r="B14" s="351" t="s">
        <v>346</v>
      </c>
      <c r="C14" s="347"/>
      <c r="D14" s="347"/>
      <c r="E14" s="348"/>
      <c r="F14" s="536">
        <v>4110</v>
      </c>
      <c r="G14" s="536">
        <v>3992</v>
      </c>
      <c r="H14" s="536">
        <v>5605</v>
      </c>
      <c r="I14" s="536">
        <v>3832</v>
      </c>
      <c r="J14" s="537">
        <v>3993</v>
      </c>
      <c r="K14" s="538">
        <v>117</v>
      </c>
      <c r="L14" s="349">
        <v>2.9301277235161534</v>
      </c>
    </row>
    <row r="15" spans="1:17" s="110" customFormat="1" ht="15" customHeight="1" x14ac:dyDescent="0.2">
      <c r="A15" s="350" t="s">
        <v>347</v>
      </c>
      <c r="B15" s="351" t="s">
        <v>108</v>
      </c>
      <c r="C15" s="347"/>
      <c r="D15" s="347"/>
      <c r="E15" s="348"/>
      <c r="F15" s="536">
        <v>1963</v>
      </c>
      <c r="G15" s="536">
        <v>2203</v>
      </c>
      <c r="H15" s="536">
        <v>5111</v>
      </c>
      <c r="I15" s="536">
        <v>2101</v>
      </c>
      <c r="J15" s="537">
        <v>2033</v>
      </c>
      <c r="K15" s="538">
        <v>-70</v>
      </c>
      <c r="L15" s="349">
        <v>-3.4431874077717657</v>
      </c>
    </row>
    <row r="16" spans="1:17" s="110" customFormat="1" ht="15" customHeight="1" x14ac:dyDescent="0.2">
      <c r="A16" s="350"/>
      <c r="B16" s="351" t="s">
        <v>109</v>
      </c>
      <c r="C16" s="347"/>
      <c r="D16" s="347"/>
      <c r="E16" s="348"/>
      <c r="F16" s="536">
        <v>6089</v>
      </c>
      <c r="G16" s="536">
        <v>5290</v>
      </c>
      <c r="H16" s="536">
        <v>6349</v>
      </c>
      <c r="I16" s="536">
        <v>6035</v>
      </c>
      <c r="J16" s="537">
        <v>6169</v>
      </c>
      <c r="K16" s="538">
        <v>-80</v>
      </c>
      <c r="L16" s="349">
        <v>-1.29680661371373</v>
      </c>
    </row>
    <row r="17" spans="1:12" s="110" customFormat="1" ht="15" customHeight="1" x14ac:dyDescent="0.2">
      <c r="A17" s="350"/>
      <c r="B17" s="351" t="s">
        <v>110</v>
      </c>
      <c r="C17" s="347"/>
      <c r="D17" s="347"/>
      <c r="E17" s="348"/>
      <c r="F17" s="536">
        <v>840</v>
      </c>
      <c r="G17" s="536">
        <v>648</v>
      </c>
      <c r="H17" s="536">
        <v>710</v>
      </c>
      <c r="I17" s="536">
        <v>797</v>
      </c>
      <c r="J17" s="537">
        <v>784</v>
      </c>
      <c r="K17" s="538">
        <v>56</v>
      </c>
      <c r="L17" s="349">
        <v>7.1428571428571432</v>
      </c>
    </row>
    <row r="18" spans="1:12" s="110" customFormat="1" ht="15" customHeight="1" x14ac:dyDescent="0.2">
      <c r="A18" s="350"/>
      <c r="B18" s="351" t="s">
        <v>111</v>
      </c>
      <c r="C18" s="347"/>
      <c r="D18" s="347"/>
      <c r="E18" s="348"/>
      <c r="F18" s="536">
        <v>82</v>
      </c>
      <c r="G18" s="536">
        <v>84</v>
      </c>
      <c r="H18" s="536">
        <v>91</v>
      </c>
      <c r="I18" s="536">
        <v>94</v>
      </c>
      <c r="J18" s="537">
        <v>122</v>
      </c>
      <c r="K18" s="538">
        <v>-40</v>
      </c>
      <c r="L18" s="349">
        <v>-32.786885245901637</v>
      </c>
    </row>
    <row r="19" spans="1:12" s="110" customFormat="1" ht="15" customHeight="1" x14ac:dyDescent="0.2">
      <c r="A19" s="118" t="s">
        <v>113</v>
      </c>
      <c r="B19" s="119" t="s">
        <v>181</v>
      </c>
      <c r="C19" s="347"/>
      <c r="D19" s="347"/>
      <c r="E19" s="348"/>
      <c r="F19" s="536">
        <v>5368</v>
      </c>
      <c r="G19" s="536">
        <v>4292</v>
      </c>
      <c r="H19" s="536">
        <v>8159</v>
      </c>
      <c r="I19" s="536">
        <v>5312</v>
      </c>
      <c r="J19" s="537">
        <v>5324</v>
      </c>
      <c r="K19" s="538">
        <v>44</v>
      </c>
      <c r="L19" s="349">
        <v>0.82644628099173556</v>
      </c>
    </row>
    <row r="20" spans="1:12" s="110" customFormat="1" ht="15" customHeight="1" x14ac:dyDescent="0.2">
      <c r="A20" s="118"/>
      <c r="B20" s="119" t="s">
        <v>182</v>
      </c>
      <c r="C20" s="347"/>
      <c r="D20" s="347"/>
      <c r="E20" s="348"/>
      <c r="F20" s="536">
        <v>3606</v>
      </c>
      <c r="G20" s="536">
        <v>3933</v>
      </c>
      <c r="H20" s="536">
        <v>4102</v>
      </c>
      <c r="I20" s="536">
        <v>3715</v>
      </c>
      <c r="J20" s="537">
        <v>3784</v>
      </c>
      <c r="K20" s="538">
        <v>-178</v>
      </c>
      <c r="L20" s="349">
        <v>-4.7040169133192391</v>
      </c>
    </row>
    <row r="21" spans="1:12" s="110" customFormat="1" ht="15" customHeight="1" x14ac:dyDescent="0.2">
      <c r="A21" s="118" t="s">
        <v>113</v>
      </c>
      <c r="B21" s="119" t="s">
        <v>116</v>
      </c>
      <c r="C21" s="347"/>
      <c r="D21" s="347"/>
      <c r="E21" s="348"/>
      <c r="F21" s="536">
        <v>7576</v>
      </c>
      <c r="G21" s="536">
        <v>6842</v>
      </c>
      <c r="H21" s="536">
        <v>10393</v>
      </c>
      <c r="I21" s="536">
        <v>7519</v>
      </c>
      <c r="J21" s="537">
        <v>7778</v>
      </c>
      <c r="K21" s="538">
        <v>-202</v>
      </c>
      <c r="L21" s="349">
        <v>-2.5970686551812805</v>
      </c>
    </row>
    <row r="22" spans="1:12" s="110" customFormat="1" ht="15" customHeight="1" x14ac:dyDescent="0.2">
      <c r="A22" s="118"/>
      <c r="B22" s="119" t="s">
        <v>117</v>
      </c>
      <c r="C22" s="347"/>
      <c r="D22" s="347"/>
      <c r="E22" s="348"/>
      <c r="F22" s="536">
        <v>1396</v>
      </c>
      <c r="G22" s="536">
        <v>1378</v>
      </c>
      <c r="H22" s="536">
        <v>1861</v>
      </c>
      <c r="I22" s="536">
        <v>1502</v>
      </c>
      <c r="J22" s="537">
        <v>1328</v>
      </c>
      <c r="K22" s="538">
        <v>68</v>
      </c>
      <c r="L22" s="349">
        <v>5.1204819277108431</v>
      </c>
    </row>
    <row r="23" spans="1:12" s="110" customFormat="1" ht="15" customHeight="1" x14ac:dyDescent="0.2">
      <c r="A23" s="352" t="s">
        <v>347</v>
      </c>
      <c r="B23" s="353" t="s">
        <v>193</v>
      </c>
      <c r="C23" s="354"/>
      <c r="D23" s="354"/>
      <c r="E23" s="355"/>
      <c r="F23" s="539">
        <v>204</v>
      </c>
      <c r="G23" s="539">
        <v>351</v>
      </c>
      <c r="H23" s="539">
        <v>2510</v>
      </c>
      <c r="I23" s="539">
        <v>158</v>
      </c>
      <c r="J23" s="540">
        <v>225</v>
      </c>
      <c r="K23" s="541">
        <v>-21</v>
      </c>
      <c r="L23" s="356">
        <v>-9.3333333333333339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39.1</v>
      </c>
      <c r="G25" s="542">
        <v>48.1</v>
      </c>
      <c r="H25" s="542">
        <v>44.9</v>
      </c>
      <c r="I25" s="542">
        <v>43.6</v>
      </c>
      <c r="J25" s="542">
        <v>40.5</v>
      </c>
      <c r="K25" s="543" t="s">
        <v>349</v>
      </c>
      <c r="L25" s="364">
        <v>-1.3999999999999986</v>
      </c>
    </row>
    <row r="26" spans="1:12" s="110" customFormat="1" ht="15" customHeight="1" x14ac:dyDescent="0.2">
      <c r="A26" s="365" t="s">
        <v>105</v>
      </c>
      <c r="B26" s="366" t="s">
        <v>345</v>
      </c>
      <c r="C26" s="362"/>
      <c r="D26" s="362"/>
      <c r="E26" s="363"/>
      <c r="F26" s="542">
        <v>37.9</v>
      </c>
      <c r="G26" s="542">
        <v>46.9</v>
      </c>
      <c r="H26" s="542">
        <v>42.3</v>
      </c>
      <c r="I26" s="542">
        <v>40.1</v>
      </c>
      <c r="J26" s="544">
        <v>38.4</v>
      </c>
      <c r="K26" s="543" t="s">
        <v>349</v>
      </c>
      <c r="L26" s="364">
        <v>-0.5</v>
      </c>
    </row>
    <row r="27" spans="1:12" s="110" customFormat="1" ht="15" customHeight="1" x14ac:dyDescent="0.2">
      <c r="A27" s="365"/>
      <c r="B27" s="366" t="s">
        <v>346</v>
      </c>
      <c r="C27" s="362"/>
      <c r="D27" s="362"/>
      <c r="E27" s="363"/>
      <c r="F27" s="542">
        <v>40.700000000000003</v>
      </c>
      <c r="G27" s="542">
        <v>49.3</v>
      </c>
      <c r="H27" s="542">
        <v>48</v>
      </c>
      <c r="I27" s="542">
        <v>48.4</v>
      </c>
      <c r="J27" s="542">
        <v>43.2</v>
      </c>
      <c r="K27" s="543" t="s">
        <v>349</v>
      </c>
      <c r="L27" s="364">
        <v>-2.5</v>
      </c>
    </row>
    <row r="28" spans="1:12" s="110" customFormat="1" ht="15" customHeight="1" x14ac:dyDescent="0.2">
      <c r="A28" s="365" t="s">
        <v>113</v>
      </c>
      <c r="B28" s="366" t="s">
        <v>108</v>
      </c>
      <c r="C28" s="362"/>
      <c r="D28" s="362"/>
      <c r="E28" s="363"/>
      <c r="F28" s="542">
        <v>53.4</v>
      </c>
      <c r="G28" s="542">
        <v>63.3</v>
      </c>
      <c r="H28" s="542">
        <v>54.7</v>
      </c>
      <c r="I28" s="542">
        <v>57.2</v>
      </c>
      <c r="J28" s="542">
        <v>50.2</v>
      </c>
      <c r="K28" s="543" t="s">
        <v>349</v>
      </c>
      <c r="L28" s="364">
        <v>3.1999999999999957</v>
      </c>
    </row>
    <row r="29" spans="1:12" s="110" customFormat="1" ht="11.25" x14ac:dyDescent="0.2">
      <c r="A29" s="365"/>
      <c r="B29" s="366" t="s">
        <v>109</v>
      </c>
      <c r="C29" s="362"/>
      <c r="D29" s="362"/>
      <c r="E29" s="363"/>
      <c r="F29" s="542">
        <v>36.4</v>
      </c>
      <c r="G29" s="542">
        <v>44.7</v>
      </c>
      <c r="H29" s="542">
        <v>42.1</v>
      </c>
      <c r="I29" s="542">
        <v>40.799999999999997</v>
      </c>
      <c r="J29" s="544">
        <v>39</v>
      </c>
      <c r="K29" s="543" t="s">
        <v>349</v>
      </c>
      <c r="L29" s="364">
        <v>-2.6000000000000014</v>
      </c>
    </row>
    <row r="30" spans="1:12" s="110" customFormat="1" ht="15" customHeight="1" x14ac:dyDescent="0.2">
      <c r="A30" s="365"/>
      <c r="B30" s="366" t="s">
        <v>110</v>
      </c>
      <c r="C30" s="362"/>
      <c r="D30" s="362"/>
      <c r="E30" s="363"/>
      <c r="F30" s="542">
        <v>28.9</v>
      </c>
      <c r="G30" s="542">
        <v>32.700000000000003</v>
      </c>
      <c r="H30" s="542">
        <v>36.4</v>
      </c>
      <c r="I30" s="542">
        <v>31.9</v>
      </c>
      <c r="J30" s="542">
        <v>30.9</v>
      </c>
      <c r="K30" s="543" t="s">
        <v>349</v>
      </c>
      <c r="L30" s="364">
        <v>-2</v>
      </c>
    </row>
    <row r="31" spans="1:12" s="110" customFormat="1" ht="15" customHeight="1" x14ac:dyDescent="0.2">
      <c r="A31" s="365"/>
      <c r="B31" s="366" t="s">
        <v>111</v>
      </c>
      <c r="C31" s="362"/>
      <c r="D31" s="362"/>
      <c r="E31" s="363"/>
      <c r="F31" s="542">
        <v>36.6</v>
      </c>
      <c r="G31" s="542">
        <v>47.6</v>
      </c>
      <c r="H31" s="542">
        <v>38.5</v>
      </c>
      <c r="I31" s="542">
        <v>35.1</v>
      </c>
      <c r="J31" s="542">
        <v>31.1</v>
      </c>
      <c r="K31" s="543" t="s">
        <v>349</v>
      </c>
      <c r="L31" s="364">
        <v>5.5</v>
      </c>
    </row>
    <row r="32" spans="1:12" s="110" customFormat="1" ht="15" customHeight="1" x14ac:dyDescent="0.2">
      <c r="A32" s="367" t="s">
        <v>113</v>
      </c>
      <c r="B32" s="368" t="s">
        <v>181</v>
      </c>
      <c r="C32" s="362"/>
      <c r="D32" s="362"/>
      <c r="E32" s="363"/>
      <c r="F32" s="542">
        <v>31.8</v>
      </c>
      <c r="G32" s="542">
        <v>36.4</v>
      </c>
      <c r="H32" s="542">
        <v>37.799999999999997</v>
      </c>
      <c r="I32" s="542">
        <v>35.1</v>
      </c>
      <c r="J32" s="544">
        <v>33.5</v>
      </c>
      <c r="K32" s="543" t="s">
        <v>349</v>
      </c>
      <c r="L32" s="364">
        <v>-1.6999999999999993</v>
      </c>
    </row>
    <row r="33" spans="1:12" s="110" customFormat="1" ht="15" customHeight="1" x14ac:dyDescent="0.2">
      <c r="A33" s="367"/>
      <c r="B33" s="368" t="s">
        <v>182</v>
      </c>
      <c r="C33" s="362"/>
      <c r="D33" s="362"/>
      <c r="E33" s="363"/>
      <c r="F33" s="542">
        <v>49.5</v>
      </c>
      <c r="G33" s="542">
        <v>59.5</v>
      </c>
      <c r="H33" s="542">
        <v>54.1</v>
      </c>
      <c r="I33" s="542">
        <v>55.4</v>
      </c>
      <c r="J33" s="542">
        <v>49.9</v>
      </c>
      <c r="K33" s="543" t="s">
        <v>349</v>
      </c>
      <c r="L33" s="364">
        <v>-0.39999999999999858</v>
      </c>
    </row>
    <row r="34" spans="1:12" s="369" customFormat="1" ht="15" customHeight="1" x14ac:dyDescent="0.2">
      <c r="A34" s="367" t="s">
        <v>113</v>
      </c>
      <c r="B34" s="368" t="s">
        <v>116</v>
      </c>
      <c r="C34" s="362"/>
      <c r="D34" s="362"/>
      <c r="E34" s="363"/>
      <c r="F34" s="542">
        <v>37.5</v>
      </c>
      <c r="G34" s="542">
        <v>46.1</v>
      </c>
      <c r="H34" s="542">
        <v>43.7</v>
      </c>
      <c r="I34" s="542">
        <v>41.9</v>
      </c>
      <c r="J34" s="542">
        <v>38.700000000000003</v>
      </c>
      <c r="K34" s="543" t="s">
        <v>349</v>
      </c>
      <c r="L34" s="364">
        <v>-1.2000000000000028</v>
      </c>
    </row>
    <row r="35" spans="1:12" s="369" customFormat="1" ht="11.25" x14ac:dyDescent="0.2">
      <c r="A35" s="370"/>
      <c r="B35" s="371" t="s">
        <v>117</v>
      </c>
      <c r="C35" s="372"/>
      <c r="D35" s="372"/>
      <c r="E35" s="373"/>
      <c r="F35" s="545">
        <v>48.1</v>
      </c>
      <c r="G35" s="545">
        <v>57.6</v>
      </c>
      <c r="H35" s="545">
        <v>50.7</v>
      </c>
      <c r="I35" s="545">
        <v>52.3</v>
      </c>
      <c r="J35" s="546">
        <v>51.1</v>
      </c>
      <c r="K35" s="547" t="s">
        <v>349</v>
      </c>
      <c r="L35" s="374">
        <v>-3</v>
      </c>
    </row>
    <row r="36" spans="1:12" s="369" customFormat="1" ht="15.95" customHeight="1" x14ac:dyDescent="0.2">
      <c r="A36" s="375" t="s">
        <v>350</v>
      </c>
      <c r="B36" s="376"/>
      <c r="C36" s="377"/>
      <c r="D36" s="376"/>
      <c r="E36" s="378"/>
      <c r="F36" s="548">
        <v>8678</v>
      </c>
      <c r="G36" s="548">
        <v>7732</v>
      </c>
      <c r="H36" s="548">
        <v>9201</v>
      </c>
      <c r="I36" s="548">
        <v>8801</v>
      </c>
      <c r="J36" s="548">
        <v>8797</v>
      </c>
      <c r="K36" s="549">
        <v>-119</v>
      </c>
      <c r="L36" s="380">
        <v>-1.3527338865522338</v>
      </c>
    </row>
    <row r="37" spans="1:12" s="369" customFormat="1" ht="15.95" customHeight="1" x14ac:dyDescent="0.2">
      <c r="A37" s="381"/>
      <c r="B37" s="382" t="s">
        <v>113</v>
      </c>
      <c r="C37" s="382" t="s">
        <v>351</v>
      </c>
      <c r="D37" s="382"/>
      <c r="E37" s="383"/>
      <c r="F37" s="548">
        <v>3396</v>
      </c>
      <c r="G37" s="548">
        <v>3718</v>
      </c>
      <c r="H37" s="548">
        <v>4132</v>
      </c>
      <c r="I37" s="548">
        <v>3838</v>
      </c>
      <c r="J37" s="548">
        <v>3559</v>
      </c>
      <c r="K37" s="549">
        <v>-163</v>
      </c>
      <c r="L37" s="380">
        <v>-4.5799381848833942</v>
      </c>
    </row>
    <row r="38" spans="1:12" s="369" customFormat="1" ht="15.95" customHeight="1" x14ac:dyDescent="0.2">
      <c r="A38" s="381"/>
      <c r="B38" s="384" t="s">
        <v>105</v>
      </c>
      <c r="C38" s="384" t="s">
        <v>106</v>
      </c>
      <c r="D38" s="385"/>
      <c r="E38" s="383"/>
      <c r="F38" s="548">
        <v>4713</v>
      </c>
      <c r="G38" s="548">
        <v>4009</v>
      </c>
      <c r="H38" s="548">
        <v>4955</v>
      </c>
      <c r="I38" s="548">
        <v>5073</v>
      </c>
      <c r="J38" s="550">
        <v>4972</v>
      </c>
      <c r="K38" s="549">
        <v>-259</v>
      </c>
      <c r="L38" s="380">
        <v>-5.2091713596138378</v>
      </c>
    </row>
    <row r="39" spans="1:12" s="369" customFormat="1" ht="15.95" customHeight="1" x14ac:dyDescent="0.2">
      <c r="A39" s="381"/>
      <c r="B39" s="385"/>
      <c r="C39" s="382" t="s">
        <v>352</v>
      </c>
      <c r="D39" s="385"/>
      <c r="E39" s="383"/>
      <c r="F39" s="548">
        <v>1784</v>
      </c>
      <c r="G39" s="548">
        <v>1882</v>
      </c>
      <c r="H39" s="548">
        <v>2096</v>
      </c>
      <c r="I39" s="548">
        <v>2033</v>
      </c>
      <c r="J39" s="548">
        <v>1907</v>
      </c>
      <c r="K39" s="549">
        <v>-123</v>
      </c>
      <c r="L39" s="380">
        <v>-6.4499213424226536</v>
      </c>
    </row>
    <row r="40" spans="1:12" s="369" customFormat="1" ht="15.95" customHeight="1" x14ac:dyDescent="0.2">
      <c r="A40" s="381"/>
      <c r="B40" s="384"/>
      <c r="C40" s="384" t="s">
        <v>107</v>
      </c>
      <c r="D40" s="385"/>
      <c r="E40" s="383"/>
      <c r="F40" s="548">
        <v>3965</v>
      </c>
      <c r="G40" s="548">
        <v>3723</v>
      </c>
      <c r="H40" s="548">
        <v>4246</v>
      </c>
      <c r="I40" s="548">
        <v>3728</v>
      </c>
      <c r="J40" s="548">
        <v>3825</v>
      </c>
      <c r="K40" s="549">
        <v>140</v>
      </c>
      <c r="L40" s="380">
        <v>3.6601307189542482</v>
      </c>
    </row>
    <row r="41" spans="1:12" s="369" customFormat="1" ht="24" customHeight="1" x14ac:dyDescent="0.2">
      <c r="A41" s="381"/>
      <c r="B41" s="385"/>
      <c r="C41" s="382" t="s">
        <v>352</v>
      </c>
      <c r="D41" s="385"/>
      <c r="E41" s="383"/>
      <c r="F41" s="548">
        <v>1612</v>
      </c>
      <c r="G41" s="548">
        <v>1836</v>
      </c>
      <c r="H41" s="548">
        <v>2036</v>
      </c>
      <c r="I41" s="548">
        <v>1805</v>
      </c>
      <c r="J41" s="550">
        <v>1652</v>
      </c>
      <c r="K41" s="549">
        <v>-40</v>
      </c>
      <c r="L41" s="380">
        <v>-2.4213075060532687</v>
      </c>
    </row>
    <row r="42" spans="1:12" s="110" customFormat="1" ht="15" customHeight="1" x14ac:dyDescent="0.2">
      <c r="A42" s="381"/>
      <c r="B42" s="384" t="s">
        <v>113</v>
      </c>
      <c r="C42" s="384" t="s">
        <v>353</v>
      </c>
      <c r="D42" s="385"/>
      <c r="E42" s="383"/>
      <c r="F42" s="548">
        <v>1749</v>
      </c>
      <c r="G42" s="548">
        <v>1808</v>
      </c>
      <c r="H42" s="548">
        <v>2404</v>
      </c>
      <c r="I42" s="548">
        <v>1963</v>
      </c>
      <c r="J42" s="548">
        <v>1793</v>
      </c>
      <c r="K42" s="549">
        <v>-44</v>
      </c>
      <c r="L42" s="380">
        <v>-2.4539877300613497</v>
      </c>
    </row>
    <row r="43" spans="1:12" s="110" customFormat="1" ht="15" customHeight="1" x14ac:dyDescent="0.2">
      <c r="A43" s="381"/>
      <c r="B43" s="385"/>
      <c r="C43" s="382" t="s">
        <v>352</v>
      </c>
      <c r="D43" s="385"/>
      <c r="E43" s="383"/>
      <c r="F43" s="548">
        <v>934</v>
      </c>
      <c r="G43" s="548">
        <v>1144</v>
      </c>
      <c r="H43" s="548">
        <v>1316</v>
      </c>
      <c r="I43" s="548">
        <v>1123</v>
      </c>
      <c r="J43" s="548">
        <v>900</v>
      </c>
      <c r="K43" s="549">
        <v>34</v>
      </c>
      <c r="L43" s="380">
        <v>3.7777777777777777</v>
      </c>
    </row>
    <row r="44" spans="1:12" s="110" customFormat="1" ht="15" customHeight="1" x14ac:dyDescent="0.2">
      <c r="A44" s="381"/>
      <c r="B44" s="384"/>
      <c r="C44" s="366" t="s">
        <v>109</v>
      </c>
      <c r="D44" s="385"/>
      <c r="E44" s="383"/>
      <c r="F44" s="548">
        <v>6010</v>
      </c>
      <c r="G44" s="548">
        <v>5194</v>
      </c>
      <c r="H44" s="548">
        <v>5997</v>
      </c>
      <c r="I44" s="548">
        <v>5948</v>
      </c>
      <c r="J44" s="550">
        <v>6099</v>
      </c>
      <c r="K44" s="549">
        <v>-89</v>
      </c>
      <c r="L44" s="380">
        <v>-1.4592556156747007</v>
      </c>
    </row>
    <row r="45" spans="1:12" s="110" customFormat="1" ht="15" customHeight="1" x14ac:dyDescent="0.2">
      <c r="A45" s="381"/>
      <c r="B45" s="385"/>
      <c r="C45" s="382" t="s">
        <v>352</v>
      </c>
      <c r="D45" s="385"/>
      <c r="E45" s="383"/>
      <c r="F45" s="548">
        <v>2190</v>
      </c>
      <c r="G45" s="548">
        <v>2323</v>
      </c>
      <c r="H45" s="548">
        <v>2523</v>
      </c>
      <c r="I45" s="548">
        <v>2428</v>
      </c>
      <c r="J45" s="548">
        <v>2379</v>
      </c>
      <c r="K45" s="549">
        <v>-189</v>
      </c>
      <c r="L45" s="380">
        <v>-7.9445145018915513</v>
      </c>
    </row>
    <row r="46" spans="1:12" s="110" customFormat="1" ht="15" customHeight="1" x14ac:dyDescent="0.2">
      <c r="A46" s="381"/>
      <c r="B46" s="384"/>
      <c r="C46" s="366" t="s">
        <v>110</v>
      </c>
      <c r="D46" s="385"/>
      <c r="E46" s="383"/>
      <c r="F46" s="548">
        <v>837</v>
      </c>
      <c r="G46" s="548">
        <v>646</v>
      </c>
      <c r="H46" s="548">
        <v>709</v>
      </c>
      <c r="I46" s="548">
        <v>796</v>
      </c>
      <c r="J46" s="548">
        <v>783</v>
      </c>
      <c r="K46" s="549">
        <v>54</v>
      </c>
      <c r="L46" s="380">
        <v>6.8965517241379306</v>
      </c>
    </row>
    <row r="47" spans="1:12" s="110" customFormat="1" ht="15" customHeight="1" x14ac:dyDescent="0.2">
      <c r="A47" s="381"/>
      <c r="B47" s="385"/>
      <c r="C47" s="382" t="s">
        <v>352</v>
      </c>
      <c r="D47" s="385"/>
      <c r="E47" s="383"/>
      <c r="F47" s="548">
        <v>242</v>
      </c>
      <c r="G47" s="548">
        <v>211</v>
      </c>
      <c r="H47" s="548">
        <v>258</v>
      </c>
      <c r="I47" s="548">
        <v>254</v>
      </c>
      <c r="J47" s="550">
        <v>242</v>
      </c>
      <c r="K47" s="549">
        <v>0</v>
      </c>
      <c r="L47" s="380">
        <v>0</v>
      </c>
    </row>
    <row r="48" spans="1:12" s="110" customFormat="1" ht="15" customHeight="1" x14ac:dyDescent="0.2">
      <c r="A48" s="381"/>
      <c r="B48" s="385"/>
      <c r="C48" s="366" t="s">
        <v>111</v>
      </c>
      <c r="D48" s="386"/>
      <c r="E48" s="387"/>
      <c r="F48" s="548">
        <v>82</v>
      </c>
      <c r="G48" s="548">
        <v>84</v>
      </c>
      <c r="H48" s="548">
        <v>91</v>
      </c>
      <c r="I48" s="548">
        <v>94</v>
      </c>
      <c r="J48" s="548">
        <v>122</v>
      </c>
      <c r="K48" s="549">
        <v>-40</v>
      </c>
      <c r="L48" s="380">
        <v>-32.786885245901637</v>
      </c>
    </row>
    <row r="49" spans="1:12" s="110" customFormat="1" ht="15" customHeight="1" x14ac:dyDescent="0.2">
      <c r="A49" s="381"/>
      <c r="B49" s="385"/>
      <c r="C49" s="382" t="s">
        <v>352</v>
      </c>
      <c r="D49" s="385"/>
      <c r="E49" s="383"/>
      <c r="F49" s="548">
        <v>30</v>
      </c>
      <c r="G49" s="548">
        <v>40</v>
      </c>
      <c r="H49" s="548">
        <v>35</v>
      </c>
      <c r="I49" s="548">
        <v>33</v>
      </c>
      <c r="J49" s="548">
        <v>38</v>
      </c>
      <c r="K49" s="549">
        <v>-8</v>
      </c>
      <c r="L49" s="380">
        <v>-21.05263157894737</v>
      </c>
    </row>
    <row r="50" spans="1:12" s="110" customFormat="1" ht="15" customHeight="1" x14ac:dyDescent="0.2">
      <c r="A50" s="381"/>
      <c r="B50" s="384" t="s">
        <v>113</v>
      </c>
      <c r="C50" s="382" t="s">
        <v>181</v>
      </c>
      <c r="D50" s="385"/>
      <c r="E50" s="383"/>
      <c r="F50" s="548">
        <v>5094</v>
      </c>
      <c r="G50" s="548">
        <v>3830</v>
      </c>
      <c r="H50" s="548">
        <v>5201</v>
      </c>
      <c r="I50" s="548">
        <v>5109</v>
      </c>
      <c r="J50" s="550">
        <v>5047</v>
      </c>
      <c r="K50" s="549">
        <v>47</v>
      </c>
      <c r="L50" s="380">
        <v>0.93124628492173567</v>
      </c>
    </row>
    <row r="51" spans="1:12" s="110" customFormat="1" ht="15" customHeight="1" x14ac:dyDescent="0.2">
      <c r="A51" s="381"/>
      <c r="B51" s="385"/>
      <c r="C51" s="382" t="s">
        <v>352</v>
      </c>
      <c r="D51" s="385"/>
      <c r="E51" s="383"/>
      <c r="F51" s="548">
        <v>1621</v>
      </c>
      <c r="G51" s="548">
        <v>1396</v>
      </c>
      <c r="H51" s="548">
        <v>1967</v>
      </c>
      <c r="I51" s="548">
        <v>1793</v>
      </c>
      <c r="J51" s="548">
        <v>1689</v>
      </c>
      <c r="K51" s="549">
        <v>-68</v>
      </c>
      <c r="L51" s="380">
        <v>-4.0260509177027828</v>
      </c>
    </row>
    <row r="52" spans="1:12" s="110" customFormat="1" ht="15" customHeight="1" x14ac:dyDescent="0.2">
      <c r="A52" s="381"/>
      <c r="B52" s="384"/>
      <c r="C52" s="382" t="s">
        <v>182</v>
      </c>
      <c r="D52" s="385"/>
      <c r="E52" s="383"/>
      <c r="F52" s="548">
        <v>3584</v>
      </c>
      <c r="G52" s="548">
        <v>3902</v>
      </c>
      <c r="H52" s="548">
        <v>4000</v>
      </c>
      <c r="I52" s="548">
        <v>3692</v>
      </c>
      <c r="J52" s="548">
        <v>3750</v>
      </c>
      <c r="K52" s="549">
        <v>-166</v>
      </c>
      <c r="L52" s="380">
        <v>-4.4266666666666667</v>
      </c>
    </row>
    <row r="53" spans="1:12" s="269" customFormat="1" ht="11.25" customHeight="1" x14ac:dyDescent="0.2">
      <c r="A53" s="381"/>
      <c r="B53" s="385"/>
      <c r="C53" s="382" t="s">
        <v>352</v>
      </c>
      <c r="D53" s="385"/>
      <c r="E53" s="383"/>
      <c r="F53" s="548">
        <v>1775</v>
      </c>
      <c r="G53" s="548">
        <v>2322</v>
      </c>
      <c r="H53" s="548">
        <v>2165</v>
      </c>
      <c r="I53" s="548">
        <v>2045</v>
      </c>
      <c r="J53" s="550">
        <v>1870</v>
      </c>
      <c r="K53" s="549">
        <v>-95</v>
      </c>
      <c r="L53" s="380">
        <v>-5.0802139037433154</v>
      </c>
    </row>
    <row r="54" spans="1:12" s="151" customFormat="1" ht="12.75" customHeight="1" x14ac:dyDescent="0.2">
      <c r="A54" s="381"/>
      <c r="B54" s="384" t="s">
        <v>113</v>
      </c>
      <c r="C54" s="384" t="s">
        <v>116</v>
      </c>
      <c r="D54" s="385"/>
      <c r="E54" s="383"/>
      <c r="F54" s="548">
        <v>7330</v>
      </c>
      <c r="G54" s="548">
        <v>6410</v>
      </c>
      <c r="H54" s="548">
        <v>7674</v>
      </c>
      <c r="I54" s="548">
        <v>7340</v>
      </c>
      <c r="J54" s="548">
        <v>7521</v>
      </c>
      <c r="K54" s="549">
        <v>-191</v>
      </c>
      <c r="L54" s="380">
        <v>-2.5395559101183354</v>
      </c>
    </row>
    <row r="55" spans="1:12" ht="11.25" x14ac:dyDescent="0.2">
      <c r="A55" s="381"/>
      <c r="B55" s="385"/>
      <c r="C55" s="382" t="s">
        <v>352</v>
      </c>
      <c r="D55" s="385"/>
      <c r="E55" s="383"/>
      <c r="F55" s="548">
        <v>2749</v>
      </c>
      <c r="G55" s="548">
        <v>2956</v>
      </c>
      <c r="H55" s="548">
        <v>3357</v>
      </c>
      <c r="I55" s="548">
        <v>3074</v>
      </c>
      <c r="J55" s="548">
        <v>2907</v>
      </c>
      <c r="K55" s="549">
        <v>-158</v>
      </c>
      <c r="L55" s="380">
        <v>-5.4351565187478501</v>
      </c>
    </row>
    <row r="56" spans="1:12" ht="14.25" customHeight="1" x14ac:dyDescent="0.2">
      <c r="A56" s="381"/>
      <c r="B56" s="385"/>
      <c r="C56" s="384" t="s">
        <v>117</v>
      </c>
      <c r="D56" s="385"/>
      <c r="E56" s="383"/>
      <c r="F56" s="548">
        <v>1346</v>
      </c>
      <c r="G56" s="548">
        <v>1317</v>
      </c>
      <c r="H56" s="548">
        <v>1522</v>
      </c>
      <c r="I56" s="548">
        <v>1455</v>
      </c>
      <c r="J56" s="548">
        <v>1274</v>
      </c>
      <c r="K56" s="549">
        <v>72</v>
      </c>
      <c r="L56" s="380">
        <v>5.6514913657770798</v>
      </c>
    </row>
    <row r="57" spans="1:12" ht="18.75" customHeight="1" x14ac:dyDescent="0.2">
      <c r="A57" s="388"/>
      <c r="B57" s="389"/>
      <c r="C57" s="390" t="s">
        <v>352</v>
      </c>
      <c r="D57" s="389"/>
      <c r="E57" s="391"/>
      <c r="F57" s="551">
        <v>647</v>
      </c>
      <c r="G57" s="552">
        <v>758</v>
      </c>
      <c r="H57" s="552">
        <v>772</v>
      </c>
      <c r="I57" s="552">
        <v>761</v>
      </c>
      <c r="J57" s="552">
        <v>651</v>
      </c>
      <c r="K57" s="553">
        <f t="shared" ref="K57" si="0">IF(OR(F57=".",J57=".")=TRUE,".",IF(OR(F57="*",J57="*")=TRUE,"*",IF(AND(F57="-",J57="-")=TRUE,"-",IF(AND(ISNUMBER(J57),ISNUMBER(F57))=TRUE,IF(F57-J57=0,0,F57-J57),IF(ISNUMBER(F57)=TRUE,F57,-J57)))))</f>
        <v>-4</v>
      </c>
      <c r="L57" s="392">
        <f t="shared" ref="L57" si="1">IF(K57 =".",".",IF(K57 ="*","*",IF(K57="-","-",IF(K57=0,0,IF(OR(J57="-",J57=".",F57="-",F57=".")=TRUE,"X",IF(J57=0,"0,0",IF(ABS(K57*100/J57)&gt;250,".X",(K57*100/J57))))))))</f>
        <v>-0.61443932411674351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8974</v>
      </c>
      <c r="E11" s="114">
        <v>8225</v>
      </c>
      <c r="F11" s="114">
        <v>12261</v>
      </c>
      <c r="G11" s="114">
        <v>9027</v>
      </c>
      <c r="H11" s="140">
        <v>9108</v>
      </c>
      <c r="I11" s="115">
        <v>-134</v>
      </c>
      <c r="J11" s="116">
        <v>-1.4712340799297321</v>
      </c>
    </row>
    <row r="12" spans="1:15" s="110" customFormat="1" ht="24.95" customHeight="1" x14ac:dyDescent="0.2">
      <c r="A12" s="193" t="s">
        <v>132</v>
      </c>
      <c r="B12" s="194" t="s">
        <v>133</v>
      </c>
      <c r="C12" s="113">
        <v>1.0586137731223535</v>
      </c>
      <c r="D12" s="115">
        <v>95</v>
      </c>
      <c r="E12" s="114">
        <v>65</v>
      </c>
      <c r="F12" s="114">
        <v>96</v>
      </c>
      <c r="G12" s="114">
        <v>81</v>
      </c>
      <c r="H12" s="140">
        <v>112</v>
      </c>
      <c r="I12" s="115">
        <v>-17</v>
      </c>
      <c r="J12" s="116">
        <v>-15.178571428571429</v>
      </c>
    </row>
    <row r="13" spans="1:15" s="110" customFormat="1" ht="24.95" customHeight="1" x14ac:dyDescent="0.2">
      <c r="A13" s="193" t="s">
        <v>134</v>
      </c>
      <c r="B13" s="199" t="s">
        <v>214</v>
      </c>
      <c r="C13" s="113">
        <v>1.8052150657454871</v>
      </c>
      <c r="D13" s="115">
        <v>162</v>
      </c>
      <c r="E13" s="114">
        <v>26</v>
      </c>
      <c r="F13" s="114">
        <v>68</v>
      </c>
      <c r="G13" s="114">
        <v>49</v>
      </c>
      <c r="H13" s="140">
        <v>70</v>
      </c>
      <c r="I13" s="115">
        <v>92</v>
      </c>
      <c r="J13" s="116">
        <v>131.42857142857142</v>
      </c>
    </row>
    <row r="14" spans="1:15" s="287" customFormat="1" ht="24.95" customHeight="1" x14ac:dyDescent="0.2">
      <c r="A14" s="193" t="s">
        <v>215</v>
      </c>
      <c r="B14" s="199" t="s">
        <v>137</v>
      </c>
      <c r="C14" s="113">
        <v>9.3715177178515709</v>
      </c>
      <c r="D14" s="115">
        <v>841</v>
      </c>
      <c r="E14" s="114">
        <v>725</v>
      </c>
      <c r="F14" s="114">
        <v>1237</v>
      </c>
      <c r="G14" s="114">
        <v>1144</v>
      </c>
      <c r="H14" s="140">
        <v>1164</v>
      </c>
      <c r="I14" s="115">
        <v>-323</v>
      </c>
      <c r="J14" s="116">
        <v>-27.749140893470791</v>
      </c>
      <c r="K14" s="110"/>
      <c r="L14" s="110"/>
      <c r="M14" s="110"/>
      <c r="N14" s="110"/>
      <c r="O14" s="110"/>
    </row>
    <row r="15" spans="1:15" s="110" customFormat="1" ht="24.95" customHeight="1" x14ac:dyDescent="0.2">
      <c r="A15" s="193" t="s">
        <v>216</v>
      </c>
      <c r="B15" s="199" t="s">
        <v>217</v>
      </c>
      <c r="C15" s="113">
        <v>1.8497882772453755</v>
      </c>
      <c r="D15" s="115">
        <v>166</v>
      </c>
      <c r="E15" s="114">
        <v>137</v>
      </c>
      <c r="F15" s="114">
        <v>262</v>
      </c>
      <c r="G15" s="114">
        <v>192</v>
      </c>
      <c r="H15" s="140">
        <v>182</v>
      </c>
      <c r="I15" s="115">
        <v>-16</v>
      </c>
      <c r="J15" s="116">
        <v>-8.791208791208792</v>
      </c>
    </row>
    <row r="16" spans="1:15" s="287" customFormat="1" ht="24.95" customHeight="1" x14ac:dyDescent="0.2">
      <c r="A16" s="193" t="s">
        <v>218</v>
      </c>
      <c r="B16" s="199" t="s">
        <v>141</v>
      </c>
      <c r="C16" s="113">
        <v>5.1147760196122132</v>
      </c>
      <c r="D16" s="115">
        <v>459</v>
      </c>
      <c r="E16" s="114">
        <v>495</v>
      </c>
      <c r="F16" s="114">
        <v>689</v>
      </c>
      <c r="G16" s="114">
        <v>531</v>
      </c>
      <c r="H16" s="140">
        <v>745</v>
      </c>
      <c r="I16" s="115">
        <v>-286</v>
      </c>
      <c r="J16" s="116">
        <v>-38.38926174496644</v>
      </c>
      <c r="K16" s="110"/>
      <c r="L16" s="110"/>
      <c r="M16" s="110"/>
      <c r="N16" s="110"/>
      <c r="O16" s="110"/>
    </row>
    <row r="17" spans="1:15" s="110" customFormat="1" ht="24.95" customHeight="1" x14ac:dyDescent="0.2">
      <c r="A17" s="193" t="s">
        <v>142</v>
      </c>
      <c r="B17" s="199" t="s">
        <v>220</v>
      </c>
      <c r="C17" s="113">
        <v>2.4069534209939825</v>
      </c>
      <c r="D17" s="115">
        <v>216</v>
      </c>
      <c r="E17" s="114">
        <v>93</v>
      </c>
      <c r="F17" s="114">
        <v>286</v>
      </c>
      <c r="G17" s="114">
        <v>421</v>
      </c>
      <c r="H17" s="140">
        <v>237</v>
      </c>
      <c r="I17" s="115">
        <v>-21</v>
      </c>
      <c r="J17" s="116">
        <v>-8.8607594936708853</v>
      </c>
    </row>
    <row r="18" spans="1:15" s="287" customFormat="1" ht="24.95" customHeight="1" x14ac:dyDescent="0.2">
      <c r="A18" s="201" t="s">
        <v>144</v>
      </c>
      <c r="B18" s="202" t="s">
        <v>145</v>
      </c>
      <c r="C18" s="113">
        <v>6.6859817249832849</v>
      </c>
      <c r="D18" s="115">
        <v>600</v>
      </c>
      <c r="E18" s="114">
        <v>244</v>
      </c>
      <c r="F18" s="114">
        <v>676</v>
      </c>
      <c r="G18" s="114">
        <v>466</v>
      </c>
      <c r="H18" s="140">
        <v>525</v>
      </c>
      <c r="I18" s="115">
        <v>75</v>
      </c>
      <c r="J18" s="116">
        <v>14.285714285714286</v>
      </c>
      <c r="K18" s="110"/>
      <c r="L18" s="110"/>
      <c r="M18" s="110"/>
      <c r="N18" s="110"/>
      <c r="O18" s="110"/>
    </row>
    <row r="19" spans="1:15" s="110" customFormat="1" ht="24.95" customHeight="1" x14ac:dyDescent="0.2">
      <c r="A19" s="193" t="s">
        <v>146</v>
      </c>
      <c r="B19" s="199" t="s">
        <v>147</v>
      </c>
      <c r="C19" s="113">
        <v>13.817695564965456</v>
      </c>
      <c r="D19" s="115">
        <v>1240</v>
      </c>
      <c r="E19" s="114">
        <v>919</v>
      </c>
      <c r="F19" s="114">
        <v>1586</v>
      </c>
      <c r="G19" s="114">
        <v>1132</v>
      </c>
      <c r="H19" s="140">
        <v>1077</v>
      </c>
      <c r="I19" s="115">
        <v>163</v>
      </c>
      <c r="J19" s="116">
        <v>15.134633240482822</v>
      </c>
    </row>
    <row r="20" spans="1:15" s="287" customFormat="1" ht="24.95" customHeight="1" x14ac:dyDescent="0.2">
      <c r="A20" s="193" t="s">
        <v>148</v>
      </c>
      <c r="B20" s="199" t="s">
        <v>149</v>
      </c>
      <c r="C20" s="113">
        <v>5.5270782259861821</v>
      </c>
      <c r="D20" s="115">
        <v>496</v>
      </c>
      <c r="E20" s="114">
        <v>489</v>
      </c>
      <c r="F20" s="114">
        <v>673</v>
      </c>
      <c r="G20" s="114">
        <v>413</v>
      </c>
      <c r="H20" s="140">
        <v>560</v>
      </c>
      <c r="I20" s="115">
        <v>-64</v>
      </c>
      <c r="J20" s="116">
        <v>-11.428571428571429</v>
      </c>
      <c r="K20" s="110"/>
      <c r="L20" s="110"/>
      <c r="M20" s="110"/>
      <c r="N20" s="110"/>
      <c r="O20" s="110"/>
    </row>
    <row r="21" spans="1:15" s="110" customFormat="1" ht="24.95" customHeight="1" x14ac:dyDescent="0.2">
      <c r="A21" s="201" t="s">
        <v>150</v>
      </c>
      <c r="B21" s="202" t="s">
        <v>151</v>
      </c>
      <c r="C21" s="113">
        <v>6.5634053933585914</v>
      </c>
      <c r="D21" s="115">
        <v>589</v>
      </c>
      <c r="E21" s="114">
        <v>543</v>
      </c>
      <c r="F21" s="114">
        <v>714</v>
      </c>
      <c r="G21" s="114">
        <v>681</v>
      </c>
      <c r="H21" s="140">
        <v>627</v>
      </c>
      <c r="I21" s="115">
        <v>-38</v>
      </c>
      <c r="J21" s="116">
        <v>-6.0606060606060606</v>
      </c>
    </row>
    <row r="22" spans="1:15" s="110" customFormat="1" ht="24.95" customHeight="1" x14ac:dyDescent="0.2">
      <c r="A22" s="201" t="s">
        <v>152</v>
      </c>
      <c r="B22" s="199" t="s">
        <v>153</v>
      </c>
      <c r="C22" s="113">
        <v>1.6380655226209049</v>
      </c>
      <c r="D22" s="115">
        <v>147</v>
      </c>
      <c r="E22" s="114">
        <v>175</v>
      </c>
      <c r="F22" s="114">
        <v>262</v>
      </c>
      <c r="G22" s="114">
        <v>144</v>
      </c>
      <c r="H22" s="140">
        <v>124</v>
      </c>
      <c r="I22" s="115">
        <v>23</v>
      </c>
      <c r="J22" s="116">
        <v>18.548387096774192</v>
      </c>
    </row>
    <row r="23" spans="1:15" s="110" customFormat="1" ht="24.95" customHeight="1" x14ac:dyDescent="0.2">
      <c r="A23" s="193" t="s">
        <v>154</v>
      </c>
      <c r="B23" s="199" t="s">
        <v>155</v>
      </c>
      <c r="C23" s="113">
        <v>0.96946735012257634</v>
      </c>
      <c r="D23" s="115">
        <v>87</v>
      </c>
      <c r="E23" s="114">
        <v>199</v>
      </c>
      <c r="F23" s="114">
        <v>125</v>
      </c>
      <c r="G23" s="114">
        <v>55</v>
      </c>
      <c r="H23" s="140">
        <v>84</v>
      </c>
      <c r="I23" s="115">
        <v>3</v>
      </c>
      <c r="J23" s="116">
        <v>3.5714285714285716</v>
      </c>
    </row>
    <row r="24" spans="1:15" s="110" customFormat="1" ht="24.95" customHeight="1" x14ac:dyDescent="0.2">
      <c r="A24" s="193" t="s">
        <v>156</v>
      </c>
      <c r="B24" s="199" t="s">
        <v>221</v>
      </c>
      <c r="C24" s="113">
        <v>9.4829507466012934</v>
      </c>
      <c r="D24" s="115">
        <v>851</v>
      </c>
      <c r="E24" s="114">
        <v>583</v>
      </c>
      <c r="F24" s="114">
        <v>901</v>
      </c>
      <c r="G24" s="114">
        <v>663</v>
      </c>
      <c r="H24" s="140">
        <v>702</v>
      </c>
      <c r="I24" s="115">
        <v>149</v>
      </c>
      <c r="J24" s="116">
        <v>21.225071225071225</v>
      </c>
    </row>
    <row r="25" spans="1:15" s="110" customFormat="1" ht="24.95" customHeight="1" x14ac:dyDescent="0.2">
      <c r="A25" s="193" t="s">
        <v>222</v>
      </c>
      <c r="B25" s="204" t="s">
        <v>159</v>
      </c>
      <c r="C25" s="113">
        <v>5.2373523512369067</v>
      </c>
      <c r="D25" s="115">
        <v>470</v>
      </c>
      <c r="E25" s="114">
        <v>400</v>
      </c>
      <c r="F25" s="114">
        <v>619</v>
      </c>
      <c r="G25" s="114">
        <v>587</v>
      </c>
      <c r="H25" s="140">
        <v>452</v>
      </c>
      <c r="I25" s="115">
        <v>18</v>
      </c>
      <c r="J25" s="116">
        <v>3.9823008849557522</v>
      </c>
    </row>
    <row r="26" spans="1:15" s="110" customFormat="1" ht="24.95" customHeight="1" x14ac:dyDescent="0.2">
      <c r="A26" s="201">
        <v>782.78300000000002</v>
      </c>
      <c r="B26" s="203" t="s">
        <v>160</v>
      </c>
      <c r="C26" s="113">
        <v>6.4631156674838426</v>
      </c>
      <c r="D26" s="115">
        <v>580</v>
      </c>
      <c r="E26" s="114">
        <v>608</v>
      </c>
      <c r="F26" s="114">
        <v>799</v>
      </c>
      <c r="G26" s="114">
        <v>879</v>
      </c>
      <c r="H26" s="140">
        <v>719</v>
      </c>
      <c r="I26" s="115">
        <v>-139</v>
      </c>
      <c r="J26" s="116">
        <v>-19.332406119610571</v>
      </c>
    </row>
    <row r="27" spans="1:15" s="110" customFormat="1" ht="24.95" customHeight="1" x14ac:dyDescent="0.2">
      <c r="A27" s="193" t="s">
        <v>161</v>
      </c>
      <c r="B27" s="199" t="s">
        <v>162</v>
      </c>
      <c r="C27" s="113">
        <v>2.0615110318698462</v>
      </c>
      <c r="D27" s="115">
        <v>185</v>
      </c>
      <c r="E27" s="114">
        <v>170</v>
      </c>
      <c r="F27" s="114">
        <v>369</v>
      </c>
      <c r="G27" s="114">
        <v>218</v>
      </c>
      <c r="H27" s="140">
        <v>255</v>
      </c>
      <c r="I27" s="115">
        <v>-70</v>
      </c>
      <c r="J27" s="116">
        <v>-27.450980392156861</v>
      </c>
    </row>
    <row r="28" spans="1:15" s="110" customFormat="1" ht="24.95" customHeight="1" x14ac:dyDescent="0.2">
      <c r="A28" s="193" t="s">
        <v>163</v>
      </c>
      <c r="B28" s="199" t="s">
        <v>164</v>
      </c>
      <c r="C28" s="113">
        <v>6.2068197013594828</v>
      </c>
      <c r="D28" s="115">
        <v>557</v>
      </c>
      <c r="E28" s="114">
        <v>979</v>
      </c>
      <c r="F28" s="114">
        <v>981</v>
      </c>
      <c r="G28" s="114">
        <v>666</v>
      </c>
      <c r="H28" s="140">
        <v>635</v>
      </c>
      <c r="I28" s="115">
        <v>-78</v>
      </c>
      <c r="J28" s="116">
        <v>-12.283464566929133</v>
      </c>
    </row>
    <row r="29" spans="1:15" s="110" customFormat="1" ht="24.95" customHeight="1" x14ac:dyDescent="0.2">
      <c r="A29" s="193">
        <v>86</v>
      </c>
      <c r="B29" s="199" t="s">
        <v>165</v>
      </c>
      <c r="C29" s="113">
        <v>10.853577000222867</v>
      </c>
      <c r="D29" s="115">
        <v>974</v>
      </c>
      <c r="E29" s="114">
        <v>1022</v>
      </c>
      <c r="F29" s="114">
        <v>1429</v>
      </c>
      <c r="G29" s="114">
        <v>879</v>
      </c>
      <c r="H29" s="140">
        <v>908</v>
      </c>
      <c r="I29" s="115">
        <v>66</v>
      </c>
      <c r="J29" s="116">
        <v>7.2687224669603525</v>
      </c>
    </row>
    <row r="30" spans="1:15" s="110" customFormat="1" ht="24.95" customHeight="1" x14ac:dyDescent="0.2">
      <c r="A30" s="193">
        <v>87.88</v>
      </c>
      <c r="B30" s="204" t="s">
        <v>166</v>
      </c>
      <c r="C30" s="113">
        <v>8.2349008246044129</v>
      </c>
      <c r="D30" s="115">
        <v>739</v>
      </c>
      <c r="E30" s="114">
        <v>675</v>
      </c>
      <c r="F30" s="114">
        <v>1225</v>
      </c>
      <c r="G30" s="114">
        <v>654</v>
      </c>
      <c r="H30" s="140">
        <v>722</v>
      </c>
      <c r="I30" s="115">
        <v>17</v>
      </c>
      <c r="J30" s="116">
        <v>2.3545706371191137</v>
      </c>
    </row>
    <row r="31" spans="1:15" s="110" customFormat="1" ht="24.95" customHeight="1" x14ac:dyDescent="0.2">
      <c r="A31" s="193" t="s">
        <v>167</v>
      </c>
      <c r="B31" s="199" t="s">
        <v>168</v>
      </c>
      <c r="C31" s="113">
        <v>4.0115890349899708</v>
      </c>
      <c r="D31" s="115">
        <v>360</v>
      </c>
      <c r="E31" s="114">
        <v>403</v>
      </c>
      <c r="F31" s="114">
        <v>501</v>
      </c>
      <c r="G31" s="114">
        <v>316</v>
      </c>
      <c r="H31" s="140">
        <v>372</v>
      </c>
      <c r="I31" s="115">
        <v>-12</v>
      </c>
      <c r="J31" s="116">
        <v>-3.225806451612903</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1.0586137731223535</v>
      </c>
      <c r="D34" s="115">
        <v>95</v>
      </c>
      <c r="E34" s="114">
        <v>65</v>
      </c>
      <c r="F34" s="114">
        <v>96</v>
      </c>
      <c r="G34" s="114">
        <v>81</v>
      </c>
      <c r="H34" s="140">
        <v>112</v>
      </c>
      <c r="I34" s="115">
        <v>-17</v>
      </c>
      <c r="J34" s="116">
        <v>-15.178571428571429</v>
      </c>
    </row>
    <row r="35" spans="1:10" s="110" customFormat="1" ht="24.95" customHeight="1" x14ac:dyDescent="0.2">
      <c r="A35" s="292" t="s">
        <v>171</v>
      </c>
      <c r="B35" s="293" t="s">
        <v>172</v>
      </c>
      <c r="C35" s="113">
        <v>17.862714508580343</v>
      </c>
      <c r="D35" s="115">
        <v>1603</v>
      </c>
      <c r="E35" s="114">
        <v>995</v>
      </c>
      <c r="F35" s="114">
        <v>1981</v>
      </c>
      <c r="G35" s="114">
        <v>1659</v>
      </c>
      <c r="H35" s="140">
        <v>1759</v>
      </c>
      <c r="I35" s="115">
        <v>-156</v>
      </c>
      <c r="J35" s="116">
        <v>-8.8686753837407615</v>
      </c>
    </row>
    <row r="36" spans="1:10" s="110" customFormat="1" ht="24.95" customHeight="1" x14ac:dyDescent="0.2">
      <c r="A36" s="294" t="s">
        <v>173</v>
      </c>
      <c r="B36" s="295" t="s">
        <v>174</v>
      </c>
      <c r="C36" s="125">
        <v>81.067528415422331</v>
      </c>
      <c r="D36" s="143">
        <v>7275</v>
      </c>
      <c r="E36" s="144">
        <v>7165</v>
      </c>
      <c r="F36" s="144">
        <v>10184</v>
      </c>
      <c r="G36" s="144">
        <v>7287</v>
      </c>
      <c r="H36" s="145">
        <v>7237</v>
      </c>
      <c r="I36" s="143">
        <v>38</v>
      </c>
      <c r="J36" s="146">
        <v>0.52507945281193869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8974</v>
      </c>
      <c r="F11" s="264">
        <v>8225</v>
      </c>
      <c r="G11" s="264">
        <v>12261</v>
      </c>
      <c r="H11" s="264">
        <v>9027</v>
      </c>
      <c r="I11" s="265">
        <v>9108</v>
      </c>
      <c r="J11" s="263">
        <v>-134</v>
      </c>
      <c r="K11" s="266">
        <v>-1.4712340799297321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23.813238243815466</v>
      </c>
      <c r="E13" s="115">
        <v>2137</v>
      </c>
      <c r="F13" s="114">
        <v>2043</v>
      </c>
      <c r="G13" s="114">
        <v>2799</v>
      </c>
      <c r="H13" s="114">
        <v>2711</v>
      </c>
      <c r="I13" s="140">
        <v>2350</v>
      </c>
      <c r="J13" s="115">
        <v>-213</v>
      </c>
      <c r="K13" s="116">
        <v>-9.0638297872340434</v>
      </c>
    </row>
    <row r="14" spans="1:15" ht="15.95" customHeight="1" x14ac:dyDescent="0.2">
      <c r="A14" s="306" t="s">
        <v>230</v>
      </c>
      <c r="B14" s="307"/>
      <c r="C14" s="308"/>
      <c r="D14" s="113">
        <v>53.699576554490754</v>
      </c>
      <c r="E14" s="115">
        <v>4819</v>
      </c>
      <c r="F14" s="114">
        <v>3837</v>
      </c>
      <c r="G14" s="114">
        <v>7128</v>
      </c>
      <c r="H14" s="114">
        <v>4459</v>
      </c>
      <c r="I14" s="140">
        <v>4734</v>
      </c>
      <c r="J14" s="115">
        <v>85</v>
      </c>
      <c r="K14" s="116">
        <v>1.7955217574989437</v>
      </c>
    </row>
    <row r="15" spans="1:15" ht="15.95" customHeight="1" x14ac:dyDescent="0.2">
      <c r="A15" s="306" t="s">
        <v>231</v>
      </c>
      <c r="B15" s="307"/>
      <c r="C15" s="308"/>
      <c r="D15" s="113">
        <v>7.8337419211054158</v>
      </c>
      <c r="E15" s="115">
        <v>703</v>
      </c>
      <c r="F15" s="114">
        <v>706</v>
      </c>
      <c r="G15" s="114">
        <v>924</v>
      </c>
      <c r="H15" s="114">
        <v>589</v>
      </c>
      <c r="I15" s="140">
        <v>673</v>
      </c>
      <c r="J15" s="115">
        <v>30</v>
      </c>
      <c r="K15" s="116">
        <v>4.4576523031203568</v>
      </c>
    </row>
    <row r="16" spans="1:15" ht="15.95" customHeight="1" x14ac:dyDescent="0.2">
      <c r="A16" s="306" t="s">
        <v>232</v>
      </c>
      <c r="B16" s="307"/>
      <c r="C16" s="308"/>
      <c r="D16" s="113">
        <v>13.873412079340316</v>
      </c>
      <c r="E16" s="115">
        <v>1245</v>
      </c>
      <c r="F16" s="114">
        <v>1549</v>
      </c>
      <c r="G16" s="114">
        <v>1279</v>
      </c>
      <c r="H16" s="114">
        <v>1205</v>
      </c>
      <c r="I16" s="140">
        <v>1278</v>
      </c>
      <c r="J16" s="115">
        <v>-33</v>
      </c>
      <c r="K16" s="116">
        <v>-2.5821596244131455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1.0028972587474927</v>
      </c>
      <c r="E18" s="115">
        <v>90</v>
      </c>
      <c r="F18" s="114">
        <v>70</v>
      </c>
      <c r="G18" s="114">
        <v>142</v>
      </c>
      <c r="H18" s="114">
        <v>95</v>
      </c>
      <c r="I18" s="140">
        <v>91</v>
      </c>
      <c r="J18" s="115">
        <v>-1</v>
      </c>
      <c r="K18" s="116">
        <v>-1.098901098901099</v>
      </c>
    </row>
    <row r="19" spans="1:11" ht="14.1" customHeight="1" x14ac:dyDescent="0.2">
      <c r="A19" s="306" t="s">
        <v>235</v>
      </c>
      <c r="B19" s="307" t="s">
        <v>236</v>
      </c>
      <c r="C19" s="308"/>
      <c r="D19" s="113">
        <v>0.45687541787385783</v>
      </c>
      <c r="E19" s="115">
        <v>41</v>
      </c>
      <c r="F19" s="114">
        <v>21</v>
      </c>
      <c r="G19" s="114">
        <v>74</v>
      </c>
      <c r="H19" s="114">
        <v>36</v>
      </c>
      <c r="I19" s="140">
        <v>28</v>
      </c>
      <c r="J19" s="115">
        <v>13</v>
      </c>
      <c r="K19" s="116">
        <v>46.428571428571431</v>
      </c>
    </row>
    <row r="20" spans="1:11" ht="14.1" customHeight="1" x14ac:dyDescent="0.2">
      <c r="A20" s="306">
        <v>12</v>
      </c>
      <c r="B20" s="307" t="s">
        <v>237</v>
      </c>
      <c r="C20" s="308"/>
      <c r="D20" s="113">
        <v>1.8163583686204592</v>
      </c>
      <c r="E20" s="115">
        <v>163</v>
      </c>
      <c r="F20" s="114">
        <v>67</v>
      </c>
      <c r="G20" s="114">
        <v>158</v>
      </c>
      <c r="H20" s="114">
        <v>150</v>
      </c>
      <c r="I20" s="140">
        <v>164</v>
      </c>
      <c r="J20" s="115">
        <v>-1</v>
      </c>
      <c r="K20" s="116">
        <v>-0.6097560975609756</v>
      </c>
    </row>
    <row r="21" spans="1:11" ht="14.1" customHeight="1" x14ac:dyDescent="0.2">
      <c r="A21" s="306">
        <v>21</v>
      </c>
      <c r="B21" s="307" t="s">
        <v>238</v>
      </c>
      <c r="C21" s="308"/>
      <c r="D21" s="113">
        <v>0.35658569199910856</v>
      </c>
      <c r="E21" s="115">
        <v>32</v>
      </c>
      <c r="F21" s="114">
        <v>17</v>
      </c>
      <c r="G21" s="114">
        <v>52</v>
      </c>
      <c r="H21" s="114">
        <v>204</v>
      </c>
      <c r="I21" s="140">
        <v>35</v>
      </c>
      <c r="J21" s="115">
        <v>-3</v>
      </c>
      <c r="K21" s="116">
        <v>-8.5714285714285712</v>
      </c>
    </row>
    <row r="22" spans="1:11" ht="14.1" customHeight="1" x14ac:dyDescent="0.2">
      <c r="A22" s="306">
        <v>22</v>
      </c>
      <c r="B22" s="307" t="s">
        <v>239</v>
      </c>
      <c r="C22" s="308"/>
      <c r="D22" s="113">
        <v>2.5406730554936483</v>
      </c>
      <c r="E22" s="115">
        <v>228</v>
      </c>
      <c r="F22" s="114">
        <v>174</v>
      </c>
      <c r="G22" s="114">
        <v>322</v>
      </c>
      <c r="H22" s="114">
        <v>244</v>
      </c>
      <c r="I22" s="140">
        <v>302</v>
      </c>
      <c r="J22" s="115">
        <v>-74</v>
      </c>
      <c r="K22" s="116">
        <v>-24.503311258278146</v>
      </c>
    </row>
    <row r="23" spans="1:11" ht="14.1" customHeight="1" x14ac:dyDescent="0.2">
      <c r="A23" s="306">
        <v>23</v>
      </c>
      <c r="B23" s="307" t="s">
        <v>240</v>
      </c>
      <c r="C23" s="308"/>
      <c r="D23" s="113">
        <v>0.52373523512369069</v>
      </c>
      <c r="E23" s="115">
        <v>47</v>
      </c>
      <c r="F23" s="114">
        <v>45</v>
      </c>
      <c r="G23" s="114">
        <v>116</v>
      </c>
      <c r="H23" s="114">
        <v>59</v>
      </c>
      <c r="I23" s="140">
        <v>63</v>
      </c>
      <c r="J23" s="115">
        <v>-16</v>
      </c>
      <c r="K23" s="116">
        <v>-25.396825396825395</v>
      </c>
    </row>
    <row r="24" spans="1:11" ht="14.1" customHeight="1" x14ac:dyDescent="0.2">
      <c r="A24" s="306">
        <v>24</v>
      </c>
      <c r="B24" s="307" t="s">
        <v>241</v>
      </c>
      <c r="C24" s="308"/>
      <c r="D24" s="113">
        <v>1.9055047916202363</v>
      </c>
      <c r="E24" s="115">
        <v>171</v>
      </c>
      <c r="F24" s="114">
        <v>148</v>
      </c>
      <c r="G24" s="114">
        <v>256</v>
      </c>
      <c r="H24" s="114">
        <v>230</v>
      </c>
      <c r="I24" s="140">
        <v>281</v>
      </c>
      <c r="J24" s="115">
        <v>-110</v>
      </c>
      <c r="K24" s="116">
        <v>-39.145907473309606</v>
      </c>
    </row>
    <row r="25" spans="1:11" ht="14.1" customHeight="1" x14ac:dyDescent="0.2">
      <c r="A25" s="306">
        <v>25</v>
      </c>
      <c r="B25" s="307" t="s">
        <v>242</v>
      </c>
      <c r="C25" s="308"/>
      <c r="D25" s="113">
        <v>3.866726097615333</v>
      </c>
      <c r="E25" s="115">
        <v>347</v>
      </c>
      <c r="F25" s="114">
        <v>185</v>
      </c>
      <c r="G25" s="114">
        <v>442</v>
      </c>
      <c r="H25" s="114">
        <v>286</v>
      </c>
      <c r="I25" s="140">
        <v>295</v>
      </c>
      <c r="J25" s="115">
        <v>52</v>
      </c>
      <c r="K25" s="116">
        <v>17.627118644067796</v>
      </c>
    </row>
    <row r="26" spans="1:11" ht="14.1" customHeight="1" x14ac:dyDescent="0.2">
      <c r="A26" s="306">
        <v>26</v>
      </c>
      <c r="B26" s="307" t="s">
        <v>243</v>
      </c>
      <c r="C26" s="308"/>
      <c r="D26" s="113">
        <v>2.4069534209939825</v>
      </c>
      <c r="E26" s="115">
        <v>216</v>
      </c>
      <c r="F26" s="114">
        <v>124</v>
      </c>
      <c r="G26" s="114">
        <v>260</v>
      </c>
      <c r="H26" s="114">
        <v>145</v>
      </c>
      <c r="I26" s="140">
        <v>204</v>
      </c>
      <c r="J26" s="115">
        <v>12</v>
      </c>
      <c r="K26" s="116">
        <v>5.882352941176471</v>
      </c>
    </row>
    <row r="27" spans="1:11" ht="14.1" customHeight="1" x14ac:dyDescent="0.2">
      <c r="A27" s="306">
        <v>27</v>
      </c>
      <c r="B27" s="307" t="s">
        <v>244</v>
      </c>
      <c r="C27" s="308"/>
      <c r="D27" s="113">
        <v>1.4820592823712948</v>
      </c>
      <c r="E27" s="115">
        <v>133</v>
      </c>
      <c r="F27" s="114">
        <v>102</v>
      </c>
      <c r="G27" s="114">
        <v>114</v>
      </c>
      <c r="H27" s="114">
        <v>119</v>
      </c>
      <c r="I27" s="140">
        <v>159</v>
      </c>
      <c r="J27" s="115">
        <v>-26</v>
      </c>
      <c r="K27" s="116">
        <v>-16.352201257861637</v>
      </c>
    </row>
    <row r="28" spans="1:11" ht="14.1" customHeight="1" x14ac:dyDescent="0.2">
      <c r="A28" s="306">
        <v>28</v>
      </c>
      <c r="B28" s="307" t="s">
        <v>245</v>
      </c>
      <c r="C28" s="308"/>
      <c r="D28" s="113">
        <v>0.18943614887452642</v>
      </c>
      <c r="E28" s="115">
        <v>17</v>
      </c>
      <c r="F28" s="114">
        <v>59</v>
      </c>
      <c r="G28" s="114">
        <v>48</v>
      </c>
      <c r="H28" s="114">
        <v>64</v>
      </c>
      <c r="I28" s="140">
        <v>55</v>
      </c>
      <c r="J28" s="115">
        <v>-38</v>
      </c>
      <c r="K28" s="116">
        <v>-69.090909090909093</v>
      </c>
    </row>
    <row r="29" spans="1:11" ht="14.1" customHeight="1" x14ac:dyDescent="0.2">
      <c r="A29" s="306">
        <v>29</v>
      </c>
      <c r="B29" s="307" t="s">
        <v>246</v>
      </c>
      <c r="C29" s="308"/>
      <c r="D29" s="113">
        <v>2.7746824158680634</v>
      </c>
      <c r="E29" s="115">
        <v>249</v>
      </c>
      <c r="F29" s="114">
        <v>241</v>
      </c>
      <c r="G29" s="114">
        <v>363</v>
      </c>
      <c r="H29" s="114">
        <v>292</v>
      </c>
      <c r="I29" s="140">
        <v>294</v>
      </c>
      <c r="J29" s="115">
        <v>-45</v>
      </c>
      <c r="K29" s="116">
        <v>-15.306122448979592</v>
      </c>
    </row>
    <row r="30" spans="1:11" ht="14.1" customHeight="1" x14ac:dyDescent="0.2">
      <c r="A30" s="306" t="s">
        <v>247</v>
      </c>
      <c r="B30" s="307" t="s">
        <v>248</v>
      </c>
      <c r="C30" s="308"/>
      <c r="D30" s="113" t="s">
        <v>513</v>
      </c>
      <c r="E30" s="115" t="s">
        <v>513</v>
      </c>
      <c r="F30" s="114">
        <v>32</v>
      </c>
      <c r="G30" s="114" t="s">
        <v>513</v>
      </c>
      <c r="H30" s="114">
        <v>45</v>
      </c>
      <c r="I30" s="140">
        <v>39</v>
      </c>
      <c r="J30" s="115" t="s">
        <v>513</v>
      </c>
      <c r="K30" s="116" t="s">
        <v>513</v>
      </c>
    </row>
    <row r="31" spans="1:11" ht="14.1" customHeight="1" x14ac:dyDescent="0.2">
      <c r="A31" s="306" t="s">
        <v>249</v>
      </c>
      <c r="B31" s="307" t="s">
        <v>250</v>
      </c>
      <c r="C31" s="308"/>
      <c r="D31" s="113">
        <v>2.3512369066191221</v>
      </c>
      <c r="E31" s="115">
        <v>211</v>
      </c>
      <c r="F31" s="114">
        <v>209</v>
      </c>
      <c r="G31" s="114">
        <v>298</v>
      </c>
      <c r="H31" s="114">
        <v>243</v>
      </c>
      <c r="I31" s="140">
        <v>252</v>
      </c>
      <c r="J31" s="115">
        <v>-41</v>
      </c>
      <c r="K31" s="116">
        <v>-16.269841269841269</v>
      </c>
    </row>
    <row r="32" spans="1:11" ht="14.1" customHeight="1" x14ac:dyDescent="0.2">
      <c r="A32" s="306">
        <v>31</v>
      </c>
      <c r="B32" s="307" t="s">
        <v>251</v>
      </c>
      <c r="C32" s="308"/>
      <c r="D32" s="113">
        <v>0.35658569199910856</v>
      </c>
      <c r="E32" s="115">
        <v>32</v>
      </c>
      <c r="F32" s="114">
        <v>30</v>
      </c>
      <c r="G32" s="114">
        <v>35</v>
      </c>
      <c r="H32" s="114">
        <v>37</v>
      </c>
      <c r="I32" s="140">
        <v>36</v>
      </c>
      <c r="J32" s="115">
        <v>-4</v>
      </c>
      <c r="K32" s="116">
        <v>-11.111111111111111</v>
      </c>
    </row>
    <row r="33" spans="1:11" ht="14.1" customHeight="1" x14ac:dyDescent="0.2">
      <c r="A33" s="306">
        <v>32</v>
      </c>
      <c r="B33" s="307" t="s">
        <v>252</v>
      </c>
      <c r="C33" s="308"/>
      <c r="D33" s="113">
        <v>2.0503677289948743</v>
      </c>
      <c r="E33" s="115">
        <v>184</v>
      </c>
      <c r="F33" s="114">
        <v>80</v>
      </c>
      <c r="G33" s="114">
        <v>277</v>
      </c>
      <c r="H33" s="114">
        <v>229</v>
      </c>
      <c r="I33" s="140">
        <v>241</v>
      </c>
      <c r="J33" s="115">
        <v>-57</v>
      </c>
      <c r="K33" s="116">
        <v>-23.651452282157678</v>
      </c>
    </row>
    <row r="34" spans="1:11" ht="14.1" customHeight="1" x14ac:dyDescent="0.2">
      <c r="A34" s="306">
        <v>33</v>
      </c>
      <c r="B34" s="307" t="s">
        <v>253</v>
      </c>
      <c r="C34" s="308"/>
      <c r="D34" s="113">
        <v>1.571205705371072</v>
      </c>
      <c r="E34" s="115">
        <v>141</v>
      </c>
      <c r="F34" s="114">
        <v>61</v>
      </c>
      <c r="G34" s="114">
        <v>172</v>
      </c>
      <c r="H34" s="114">
        <v>138</v>
      </c>
      <c r="I34" s="140">
        <v>157</v>
      </c>
      <c r="J34" s="115">
        <v>-16</v>
      </c>
      <c r="K34" s="116">
        <v>-10.19108280254777</v>
      </c>
    </row>
    <row r="35" spans="1:11" ht="14.1" customHeight="1" x14ac:dyDescent="0.2">
      <c r="A35" s="306">
        <v>34</v>
      </c>
      <c r="B35" s="307" t="s">
        <v>254</v>
      </c>
      <c r="C35" s="308"/>
      <c r="D35" s="113">
        <v>2.1395141519946512</v>
      </c>
      <c r="E35" s="115">
        <v>192</v>
      </c>
      <c r="F35" s="114">
        <v>131</v>
      </c>
      <c r="G35" s="114">
        <v>239</v>
      </c>
      <c r="H35" s="114">
        <v>174</v>
      </c>
      <c r="I35" s="140">
        <v>197</v>
      </c>
      <c r="J35" s="115">
        <v>-5</v>
      </c>
      <c r="K35" s="116">
        <v>-2.5380710659898478</v>
      </c>
    </row>
    <row r="36" spans="1:11" ht="14.1" customHeight="1" x14ac:dyDescent="0.2">
      <c r="A36" s="306">
        <v>41</v>
      </c>
      <c r="B36" s="307" t="s">
        <v>255</v>
      </c>
      <c r="C36" s="308"/>
      <c r="D36" s="113">
        <v>2.7635391129930911</v>
      </c>
      <c r="E36" s="115">
        <v>248</v>
      </c>
      <c r="F36" s="114">
        <v>99</v>
      </c>
      <c r="G36" s="114">
        <v>174</v>
      </c>
      <c r="H36" s="114">
        <v>117</v>
      </c>
      <c r="I36" s="140">
        <v>116</v>
      </c>
      <c r="J36" s="115">
        <v>132</v>
      </c>
      <c r="K36" s="116">
        <v>113.79310344827586</v>
      </c>
    </row>
    <row r="37" spans="1:11" ht="14.1" customHeight="1" x14ac:dyDescent="0.2">
      <c r="A37" s="306">
        <v>42</v>
      </c>
      <c r="B37" s="307" t="s">
        <v>256</v>
      </c>
      <c r="C37" s="308"/>
      <c r="D37" s="113">
        <v>0.11143302874972141</v>
      </c>
      <c r="E37" s="115">
        <v>10</v>
      </c>
      <c r="F37" s="114" t="s">
        <v>513</v>
      </c>
      <c r="G37" s="114" t="s">
        <v>513</v>
      </c>
      <c r="H37" s="114">
        <v>7</v>
      </c>
      <c r="I37" s="140">
        <v>28</v>
      </c>
      <c r="J37" s="115">
        <v>-18</v>
      </c>
      <c r="K37" s="116">
        <v>-64.285714285714292</v>
      </c>
    </row>
    <row r="38" spans="1:11" ht="14.1" customHeight="1" x14ac:dyDescent="0.2">
      <c r="A38" s="306">
        <v>43</v>
      </c>
      <c r="B38" s="307" t="s">
        <v>257</v>
      </c>
      <c r="C38" s="308"/>
      <c r="D38" s="113">
        <v>1.504345888121239</v>
      </c>
      <c r="E38" s="115">
        <v>135</v>
      </c>
      <c r="F38" s="114">
        <v>141</v>
      </c>
      <c r="G38" s="114">
        <v>250</v>
      </c>
      <c r="H38" s="114">
        <v>153</v>
      </c>
      <c r="I38" s="140">
        <v>112</v>
      </c>
      <c r="J38" s="115">
        <v>23</v>
      </c>
      <c r="K38" s="116">
        <v>20.535714285714285</v>
      </c>
    </row>
    <row r="39" spans="1:11" ht="14.1" customHeight="1" x14ac:dyDescent="0.2">
      <c r="A39" s="306">
        <v>51</v>
      </c>
      <c r="B39" s="307" t="s">
        <v>258</v>
      </c>
      <c r="C39" s="308"/>
      <c r="D39" s="113">
        <v>7.5885892578560288</v>
      </c>
      <c r="E39" s="115">
        <v>681</v>
      </c>
      <c r="F39" s="114">
        <v>707</v>
      </c>
      <c r="G39" s="114">
        <v>972</v>
      </c>
      <c r="H39" s="114">
        <v>791</v>
      </c>
      <c r="I39" s="140">
        <v>698</v>
      </c>
      <c r="J39" s="115">
        <v>-17</v>
      </c>
      <c r="K39" s="116">
        <v>-2.4355300859598854</v>
      </c>
    </row>
    <row r="40" spans="1:11" ht="14.1" customHeight="1" x14ac:dyDescent="0.2">
      <c r="A40" s="306" t="s">
        <v>259</v>
      </c>
      <c r="B40" s="307" t="s">
        <v>260</v>
      </c>
      <c r="C40" s="308"/>
      <c r="D40" s="113">
        <v>7.0202808112324497</v>
      </c>
      <c r="E40" s="115">
        <v>630</v>
      </c>
      <c r="F40" s="114">
        <v>674</v>
      </c>
      <c r="G40" s="114">
        <v>889</v>
      </c>
      <c r="H40" s="114">
        <v>724</v>
      </c>
      <c r="I40" s="140">
        <v>635</v>
      </c>
      <c r="J40" s="115">
        <v>-5</v>
      </c>
      <c r="K40" s="116">
        <v>-0.78740157480314965</v>
      </c>
    </row>
    <row r="41" spans="1:11" ht="14.1" customHeight="1" x14ac:dyDescent="0.2">
      <c r="A41" s="306"/>
      <c r="B41" s="307" t="s">
        <v>261</v>
      </c>
      <c r="C41" s="308"/>
      <c r="D41" s="113">
        <v>5.9950969467350124</v>
      </c>
      <c r="E41" s="115">
        <v>538</v>
      </c>
      <c r="F41" s="114">
        <v>513</v>
      </c>
      <c r="G41" s="114">
        <v>714</v>
      </c>
      <c r="H41" s="114">
        <v>629</v>
      </c>
      <c r="I41" s="140">
        <v>460</v>
      </c>
      <c r="J41" s="115">
        <v>78</v>
      </c>
      <c r="K41" s="116">
        <v>16.956521739130434</v>
      </c>
    </row>
    <row r="42" spans="1:11" ht="14.1" customHeight="1" x14ac:dyDescent="0.2">
      <c r="A42" s="306">
        <v>52</v>
      </c>
      <c r="B42" s="307" t="s">
        <v>262</v>
      </c>
      <c r="C42" s="308"/>
      <c r="D42" s="113">
        <v>4.557610875863606</v>
      </c>
      <c r="E42" s="115">
        <v>409</v>
      </c>
      <c r="F42" s="114">
        <v>318</v>
      </c>
      <c r="G42" s="114">
        <v>428</v>
      </c>
      <c r="H42" s="114">
        <v>379</v>
      </c>
      <c r="I42" s="140">
        <v>402</v>
      </c>
      <c r="J42" s="115">
        <v>7</v>
      </c>
      <c r="K42" s="116">
        <v>1.7412935323383085</v>
      </c>
    </row>
    <row r="43" spans="1:11" ht="14.1" customHeight="1" x14ac:dyDescent="0.2">
      <c r="A43" s="306" t="s">
        <v>263</v>
      </c>
      <c r="B43" s="307" t="s">
        <v>264</v>
      </c>
      <c r="C43" s="308"/>
      <c r="D43" s="113">
        <v>4.0450189436148873</v>
      </c>
      <c r="E43" s="115">
        <v>363</v>
      </c>
      <c r="F43" s="114">
        <v>261</v>
      </c>
      <c r="G43" s="114">
        <v>374</v>
      </c>
      <c r="H43" s="114">
        <v>323</v>
      </c>
      <c r="I43" s="140">
        <v>326</v>
      </c>
      <c r="J43" s="115">
        <v>37</v>
      </c>
      <c r="K43" s="116">
        <v>11.349693251533742</v>
      </c>
    </row>
    <row r="44" spans="1:11" ht="14.1" customHeight="1" x14ac:dyDescent="0.2">
      <c r="A44" s="306">
        <v>53</v>
      </c>
      <c r="B44" s="307" t="s">
        <v>265</v>
      </c>
      <c r="C44" s="308"/>
      <c r="D44" s="113">
        <v>1.2480499219968799</v>
      </c>
      <c r="E44" s="115">
        <v>112</v>
      </c>
      <c r="F44" s="114">
        <v>98</v>
      </c>
      <c r="G44" s="114">
        <v>150</v>
      </c>
      <c r="H44" s="114">
        <v>93</v>
      </c>
      <c r="I44" s="140">
        <v>88</v>
      </c>
      <c r="J44" s="115">
        <v>24</v>
      </c>
      <c r="K44" s="116">
        <v>27.272727272727273</v>
      </c>
    </row>
    <row r="45" spans="1:11" ht="14.1" customHeight="1" x14ac:dyDescent="0.2">
      <c r="A45" s="306" t="s">
        <v>266</v>
      </c>
      <c r="B45" s="307" t="s">
        <v>267</v>
      </c>
      <c r="C45" s="308"/>
      <c r="D45" s="113">
        <v>1.1923334076220191</v>
      </c>
      <c r="E45" s="115">
        <v>107</v>
      </c>
      <c r="F45" s="114">
        <v>93</v>
      </c>
      <c r="G45" s="114">
        <v>142</v>
      </c>
      <c r="H45" s="114">
        <v>90</v>
      </c>
      <c r="I45" s="140">
        <v>79</v>
      </c>
      <c r="J45" s="115">
        <v>28</v>
      </c>
      <c r="K45" s="116">
        <v>35.443037974683541</v>
      </c>
    </row>
    <row r="46" spans="1:11" ht="14.1" customHeight="1" x14ac:dyDescent="0.2">
      <c r="A46" s="306">
        <v>54</v>
      </c>
      <c r="B46" s="307" t="s">
        <v>268</v>
      </c>
      <c r="C46" s="308"/>
      <c r="D46" s="113">
        <v>3.9670158234900823</v>
      </c>
      <c r="E46" s="115">
        <v>356</v>
      </c>
      <c r="F46" s="114">
        <v>298</v>
      </c>
      <c r="G46" s="114">
        <v>415</v>
      </c>
      <c r="H46" s="114">
        <v>445</v>
      </c>
      <c r="I46" s="140">
        <v>338</v>
      </c>
      <c r="J46" s="115">
        <v>18</v>
      </c>
      <c r="K46" s="116">
        <v>5.3254437869822482</v>
      </c>
    </row>
    <row r="47" spans="1:11" ht="14.1" customHeight="1" x14ac:dyDescent="0.2">
      <c r="A47" s="306">
        <v>61</v>
      </c>
      <c r="B47" s="307" t="s">
        <v>269</v>
      </c>
      <c r="C47" s="308"/>
      <c r="D47" s="113">
        <v>1.894361488745264</v>
      </c>
      <c r="E47" s="115">
        <v>170</v>
      </c>
      <c r="F47" s="114">
        <v>99</v>
      </c>
      <c r="G47" s="114">
        <v>219</v>
      </c>
      <c r="H47" s="114">
        <v>209</v>
      </c>
      <c r="I47" s="140">
        <v>172</v>
      </c>
      <c r="J47" s="115">
        <v>-2</v>
      </c>
      <c r="K47" s="116">
        <v>-1.1627906976744187</v>
      </c>
    </row>
    <row r="48" spans="1:11" ht="14.1" customHeight="1" x14ac:dyDescent="0.2">
      <c r="A48" s="306">
        <v>62</v>
      </c>
      <c r="B48" s="307" t="s">
        <v>270</v>
      </c>
      <c r="C48" s="308"/>
      <c r="D48" s="113">
        <v>8.0231780699799415</v>
      </c>
      <c r="E48" s="115">
        <v>720</v>
      </c>
      <c r="F48" s="114">
        <v>652</v>
      </c>
      <c r="G48" s="114">
        <v>978</v>
      </c>
      <c r="H48" s="114">
        <v>602</v>
      </c>
      <c r="I48" s="140">
        <v>665</v>
      </c>
      <c r="J48" s="115">
        <v>55</v>
      </c>
      <c r="K48" s="116">
        <v>8.2706766917293226</v>
      </c>
    </row>
    <row r="49" spans="1:11" ht="14.1" customHeight="1" x14ac:dyDescent="0.2">
      <c r="A49" s="306">
        <v>63</v>
      </c>
      <c r="B49" s="307" t="s">
        <v>271</v>
      </c>
      <c r="C49" s="308"/>
      <c r="D49" s="113">
        <v>4.8250501448629377</v>
      </c>
      <c r="E49" s="115">
        <v>433</v>
      </c>
      <c r="F49" s="114">
        <v>413</v>
      </c>
      <c r="G49" s="114">
        <v>569</v>
      </c>
      <c r="H49" s="114">
        <v>492</v>
      </c>
      <c r="I49" s="140">
        <v>482</v>
      </c>
      <c r="J49" s="115">
        <v>-49</v>
      </c>
      <c r="K49" s="116">
        <v>-10.165975103734439</v>
      </c>
    </row>
    <row r="50" spans="1:11" ht="14.1" customHeight="1" x14ac:dyDescent="0.2">
      <c r="A50" s="306" t="s">
        <v>272</v>
      </c>
      <c r="B50" s="307" t="s">
        <v>273</v>
      </c>
      <c r="C50" s="308"/>
      <c r="D50" s="113">
        <v>0.99175395587252058</v>
      </c>
      <c r="E50" s="115">
        <v>89</v>
      </c>
      <c r="F50" s="114">
        <v>71</v>
      </c>
      <c r="G50" s="114">
        <v>105</v>
      </c>
      <c r="H50" s="114">
        <v>65</v>
      </c>
      <c r="I50" s="140">
        <v>76</v>
      </c>
      <c r="J50" s="115">
        <v>13</v>
      </c>
      <c r="K50" s="116">
        <v>17.105263157894736</v>
      </c>
    </row>
    <row r="51" spans="1:11" ht="14.1" customHeight="1" x14ac:dyDescent="0.2">
      <c r="A51" s="306" t="s">
        <v>274</v>
      </c>
      <c r="B51" s="307" t="s">
        <v>275</v>
      </c>
      <c r="C51" s="308"/>
      <c r="D51" s="113">
        <v>3.5212837084911968</v>
      </c>
      <c r="E51" s="115">
        <v>316</v>
      </c>
      <c r="F51" s="114">
        <v>305</v>
      </c>
      <c r="G51" s="114">
        <v>394</v>
      </c>
      <c r="H51" s="114">
        <v>401</v>
      </c>
      <c r="I51" s="140">
        <v>360</v>
      </c>
      <c r="J51" s="115">
        <v>-44</v>
      </c>
      <c r="K51" s="116">
        <v>-12.222222222222221</v>
      </c>
    </row>
    <row r="52" spans="1:11" ht="14.1" customHeight="1" x14ac:dyDescent="0.2">
      <c r="A52" s="306">
        <v>71</v>
      </c>
      <c r="B52" s="307" t="s">
        <v>276</v>
      </c>
      <c r="C52" s="308"/>
      <c r="D52" s="113">
        <v>8.0788945843548028</v>
      </c>
      <c r="E52" s="115">
        <v>725</v>
      </c>
      <c r="F52" s="114">
        <v>574</v>
      </c>
      <c r="G52" s="114">
        <v>860</v>
      </c>
      <c r="H52" s="114">
        <v>697</v>
      </c>
      <c r="I52" s="140">
        <v>706</v>
      </c>
      <c r="J52" s="115">
        <v>19</v>
      </c>
      <c r="K52" s="116">
        <v>2.6912181303116149</v>
      </c>
    </row>
    <row r="53" spans="1:11" ht="14.1" customHeight="1" x14ac:dyDescent="0.2">
      <c r="A53" s="306" t="s">
        <v>277</v>
      </c>
      <c r="B53" s="307" t="s">
        <v>278</v>
      </c>
      <c r="C53" s="308"/>
      <c r="D53" s="113">
        <v>2.7189659014932026</v>
      </c>
      <c r="E53" s="115">
        <v>244</v>
      </c>
      <c r="F53" s="114">
        <v>185</v>
      </c>
      <c r="G53" s="114">
        <v>334</v>
      </c>
      <c r="H53" s="114">
        <v>244</v>
      </c>
      <c r="I53" s="140">
        <v>236</v>
      </c>
      <c r="J53" s="115">
        <v>8</v>
      </c>
      <c r="K53" s="116">
        <v>3.3898305084745761</v>
      </c>
    </row>
    <row r="54" spans="1:11" ht="14.1" customHeight="1" x14ac:dyDescent="0.2">
      <c r="A54" s="306" t="s">
        <v>279</v>
      </c>
      <c r="B54" s="307" t="s">
        <v>280</v>
      </c>
      <c r="C54" s="308"/>
      <c r="D54" s="113">
        <v>4.5130376643637176</v>
      </c>
      <c r="E54" s="115">
        <v>405</v>
      </c>
      <c r="F54" s="114">
        <v>324</v>
      </c>
      <c r="G54" s="114">
        <v>467</v>
      </c>
      <c r="H54" s="114">
        <v>396</v>
      </c>
      <c r="I54" s="140">
        <v>392</v>
      </c>
      <c r="J54" s="115">
        <v>13</v>
      </c>
      <c r="K54" s="116">
        <v>3.3163265306122449</v>
      </c>
    </row>
    <row r="55" spans="1:11" ht="14.1" customHeight="1" x14ac:dyDescent="0.2">
      <c r="A55" s="306">
        <v>72</v>
      </c>
      <c r="B55" s="307" t="s">
        <v>281</v>
      </c>
      <c r="C55" s="308"/>
      <c r="D55" s="113">
        <v>1.7829284599955426</v>
      </c>
      <c r="E55" s="115">
        <v>160</v>
      </c>
      <c r="F55" s="114">
        <v>249</v>
      </c>
      <c r="G55" s="114">
        <v>235</v>
      </c>
      <c r="H55" s="114">
        <v>153</v>
      </c>
      <c r="I55" s="140">
        <v>161</v>
      </c>
      <c r="J55" s="115">
        <v>-1</v>
      </c>
      <c r="K55" s="116">
        <v>-0.6211180124223602</v>
      </c>
    </row>
    <row r="56" spans="1:11" ht="14.1" customHeight="1" x14ac:dyDescent="0.2">
      <c r="A56" s="306" t="s">
        <v>282</v>
      </c>
      <c r="B56" s="307" t="s">
        <v>283</v>
      </c>
      <c r="C56" s="308"/>
      <c r="D56" s="113">
        <v>0.70202808112324488</v>
      </c>
      <c r="E56" s="115">
        <v>63</v>
      </c>
      <c r="F56" s="114">
        <v>149</v>
      </c>
      <c r="G56" s="114">
        <v>96</v>
      </c>
      <c r="H56" s="114">
        <v>38</v>
      </c>
      <c r="I56" s="140">
        <v>65</v>
      </c>
      <c r="J56" s="115">
        <v>-2</v>
      </c>
      <c r="K56" s="116">
        <v>-3.0769230769230771</v>
      </c>
    </row>
    <row r="57" spans="1:11" ht="14.1" customHeight="1" x14ac:dyDescent="0.2">
      <c r="A57" s="306" t="s">
        <v>284</v>
      </c>
      <c r="B57" s="307" t="s">
        <v>285</v>
      </c>
      <c r="C57" s="308"/>
      <c r="D57" s="113">
        <v>0.73545798974816134</v>
      </c>
      <c r="E57" s="115">
        <v>66</v>
      </c>
      <c r="F57" s="114">
        <v>67</v>
      </c>
      <c r="G57" s="114">
        <v>72</v>
      </c>
      <c r="H57" s="114">
        <v>76</v>
      </c>
      <c r="I57" s="140">
        <v>57</v>
      </c>
      <c r="J57" s="115">
        <v>9</v>
      </c>
      <c r="K57" s="116">
        <v>15.789473684210526</v>
      </c>
    </row>
    <row r="58" spans="1:11" ht="14.1" customHeight="1" x14ac:dyDescent="0.2">
      <c r="A58" s="306">
        <v>73</v>
      </c>
      <c r="B58" s="307" t="s">
        <v>286</v>
      </c>
      <c r="C58" s="308"/>
      <c r="D58" s="113">
        <v>2.2286605749944282</v>
      </c>
      <c r="E58" s="115">
        <v>200</v>
      </c>
      <c r="F58" s="114">
        <v>159</v>
      </c>
      <c r="G58" s="114">
        <v>284</v>
      </c>
      <c r="H58" s="114">
        <v>209</v>
      </c>
      <c r="I58" s="140">
        <v>208</v>
      </c>
      <c r="J58" s="115">
        <v>-8</v>
      </c>
      <c r="K58" s="116">
        <v>-3.8461538461538463</v>
      </c>
    </row>
    <row r="59" spans="1:11" ht="14.1" customHeight="1" x14ac:dyDescent="0.2">
      <c r="A59" s="306" t="s">
        <v>287</v>
      </c>
      <c r="B59" s="307" t="s">
        <v>288</v>
      </c>
      <c r="C59" s="308"/>
      <c r="D59" s="113">
        <v>1.571205705371072</v>
      </c>
      <c r="E59" s="115">
        <v>141</v>
      </c>
      <c r="F59" s="114">
        <v>119</v>
      </c>
      <c r="G59" s="114">
        <v>226</v>
      </c>
      <c r="H59" s="114">
        <v>160</v>
      </c>
      <c r="I59" s="140">
        <v>163</v>
      </c>
      <c r="J59" s="115">
        <v>-22</v>
      </c>
      <c r="K59" s="116">
        <v>-13.496932515337424</v>
      </c>
    </row>
    <row r="60" spans="1:11" ht="14.1" customHeight="1" x14ac:dyDescent="0.2">
      <c r="A60" s="306">
        <v>81</v>
      </c>
      <c r="B60" s="307" t="s">
        <v>289</v>
      </c>
      <c r="C60" s="308"/>
      <c r="D60" s="113">
        <v>9.9621127702250956</v>
      </c>
      <c r="E60" s="115">
        <v>894</v>
      </c>
      <c r="F60" s="114">
        <v>931</v>
      </c>
      <c r="G60" s="114">
        <v>1369</v>
      </c>
      <c r="H60" s="114">
        <v>766</v>
      </c>
      <c r="I60" s="140">
        <v>860</v>
      </c>
      <c r="J60" s="115">
        <v>34</v>
      </c>
      <c r="K60" s="116">
        <v>3.9534883720930232</v>
      </c>
    </row>
    <row r="61" spans="1:11" ht="14.1" customHeight="1" x14ac:dyDescent="0.2">
      <c r="A61" s="306" t="s">
        <v>290</v>
      </c>
      <c r="B61" s="307" t="s">
        <v>291</v>
      </c>
      <c r="C61" s="308"/>
      <c r="D61" s="113">
        <v>2.5072431468687317</v>
      </c>
      <c r="E61" s="115">
        <v>225</v>
      </c>
      <c r="F61" s="114">
        <v>154</v>
      </c>
      <c r="G61" s="114">
        <v>352</v>
      </c>
      <c r="H61" s="114">
        <v>213</v>
      </c>
      <c r="I61" s="140">
        <v>243</v>
      </c>
      <c r="J61" s="115">
        <v>-18</v>
      </c>
      <c r="K61" s="116">
        <v>-7.4074074074074074</v>
      </c>
    </row>
    <row r="62" spans="1:11" ht="14.1" customHeight="1" x14ac:dyDescent="0.2">
      <c r="A62" s="306" t="s">
        <v>292</v>
      </c>
      <c r="B62" s="307" t="s">
        <v>293</v>
      </c>
      <c r="C62" s="308"/>
      <c r="D62" s="113">
        <v>3.621573434365946</v>
      </c>
      <c r="E62" s="115">
        <v>325</v>
      </c>
      <c r="F62" s="114">
        <v>400</v>
      </c>
      <c r="G62" s="114">
        <v>716</v>
      </c>
      <c r="H62" s="114">
        <v>304</v>
      </c>
      <c r="I62" s="140">
        <v>283</v>
      </c>
      <c r="J62" s="115">
        <v>42</v>
      </c>
      <c r="K62" s="116">
        <v>14.840989399293287</v>
      </c>
    </row>
    <row r="63" spans="1:11" ht="14.1" customHeight="1" x14ac:dyDescent="0.2">
      <c r="A63" s="306"/>
      <c r="B63" s="307" t="s">
        <v>294</v>
      </c>
      <c r="C63" s="308"/>
      <c r="D63" s="113">
        <v>3.0198350791174504</v>
      </c>
      <c r="E63" s="115">
        <v>271</v>
      </c>
      <c r="F63" s="114">
        <v>351</v>
      </c>
      <c r="G63" s="114">
        <v>622</v>
      </c>
      <c r="H63" s="114">
        <v>271</v>
      </c>
      <c r="I63" s="140">
        <v>240</v>
      </c>
      <c r="J63" s="115">
        <v>31</v>
      </c>
      <c r="K63" s="116">
        <v>12.916666666666666</v>
      </c>
    </row>
    <row r="64" spans="1:11" ht="14.1" customHeight="1" x14ac:dyDescent="0.2">
      <c r="A64" s="306" t="s">
        <v>295</v>
      </c>
      <c r="B64" s="307" t="s">
        <v>296</v>
      </c>
      <c r="C64" s="308"/>
      <c r="D64" s="113">
        <v>1.6380655226209049</v>
      </c>
      <c r="E64" s="115">
        <v>147</v>
      </c>
      <c r="F64" s="114">
        <v>99</v>
      </c>
      <c r="G64" s="114">
        <v>121</v>
      </c>
      <c r="H64" s="114">
        <v>106</v>
      </c>
      <c r="I64" s="140">
        <v>126</v>
      </c>
      <c r="J64" s="115">
        <v>21</v>
      </c>
      <c r="K64" s="116">
        <v>16.666666666666668</v>
      </c>
    </row>
    <row r="65" spans="1:11" ht="14.1" customHeight="1" x14ac:dyDescent="0.2">
      <c r="A65" s="306" t="s">
        <v>297</v>
      </c>
      <c r="B65" s="307" t="s">
        <v>298</v>
      </c>
      <c r="C65" s="308"/>
      <c r="D65" s="113">
        <v>0.83574771562291061</v>
      </c>
      <c r="E65" s="115">
        <v>75</v>
      </c>
      <c r="F65" s="114">
        <v>126</v>
      </c>
      <c r="G65" s="114">
        <v>76</v>
      </c>
      <c r="H65" s="114">
        <v>54</v>
      </c>
      <c r="I65" s="140">
        <v>84</v>
      </c>
      <c r="J65" s="115">
        <v>-9</v>
      </c>
      <c r="K65" s="116">
        <v>-10.714285714285714</v>
      </c>
    </row>
    <row r="66" spans="1:11" ht="14.1" customHeight="1" x14ac:dyDescent="0.2">
      <c r="A66" s="306">
        <v>82</v>
      </c>
      <c r="B66" s="307" t="s">
        <v>299</v>
      </c>
      <c r="C66" s="308"/>
      <c r="D66" s="113">
        <v>3.5101404056162249</v>
      </c>
      <c r="E66" s="115">
        <v>315</v>
      </c>
      <c r="F66" s="114">
        <v>312</v>
      </c>
      <c r="G66" s="114">
        <v>548</v>
      </c>
      <c r="H66" s="114">
        <v>292</v>
      </c>
      <c r="I66" s="140">
        <v>367</v>
      </c>
      <c r="J66" s="115">
        <v>-52</v>
      </c>
      <c r="K66" s="116">
        <v>-14.168937329700272</v>
      </c>
    </row>
    <row r="67" spans="1:11" ht="14.1" customHeight="1" x14ac:dyDescent="0.2">
      <c r="A67" s="306" t="s">
        <v>300</v>
      </c>
      <c r="B67" s="307" t="s">
        <v>301</v>
      </c>
      <c r="C67" s="308"/>
      <c r="D67" s="113">
        <v>2.4738132382438156</v>
      </c>
      <c r="E67" s="115">
        <v>222</v>
      </c>
      <c r="F67" s="114">
        <v>232</v>
      </c>
      <c r="G67" s="114">
        <v>382</v>
      </c>
      <c r="H67" s="114">
        <v>218</v>
      </c>
      <c r="I67" s="140">
        <v>252</v>
      </c>
      <c r="J67" s="115">
        <v>-30</v>
      </c>
      <c r="K67" s="116">
        <v>-11.904761904761905</v>
      </c>
    </row>
    <row r="68" spans="1:11" ht="14.1" customHeight="1" x14ac:dyDescent="0.2">
      <c r="A68" s="306" t="s">
        <v>302</v>
      </c>
      <c r="B68" s="307" t="s">
        <v>303</v>
      </c>
      <c r="C68" s="308"/>
      <c r="D68" s="113">
        <v>0.53487853799866281</v>
      </c>
      <c r="E68" s="115">
        <v>48</v>
      </c>
      <c r="F68" s="114">
        <v>42</v>
      </c>
      <c r="G68" s="114">
        <v>64</v>
      </c>
      <c r="H68" s="114">
        <v>39</v>
      </c>
      <c r="I68" s="140">
        <v>51</v>
      </c>
      <c r="J68" s="115">
        <v>-3</v>
      </c>
      <c r="K68" s="116">
        <v>-5.882352941176471</v>
      </c>
    </row>
    <row r="69" spans="1:11" ht="14.1" customHeight="1" x14ac:dyDescent="0.2">
      <c r="A69" s="306">
        <v>83</v>
      </c>
      <c r="B69" s="307" t="s">
        <v>304</v>
      </c>
      <c r="C69" s="308"/>
      <c r="D69" s="113">
        <v>4.5130376643637176</v>
      </c>
      <c r="E69" s="115">
        <v>405</v>
      </c>
      <c r="F69" s="114">
        <v>410</v>
      </c>
      <c r="G69" s="114">
        <v>813</v>
      </c>
      <c r="H69" s="114">
        <v>339</v>
      </c>
      <c r="I69" s="140">
        <v>361</v>
      </c>
      <c r="J69" s="115">
        <v>44</v>
      </c>
      <c r="K69" s="116">
        <v>12.18836565096953</v>
      </c>
    </row>
    <row r="70" spans="1:11" ht="14.1" customHeight="1" x14ac:dyDescent="0.2">
      <c r="A70" s="306" t="s">
        <v>305</v>
      </c>
      <c r="B70" s="307" t="s">
        <v>306</v>
      </c>
      <c r="C70" s="308"/>
      <c r="D70" s="113">
        <v>3.7441497659906395</v>
      </c>
      <c r="E70" s="115">
        <v>336</v>
      </c>
      <c r="F70" s="114">
        <v>344</v>
      </c>
      <c r="G70" s="114">
        <v>744</v>
      </c>
      <c r="H70" s="114">
        <v>249</v>
      </c>
      <c r="I70" s="140">
        <v>309</v>
      </c>
      <c r="J70" s="115">
        <v>27</v>
      </c>
      <c r="K70" s="116">
        <v>8.7378640776699026</v>
      </c>
    </row>
    <row r="71" spans="1:11" ht="14.1" customHeight="1" x14ac:dyDescent="0.2">
      <c r="A71" s="306"/>
      <c r="B71" s="307" t="s">
        <v>307</v>
      </c>
      <c r="C71" s="308"/>
      <c r="D71" s="113">
        <v>2.1395141519946512</v>
      </c>
      <c r="E71" s="115">
        <v>192</v>
      </c>
      <c r="F71" s="114">
        <v>200</v>
      </c>
      <c r="G71" s="114">
        <v>434</v>
      </c>
      <c r="H71" s="114">
        <v>127</v>
      </c>
      <c r="I71" s="140">
        <v>177</v>
      </c>
      <c r="J71" s="115">
        <v>15</v>
      </c>
      <c r="K71" s="116">
        <v>8.4745762711864412</v>
      </c>
    </row>
    <row r="72" spans="1:11" ht="14.1" customHeight="1" x14ac:dyDescent="0.2">
      <c r="A72" s="306">
        <v>84</v>
      </c>
      <c r="B72" s="307" t="s">
        <v>308</v>
      </c>
      <c r="C72" s="308"/>
      <c r="D72" s="113">
        <v>5.3599286828616002</v>
      </c>
      <c r="E72" s="115">
        <v>481</v>
      </c>
      <c r="F72" s="114">
        <v>927</v>
      </c>
      <c r="G72" s="114">
        <v>601</v>
      </c>
      <c r="H72" s="114">
        <v>608</v>
      </c>
      <c r="I72" s="140">
        <v>497</v>
      </c>
      <c r="J72" s="115">
        <v>-16</v>
      </c>
      <c r="K72" s="116">
        <v>-3.2193158953722336</v>
      </c>
    </row>
    <row r="73" spans="1:11" ht="14.1" customHeight="1" x14ac:dyDescent="0.2">
      <c r="A73" s="306" t="s">
        <v>309</v>
      </c>
      <c r="B73" s="307" t="s">
        <v>310</v>
      </c>
      <c r="C73" s="308"/>
      <c r="D73" s="113">
        <v>0.40115890349899708</v>
      </c>
      <c r="E73" s="115">
        <v>36</v>
      </c>
      <c r="F73" s="114">
        <v>20</v>
      </c>
      <c r="G73" s="114">
        <v>42</v>
      </c>
      <c r="H73" s="114">
        <v>20</v>
      </c>
      <c r="I73" s="140">
        <v>37</v>
      </c>
      <c r="J73" s="115">
        <v>-1</v>
      </c>
      <c r="K73" s="116">
        <v>-2.7027027027027026</v>
      </c>
    </row>
    <row r="74" spans="1:11" ht="14.1" customHeight="1" x14ac:dyDescent="0.2">
      <c r="A74" s="306" t="s">
        <v>311</v>
      </c>
      <c r="B74" s="307" t="s">
        <v>312</v>
      </c>
      <c r="C74" s="308"/>
      <c r="D74" s="113">
        <v>0.20057945174949854</v>
      </c>
      <c r="E74" s="115">
        <v>18</v>
      </c>
      <c r="F74" s="114">
        <v>17</v>
      </c>
      <c r="G74" s="114">
        <v>19</v>
      </c>
      <c r="H74" s="114">
        <v>10</v>
      </c>
      <c r="I74" s="140">
        <v>15</v>
      </c>
      <c r="J74" s="115">
        <v>3</v>
      </c>
      <c r="K74" s="116">
        <v>20</v>
      </c>
    </row>
    <row r="75" spans="1:11" ht="14.1" customHeight="1" x14ac:dyDescent="0.2">
      <c r="A75" s="306" t="s">
        <v>313</v>
      </c>
      <c r="B75" s="307" t="s">
        <v>314</v>
      </c>
      <c r="C75" s="308"/>
      <c r="D75" s="113">
        <v>4.4238912413639406</v>
      </c>
      <c r="E75" s="115">
        <v>397</v>
      </c>
      <c r="F75" s="114">
        <v>838</v>
      </c>
      <c r="G75" s="114">
        <v>460</v>
      </c>
      <c r="H75" s="114">
        <v>547</v>
      </c>
      <c r="I75" s="140">
        <v>412</v>
      </c>
      <c r="J75" s="115">
        <v>-15</v>
      </c>
      <c r="K75" s="116">
        <v>-3.6407766990291264</v>
      </c>
    </row>
    <row r="76" spans="1:11" ht="14.1" customHeight="1" x14ac:dyDescent="0.2">
      <c r="A76" s="306">
        <v>91</v>
      </c>
      <c r="B76" s="307" t="s">
        <v>315</v>
      </c>
      <c r="C76" s="308"/>
      <c r="D76" s="113">
        <v>0.42344550924894137</v>
      </c>
      <c r="E76" s="115">
        <v>38</v>
      </c>
      <c r="F76" s="114">
        <v>33</v>
      </c>
      <c r="G76" s="114">
        <v>59</v>
      </c>
      <c r="H76" s="114">
        <v>32</v>
      </c>
      <c r="I76" s="140">
        <v>39</v>
      </c>
      <c r="J76" s="115">
        <v>-1</v>
      </c>
      <c r="K76" s="116">
        <v>-2.5641025641025643</v>
      </c>
    </row>
    <row r="77" spans="1:11" ht="14.1" customHeight="1" x14ac:dyDescent="0.2">
      <c r="A77" s="306">
        <v>92</v>
      </c>
      <c r="B77" s="307" t="s">
        <v>316</v>
      </c>
      <c r="C77" s="308"/>
      <c r="D77" s="113">
        <v>1.259193224871852</v>
      </c>
      <c r="E77" s="115">
        <v>113</v>
      </c>
      <c r="F77" s="114">
        <v>96</v>
      </c>
      <c r="G77" s="114">
        <v>93</v>
      </c>
      <c r="H77" s="114">
        <v>64</v>
      </c>
      <c r="I77" s="140">
        <v>97</v>
      </c>
      <c r="J77" s="115">
        <v>16</v>
      </c>
      <c r="K77" s="116">
        <v>16.494845360824741</v>
      </c>
    </row>
    <row r="78" spans="1:11" ht="14.1" customHeight="1" x14ac:dyDescent="0.2">
      <c r="A78" s="306">
        <v>93</v>
      </c>
      <c r="B78" s="307" t="s">
        <v>317</v>
      </c>
      <c r="C78" s="308"/>
      <c r="D78" s="113" t="s">
        <v>513</v>
      </c>
      <c r="E78" s="115" t="s">
        <v>513</v>
      </c>
      <c r="F78" s="114">
        <v>9</v>
      </c>
      <c r="G78" s="114">
        <v>18</v>
      </c>
      <c r="H78" s="114" t="s">
        <v>513</v>
      </c>
      <c r="I78" s="140" t="s">
        <v>513</v>
      </c>
      <c r="J78" s="115" t="s">
        <v>513</v>
      </c>
      <c r="K78" s="116" t="s">
        <v>513</v>
      </c>
    </row>
    <row r="79" spans="1:11" ht="14.1" customHeight="1" x14ac:dyDescent="0.2">
      <c r="A79" s="306">
        <v>94</v>
      </c>
      <c r="B79" s="307" t="s">
        <v>318</v>
      </c>
      <c r="C79" s="308"/>
      <c r="D79" s="113">
        <v>0.56830844662357927</v>
      </c>
      <c r="E79" s="115">
        <v>51</v>
      </c>
      <c r="F79" s="114">
        <v>67</v>
      </c>
      <c r="G79" s="114">
        <v>81</v>
      </c>
      <c r="H79" s="114">
        <v>44</v>
      </c>
      <c r="I79" s="140">
        <v>47</v>
      </c>
      <c r="J79" s="115">
        <v>4</v>
      </c>
      <c r="K79" s="116">
        <v>8.5106382978723403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0.78003120124804992</v>
      </c>
      <c r="E81" s="143">
        <v>70</v>
      </c>
      <c r="F81" s="144">
        <v>90</v>
      </c>
      <c r="G81" s="144">
        <v>131</v>
      </c>
      <c r="H81" s="144">
        <v>63</v>
      </c>
      <c r="I81" s="145">
        <v>73</v>
      </c>
      <c r="J81" s="143">
        <v>-3</v>
      </c>
      <c r="K81" s="146">
        <v>-4.1095890410958908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10156</v>
      </c>
      <c r="E11" s="114">
        <v>8705</v>
      </c>
      <c r="F11" s="114">
        <v>10216</v>
      </c>
      <c r="G11" s="114">
        <v>9288</v>
      </c>
      <c r="H11" s="140">
        <v>9942</v>
      </c>
      <c r="I11" s="115">
        <v>214</v>
      </c>
      <c r="J11" s="116">
        <v>2.1524844095755382</v>
      </c>
    </row>
    <row r="12" spans="1:15" s="110" customFormat="1" ht="24.95" customHeight="1" x14ac:dyDescent="0.2">
      <c r="A12" s="193" t="s">
        <v>132</v>
      </c>
      <c r="B12" s="194" t="s">
        <v>133</v>
      </c>
      <c r="C12" s="113">
        <v>0.89602205592753048</v>
      </c>
      <c r="D12" s="115">
        <v>91</v>
      </c>
      <c r="E12" s="114">
        <v>87</v>
      </c>
      <c r="F12" s="114">
        <v>88</v>
      </c>
      <c r="G12" s="114">
        <v>58</v>
      </c>
      <c r="H12" s="140">
        <v>95</v>
      </c>
      <c r="I12" s="115">
        <v>-4</v>
      </c>
      <c r="J12" s="116">
        <v>-4.2105263157894735</v>
      </c>
    </row>
    <row r="13" spans="1:15" s="110" customFormat="1" ht="24.95" customHeight="1" x14ac:dyDescent="0.2">
      <c r="A13" s="193" t="s">
        <v>134</v>
      </c>
      <c r="B13" s="199" t="s">
        <v>214</v>
      </c>
      <c r="C13" s="113">
        <v>1.6837337534462387</v>
      </c>
      <c r="D13" s="115">
        <v>171</v>
      </c>
      <c r="E13" s="114">
        <v>29</v>
      </c>
      <c r="F13" s="114">
        <v>53</v>
      </c>
      <c r="G13" s="114">
        <v>49</v>
      </c>
      <c r="H13" s="140">
        <v>73</v>
      </c>
      <c r="I13" s="115">
        <v>98</v>
      </c>
      <c r="J13" s="116">
        <v>134.24657534246575</v>
      </c>
    </row>
    <row r="14" spans="1:15" s="287" customFormat="1" ht="24.95" customHeight="1" x14ac:dyDescent="0.2">
      <c r="A14" s="193" t="s">
        <v>215</v>
      </c>
      <c r="B14" s="199" t="s">
        <v>137</v>
      </c>
      <c r="C14" s="113">
        <v>12.376920047262702</v>
      </c>
      <c r="D14" s="115">
        <v>1257</v>
      </c>
      <c r="E14" s="114">
        <v>950</v>
      </c>
      <c r="F14" s="114">
        <v>996</v>
      </c>
      <c r="G14" s="114">
        <v>1268</v>
      </c>
      <c r="H14" s="140">
        <v>1315</v>
      </c>
      <c r="I14" s="115">
        <v>-58</v>
      </c>
      <c r="J14" s="116">
        <v>-4.4106463878327</v>
      </c>
      <c r="K14" s="110"/>
      <c r="L14" s="110"/>
      <c r="M14" s="110"/>
      <c r="N14" s="110"/>
      <c r="O14" s="110"/>
    </row>
    <row r="15" spans="1:15" s="110" customFormat="1" ht="24.95" customHeight="1" x14ac:dyDescent="0.2">
      <c r="A15" s="193" t="s">
        <v>216</v>
      </c>
      <c r="B15" s="199" t="s">
        <v>217</v>
      </c>
      <c r="C15" s="113">
        <v>1.8215833005120126</v>
      </c>
      <c r="D15" s="115">
        <v>185</v>
      </c>
      <c r="E15" s="114">
        <v>173</v>
      </c>
      <c r="F15" s="114">
        <v>227</v>
      </c>
      <c r="G15" s="114">
        <v>207</v>
      </c>
      <c r="H15" s="140">
        <v>197</v>
      </c>
      <c r="I15" s="115">
        <v>-12</v>
      </c>
      <c r="J15" s="116">
        <v>-6.0913705583756341</v>
      </c>
    </row>
    <row r="16" spans="1:15" s="287" customFormat="1" ht="24.95" customHeight="1" x14ac:dyDescent="0.2">
      <c r="A16" s="193" t="s">
        <v>218</v>
      </c>
      <c r="B16" s="199" t="s">
        <v>141</v>
      </c>
      <c r="C16" s="113">
        <v>8.2611264277274525</v>
      </c>
      <c r="D16" s="115">
        <v>839</v>
      </c>
      <c r="E16" s="114">
        <v>597</v>
      </c>
      <c r="F16" s="114">
        <v>553</v>
      </c>
      <c r="G16" s="114">
        <v>615</v>
      </c>
      <c r="H16" s="140">
        <v>906</v>
      </c>
      <c r="I16" s="115">
        <v>-67</v>
      </c>
      <c r="J16" s="116">
        <v>-7.3951434878587197</v>
      </c>
      <c r="K16" s="110"/>
      <c r="L16" s="110"/>
      <c r="M16" s="110"/>
      <c r="N16" s="110"/>
      <c r="O16" s="110"/>
    </row>
    <row r="17" spans="1:15" s="110" customFormat="1" ht="24.95" customHeight="1" x14ac:dyDescent="0.2">
      <c r="A17" s="193" t="s">
        <v>142</v>
      </c>
      <c r="B17" s="199" t="s">
        <v>220</v>
      </c>
      <c r="C17" s="113">
        <v>2.2942103190232377</v>
      </c>
      <c r="D17" s="115">
        <v>233</v>
      </c>
      <c r="E17" s="114">
        <v>180</v>
      </c>
      <c r="F17" s="114">
        <v>216</v>
      </c>
      <c r="G17" s="114">
        <v>446</v>
      </c>
      <c r="H17" s="140">
        <v>212</v>
      </c>
      <c r="I17" s="115">
        <v>21</v>
      </c>
      <c r="J17" s="116">
        <v>9.9056603773584904</v>
      </c>
    </row>
    <row r="18" spans="1:15" s="287" customFormat="1" ht="24.95" customHeight="1" x14ac:dyDescent="0.2">
      <c r="A18" s="201" t="s">
        <v>144</v>
      </c>
      <c r="B18" s="202" t="s">
        <v>145</v>
      </c>
      <c r="C18" s="113">
        <v>4.9724300905868448</v>
      </c>
      <c r="D18" s="115">
        <v>505</v>
      </c>
      <c r="E18" s="114">
        <v>495</v>
      </c>
      <c r="F18" s="114">
        <v>512</v>
      </c>
      <c r="G18" s="114">
        <v>427</v>
      </c>
      <c r="H18" s="140">
        <v>474</v>
      </c>
      <c r="I18" s="115">
        <v>31</v>
      </c>
      <c r="J18" s="116">
        <v>6.5400843881856536</v>
      </c>
      <c r="K18" s="110"/>
      <c r="L18" s="110"/>
      <c r="M18" s="110"/>
      <c r="N18" s="110"/>
      <c r="O18" s="110"/>
    </row>
    <row r="19" spans="1:15" s="110" customFormat="1" ht="24.95" customHeight="1" x14ac:dyDescent="0.2">
      <c r="A19" s="193" t="s">
        <v>146</v>
      </c>
      <c r="B19" s="199" t="s">
        <v>147</v>
      </c>
      <c r="C19" s="113">
        <v>13.420638046474989</v>
      </c>
      <c r="D19" s="115">
        <v>1363</v>
      </c>
      <c r="E19" s="114">
        <v>995</v>
      </c>
      <c r="F19" s="114">
        <v>1338</v>
      </c>
      <c r="G19" s="114">
        <v>1182</v>
      </c>
      <c r="H19" s="140">
        <v>1192</v>
      </c>
      <c r="I19" s="115">
        <v>171</v>
      </c>
      <c r="J19" s="116">
        <v>14.345637583892618</v>
      </c>
    </row>
    <row r="20" spans="1:15" s="287" customFormat="1" ht="24.95" customHeight="1" x14ac:dyDescent="0.2">
      <c r="A20" s="193" t="s">
        <v>148</v>
      </c>
      <c r="B20" s="199" t="s">
        <v>149</v>
      </c>
      <c r="C20" s="113">
        <v>5.0216620716817646</v>
      </c>
      <c r="D20" s="115">
        <v>510</v>
      </c>
      <c r="E20" s="114">
        <v>487</v>
      </c>
      <c r="F20" s="114">
        <v>532</v>
      </c>
      <c r="G20" s="114">
        <v>493</v>
      </c>
      <c r="H20" s="140">
        <v>508</v>
      </c>
      <c r="I20" s="115">
        <v>2</v>
      </c>
      <c r="J20" s="116">
        <v>0.39370078740157483</v>
      </c>
      <c r="K20" s="110"/>
      <c r="L20" s="110"/>
      <c r="M20" s="110"/>
      <c r="N20" s="110"/>
      <c r="O20" s="110"/>
    </row>
    <row r="21" spans="1:15" s="110" customFormat="1" ht="24.95" customHeight="1" x14ac:dyDescent="0.2">
      <c r="A21" s="201" t="s">
        <v>150</v>
      </c>
      <c r="B21" s="202" t="s">
        <v>151</v>
      </c>
      <c r="C21" s="113">
        <v>6.6857030326900357</v>
      </c>
      <c r="D21" s="115">
        <v>679</v>
      </c>
      <c r="E21" s="114">
        <v>615</v>
      </c>
      <c r="F21" s="114">
        <v>653</v>
      </c>
      <c r="G21" s="114">
        <v>591</v>
      </c>
      <c r="H21" s="140">
        <v>594</v>
      </c>
      <c r="I21" s="115">
        <v>85</v>
      </c>
      <c r="J21" s="116">
        <v>14.30976430976431</v>
      </c>
    </row>
    <row r="22" spans="1:15" s="110" customFormat="1" ht="24.95" customHeight="1" x14ac:dyDescent="0.2">
      <c r="A22" s="201" t="s">
        <v>152</v>
      </c>
      <c r="B22" s="199" t="s">
        <v>153</v>
      </c>
      <c r="C22" s="113">
        <v>1.132335565183143</v>
      </c>
      <c r="D22" s="115">
        <v>115</v>
      </c>
      <c r="E22" s="114">
        <v>107</v>
      </c>
      <c r="F22" s="114">
        <v>196</v>
      </c>
      <c r="G22" s="114">
        <v>203</v>
      </c>
      <c r="H22" s="140">
        <v>165</v>
      </c>
      <c r="I22" s="115">
        <v>-50</v>
      </c>
      <c r="J22" s="116">
        <v>-30.303030303030305</v>
      </c>
    </row>
    <row r="23" spans="1:15" s="110" customFormat="1" ht="24.95" customHeight="1" x14ac:dyDescent="0.2">
      <c r="A23" s="193" t="s">
        <v>154</v>
      </c>
      <c r="B23" s="199" t="s">
        <v>155</v>
      </c>
      <c r="C23" s="113">
        <v>1.3588026782197715</v>
      </c>
      <c r="D23" s="115">
        <v>138</v>
      </c>
      <c r="E23" s="114">
        <v>225</v>
      </c>
      <c r="F23" s="114">
        <v>104</v>
      </c>
      <c r="G23" s="114">
        <v>97</v>
      </c>
      <c r="H23" s="140">
        <v>124</v>
      </c>
      <c r="I23" s="115">
        <v>14</v>
      </c>
      <c r="J23" s="116">
        <v>11.290322580645162</v>
      </c>
    </row>
    <row r="24" spans="1:15" s="110" customFormat="1" ht="24.95" customHeight="1" x14ac:dyDescent="0.2">
      <c r="A24" s="193" t="s">
        <v>156</v>
      </c>
      <c r="B24" s="199" t="s">
        <v>221</v>
      </c>
      <c r="C24" s="113">
        <v>8.5762111067349345</v>
      </c>
      <c r="D24" s="115">
        <v>871</v>
      </c>
      <c r="E24" s="114">
        <v>565</v>
      </c>
      <c r="F24" s="114">
        <v>617</v>
      </c>
      <c r="G24" s="114">
        <v>615</v>
      </c>
      <c r="H24" s="140">
        <v>792</v>
      </c>
      <c r="I24" s="115">
        <v>79</v>
      </c>
      <c r="J24" s="116">
        <v>9.974747474747474</v>
      </c>
    </row>
    <row r="25" spans="1:15" s="110" customFormat="1" ht="24.95" customHeight="1" x14ac:dyDescent="0.2">
      <c r="A25" s="193" t="s">
        <v>222</v>
      </c>
      <c r="B25" s="204" t="s">
        <v>159</v>
      </c>
      <c r="C25" s="113">
        <v>4.8050413548641195</v>
      </c>
      <c r="D25" s="115">
        <v>488</v>
      </c>
      <c r="E25" s="114">
        <v>471</v>
      </c>
      <c r="F25" s="114">
        <v>490</v>
      </c>
      <c r="G25" s="114">
        <v>510</v>
      </c>
      <c r="H25" s="140">
        <v>482</v>
      </c>
      <c r="I25" s="115">
        <v>6</v>
      </c>
      <c r="J25" s="116">
        <v>1.2448132780082988</v>
      </c>
    </row>
    <row r="26" spans="1:15" s="110" customFormat="1" ht="24.95" customHeight="1" x14ac:dyDescent="0.2">
      <c r="A26" s="201">
        <v>782.78300000000002</v>
      </c>
      <c r="B26" s="203" t="s">
        <v>160</v>
      </c>
      <c r="C26" s="113">
        <v>7.0204805041354863</v>
      </c>
      <c r="D26" s="115">
        <v>713</v>
      </c>
      <c r="E26" s="114">
        <v>876</v>
      </c>
      <c r="F26" s="114">
        <v>899</v>
      </c>
      <c r="G26" s="114">
        <v>872</v>
      </c>
      <c r="H26" s="140">
        <v>816</v>
      </c>
      <c r="I26" s="115">
        <v>-103</v>
      </c>
      <c r="J26" s="116">
        <v>-12.622549019607844</v>
      </c>
    </row>
    <row r="27" spans="1:15" s="110" customFormat="1" ht="24.95" customHeight="1" x14ac:dyDescent="0.2">
      <c r="A27" s="193" t="s">
        <v>161</v>
      </c>
      <c r="B27" s="199" t="s">
        <v>162</v>
      </c>
      <c r="C27" s="113">
        <v>2.2055927530523829</v>
      </c>
      <c r="D27" s="115">
        <v>224</v>
      </c>
      <c r="E27" s="114">
        <v>155</v>
      </c>
      <c r="F27" s="114">
        <v>252</v>
      </c>
      <c r="G27" s="114">
        <v>218</v>
      </c>
      <c r="H27" s="140">
        <v>299</v>
      </c>
      <c r="I27" s="115">
        <v>-75</v>
      </c>
      <c r="J27" s="116">
        <v>-25.083612040133779</v>
      </c>
    </row>
    <row r="28" spans="1:15" s="110" customFormat="1" ht="24.95" customHeight="1" x14ac:dyDescent="0.2">
      <c r="A28" s="193" t="s">
        <v>163</v>
      </c>
      <c r="B28" s="199" t="s">
        <v>164</v>
      </c>
      <c r="C28" s="113">
        <v>8.3989759747932258</v>
      </c>
      <c r="D28" s="115">
        <v>853</v>
      </c>
      <c r="E28" s="114">
        <v>702</v>
      </c>
      <c r="F28" s="114">
        <v>983</v>
      </c>
      <c r="G28" s="114">
        <v>787</v>
      </c>
      <c r="H28" s="140">
        <v>746</v>
      </c>
      <c r="I28" s="115">
        <v>107</v>
      </c>
      <c r="J28" s="116">
        <v>14.343163538873995</v>
      </c>
    </row>
    <row r="29" spans="1:15" s="110" customFormat="1" ht="24.95" customHeight="1" x14ac:dyDescent="0.2">
      <c r="A29" s="193">
        <v>86</v>
      </c>
      <c r="B29" s="199" t="s">
        <v>165</v>
      </c>
      <c r="C29" s="113">
        <v>10.07286333202048</v>
      </c>
      <c r="D29" s="115">
        <v>1023</v>
      </c>
      <c r="E29" s="114">
        <v>888</v>
      </c>
      <c r="F29" s="114">
        <v>1077</v>
      </c>
      <c r="G29" s="114">
        <v>915</v>
      </c>
      <c r="H29" s="140">
        <v>1021</v>
      </c>
      <c r="I29" s="115">
        <v>2</v>
      </c>
      <c r="J29" s="116">
        <v>0.19588638589618021</v>
      </c>
    </row>
    <row r="30" spans="1:15" s="110" customFormat="1" ht="24.95" customHeight="1" x14ac:dyDescent="0.2">
      <c r="A30" s="193">
        <v>87.88</v>
      </c>
      <c r="B30" s="204" t="s">
        <v>166</v>
      </c>
      <c r="C30" s="113">
        <v>7.5324931075226464</v>
      </c>
      <c r="D30" s="115">
        <v>765</v>
      </c>
      <c r="E30" s="114">
        <v>656</v>
      </c>
      <c r="F30" s="114">
        <v>1017</v>
      </c>
      <c r="G30" s="114">
        <v>712</v>
      </c>
      <c r="H30" s="140">
        <v>748</v>
      </c>
      <c r="I30" s="115">
        <v>17</v>
      </c>
      <c r="J30" s="116">
        <v>2.2727272727272729</v>
      </c>
    </row>
    <row r="31" spans="1:15" s="110" customFormat="1" ht="24.95" customHeight="1" x14ac:dyDescent="0.2">
      <c r="A31" s="193" t="s">
        <v>167</v>
      </c>
      <c r="B31" s="199" t="s">
        <v>168</v>
      </c>
      <c r="C31" s="113">
        <v>3.8400945254037024</v>
      </c>
      <c r="D31" s="115">
        <v>390</v>
      </c>
      <c r="E31" s="114">
        <v>402</v>
      </c>
      <c r="F31" s="114">
        <v>409</v>
      </c>
      <c r="G31" s="114">
        <v>291</v>
      </c>
      <c r="H31" s="140">
        <v>498</v>
      </c>
      <c r="I31" s="115">
        <v>-108</v>
      </c>
      <c r="J31" s="116">
        <v>-21.686746987951807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0.89602205592753048</v>
      </c>
      <c r="D34" s="115">
        <v>91</v>
      </c>
      <c r="E34" s="114">
        <v>87</v>
      </c>
      <c r="F34" s="114">
        <v>88</v>
      </c>
      <c r="G34" s="114">
        <v>58</v>
      </c>
      <c r="H34" s="140">
        <v>95</v>
      </c>
      <c r="I34" s="115">
        <v>-4</v>
      </c>
      <c r="J34" s="116">
        <v>-4.2105263157894735</v>
      </c>
    </row>
    <row r="35" spans="1:10" s="110" customFormat="1" ht="24.95" customHeight="1" x14ac:dyDescent="0.2">
      <c r="A35" s="292" t="s">
        <v>171</v>
      </c>
      <c r="B35" s="293" t="s">
        <v>172</v>
      </c>
      <c r="C35" s="113">
        <v>19.033083891295785</v>
      </c>
      <c r="D35" s="115">
        <v>1933</v>
      </c>
      <c r="E35" s="114">
        <v>1474</v>
      </c>
      <c r="F35" s="114">
        <v>1561</v>
      </c>
      <c r="G35" s="114">
        <v>1744</v>
      </c>
      <c r="H35" s="140">
        <v>1862</v>
      </c>
      <c r="I35" s="115">
        <v>71</v>
      </c>
      <c r="J35" s="116">
        <v>3.8131041890440387</v>
      </c>
    </row>
    <row r="36" spans="1:10" s="110" customFormat="1" ht="24.95" customHeight="1" x14ac:dyDescent="0.2">
      <c r="A36" s="294" t="s">
        <v>173</v>
      </c>
      <c r="B36" s="295" t="s">
        <v>174</v>
      </c>
      <c r="C36" s="125">
        <v>80.07089405277668</v>
      </c>
      <c r="D36" s="143">
        <v>8132</v>
      </c>
      <c r="E36" s="144">
        <v>7144</v>
      </c>
      <c r="F36" s="144">
        <v>8567</v>
      </c>
      <c r="G36" s="144">
        <v>7486</v>
      </c>
      <c r="H36" s="145">
        <v>7985</v>
      </c>
      <c r="I36" s="143">
        <v>147</v>
      </c>
      <c r="J36" s="146">
        <v>1.8409517845961176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10156</v>
      </c>
      <c r="F11" s="264">
        <v>8705</v>
      </c>
      <c r="G11" s="264">
        <v>10216</v>
      </c>
      <c r="H11" s="264">
        <v>9288</v>
      </c>
      <c r="I11" s="265">
        <v>9942</v>
      </c>
      <c r="J11" s="263">
        <v>214</v>
      </c>
      <c r="K11" s="266">
        <v>2.1524844095755382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22.311933832217409</v>
      </c>
      <c r="E13" s="115">
        <v>2266</v>
      </c>
      <c r="F13" s="114">
        <v>2377</v>
      </c>
      <c r="G13" s="114">
        <v>2764</v>
      </c>
      <c r="H13" s="114">
        <v>2435</v>
      </c>
      <c r="I13" s="140">
        <v>2319</v>
      </c>
      <c r="J13" s="115">
        <v>-53</v>
      </c>
      <c r="K13" s="116">
        <v>-2.2854678740836567</v>
      </c>
    </row>
    <row r="14" spans="1:17" ht="15.95" customHeight="1" x14ac:dyDescent="0.2">
      <c r="A14" s="306" t="s">
        <v>230</v>
      </c>
      <c r="B14" s="307"/>
      <c r="C14" s="308"/>
      <c r="D14" s="113">
        <v>54.716423788893266</v>
      </c>
      <c r="E14" s="115">
        <v>5557</v>
      </c>
      <c r="F14" s="114">
        <v>4445</v>
      </c>
      <c r="G14" s="114">
        <v>5385</v>
      </c>
      <c r="H14" s="114">
        <v>4890</v>
      </c>
      <c r="I14" s="140">
        <v>5323</v>
      </c>
      <c r="J14" s="115">
        <v>234</v>
      </c>
      <c r="K14" s="116">
        <v>4.3960172834867555</v>
      </c>
    </row>
    <row r="15" spans="1:17" ht="15.95" customHeight="1" x14ac:dyDescent="0.2">
      <c r="A15" s="306" t="s">
        <v>231</v>
      </c>
      <c r="B15" s="307"/>
      <c r="C15" s="308"/>
      <c r="D15" s="113">
        <v>7.1681764474202438</v>
      </c>
      <c r="E15" s="115">
        <v>728</v>
      </c>
      <c r="F15" s="114">
        <v>629</v>
      </c>
      <c r="G15" s="114">
        <v>681</v>
      </c>
      <c r="H15" s="114">
        <v>632</v>
      </c>
      <c r="I15" s="140">
        <v>690</v>
      </c>
      <c r="J15" s="115">
        <v>38</v>
      </c>
      <c r="K15" s="116">
        <v>5.5072463768115938</v>
      </c>
    </row>
    <row r="16" spans="1:17" ht="15.95" customHeight="1" x14ac:dyDescent="0.2">
      <c r="A16" s="306" t="s">
        <v>232</v>
      </c>
      <c r="B16" s="307"/>
      <c r="C16" s="308"/>
      <c r="D16" s="113">
        <v>14.956675856636471</v>
      </c>
      <c r="E16" s="115">
        <v>1519</v>
      </c>
      <c r="F16" s="114">
        <v>1165</v>
      </c>
      <c r="G16" s="114">
        <v>1304</v>
      </c>
      <c r="H16" s="114">
        <v>1253</v>
      </c>
      <c r="I16" s="140">
        <v>1517</v>
      </c>
      <c r="J16" s="115">
        <v>2</v>
      </c>
      <c r="K16" s="116">
        <v>0.13183915622940012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0.85663647105159513</v>
      </c>
      <c r="E18" s="115">
        <v>87</v>
      </c>
      <c r="F18" s="114">
        <v>84</v>
      </c>
      <c r="G18" s="114">
        <v>113</v>
      </c>
      <c r="H18" s="114">
        <v>79</v>
      </c>
      <c r="I18" s="140">
        <v>83</v>
      </c>
      <c r="J18" s="115">
        <v>4</v>
      </c>
      <c r="K18" s="116">
        <v>4.8192771084337354</v>
      </c>
    </row>
    <row r="19" spans="1:11" ht="14.1" customHeight="1" x14ac:dyDescent="0.2">
      <c r="A19" s="306" t="s">
        <v>235</v>
      </c>
      <c r="B19" s="307" t="s">
        <v>236</v>
      </c>
      <c r="C19" s="308"/>
      <c r="D19" s="113">
        <v>0.29539188656951554</v>
      </c>
      <c r="E19" s="115">
        <v>30</v>
      </c>
      <c r="F19" s="114">
        <v>34</v>
      </c>
      <c r="G19" s="114">
        <v>59</v>
      </c>
      <c r="H19" s="114">
        <v>25</v>
      </c>
      <c r="I19" s="140">
        <v>27</v>
      </c>
      <c r="J19" s="115">
        <v>3</v>
      </c>
      <c r="K19" s="116">
        <v>11.111111111111111</v>
      </c>
    </row>
    <row r="20" spans="1:11" ht="14.1" customHeight="1" x14ac:dyDescent="0.2">
      <c r="A20" s="306">
        <v>12</v>
      </c>
      <c r="B20" s="307" t="s">
        <v>237</v>
      </c>
      <c r="C20" s="308"/>
      <c r="D20" s="113">
        <v>1.3095706971248524</v>
      </c>
      <c r="E20" s="115">
        <v>133</v>
      </c>
      <c r="F20" s="114">
        <v>151</v>
      </c>
      <c r="G20" s="114">
        <v>111</v>
      </c>
      <c r="H20" s="114">
        <v>97</v>
      </c>
      <c r="I20" s="140">
        <v>135</v>
      </c>
      <c r="J20" s="115">
        <v>-2</v>
      </c>
      <c r="K20" s="116">
        <v>-1.4814814814814814</v>
      </c>
    </row>
    <row r="21" spans="1:11" ht="14.1" customHeight="1" x14ac:dyDescent="0.2">
      <c r="A21" s="306">
        <v>21</v>
      </c>
      <c r="B21" s="307" t="s">
        <v>238</v>
      </c>
      <c r="C21" s="308"/>
      <c r="D21" s="113">
        <v>0.49231981094919258</v>
      </c>
      <c r="E21" s="115">
        <v>50</v>
      </c>
      <c r="F21" s="114">
        <v>43</v>
      </c>
      <c r="G21" s="114">
        <v>34</v>
      </c>
      <c r="H21" s="114">
        <v>188</v>
      </c>
      <c r="I21" s="140">
        <v>44</v>
      </c>
      <c r="J21" s="115">
        <v>6</v>
      </c>
      <c r="K21" s="116">
        <v>13.636363636363637</v>
      </c>
    </row>
    <row r="22" spans="1:11" ht="14.1" customHeight="1" x14ac:dyDescent="0.2">
      <c r="A22" s="306">
        <v>22</v>
      </c>
      <c r="B22" s="307" t="s">
        <v>239</v>
      </c>
      <c r="C22" s="308"/>
      <c r="D22" s="113">
        <v>2.9145332808192204</v>
      </c>
      <c r="E22" s="115">
        <v>296</v>
      </c>
      <c r="F22" s="114">
        <v>292</v>
      </c>
      <c r="G22" s="114">
        <v>301</v>
      </c>
      <c r="H22" s="114">
        <v>309</v>
      </c>
      <c r="I22" s="140">
        <v>302</v>
      </c>
      <c r="J22" s="115">
        <v>-6</v>
      </c>
      <c r="K22" s="116">
        <v>-1.9867549668874172</v>
      </c>
    </row>
    <row r="23" spans="1:11" ht="14.1" customHeight="1" x14ac:dyDescent="0.2">
      <c r="A23" s="306">
        <v>23</v>
      </c>
      <c r="B23" s="307" t="s">
        <v>240</v>
      </c>
      <c r="C23" s="308"/>
      <c r="D23" s="113">
        <v>0.72863332020480509</v>
      </c>
      <c r="E23" s="115">
        <v>74</v>
      </c>
      <c r="F23" s="114">
        <v>72</v>
      </c>
      <c r="G23" s="114">
        <v>79</v>
      </c>
      <c r="H23" s="114">
        <v>72</v>
      </c>
      <c r="I23" s="140">
        <v>61</v>
      </c>
      <c r="J23" s="115">
        <v>13</v>
      </c>
      <c r="K23" s="116">
        <v>21.311475409836067</v>
      </c>
    </row>
    <row r="24" spans="1:11" ht="14.1" customHeight="1" x14ac:dyDescent="0.2">
      <c r="A24" s="306">
        <v>24</v>
      </c>
      <c r="B24" s="307" t="s">
        <v>241</v>
      </c>
      <c r="C24" s="308"/>
      <c r="D24" s="113">
        <v>3.1410003938558488</v>
      </c>
      <c r="E24" s="115">
        <v>319</v>
      </c>
      <c r="F24" s="114">
        <v>246</v>
      </c>
      <c r="G24" s="114">
        <v>264</v>
      </c>
      <c r="H24" s="114">
        <v>275</v>
      </c>
      <c r="I24" s="140">
        <v>307</v>
      </c>
      <c r="J24" s="115">
        <v>12</v>
      </c>
      <c r="K24" s="116">
        <v>3.9087947882736156</v>
      </c>
    </row>
    <row r="25" spans="1:11" ht="14.1" customHeight="1" x14ac:dyDescent="0.2">
      <c r="A25" s="306">
        <v>25</v>
      </c>
      <c r="B25" s="307" t="s">
        <v>242</v>
      </c>
      <c r="C25" s="308"/>
      <c r="D25" s="113">
        <v>3.7810161480897992</v>
      </c>
      <c r="E25" s="115">
        <v>384</v>
      </c>
      <c r="F25" s="114">
        <v>231</v>
      </c>
      <c r="G25" s="114">
        <v>320</v>
      </c>
      <c r="H25" s="114">
        <v>302</v>
      </c>
      <c r="I25" s="140">
        <v>460</v>
      </c>
      <c r="J25" s="115">
        <v>-76</v>
      </c>
      <c r="K25" s="116">
        <v>-16.521739130434781</v>
      </c>
    </row>
    <row r="26" spans="1:11" ht="14.1" customHeight="1" x14ac:dyDescent="0.2">
      <c r="A26" s="306">
        <v>26</v>
      </c>
      <c r="B26" s="307" t="s">
        <v>243</v>
      </c>
      <c r="C26" s="308"/>
      <c r="D26" s="113">
        <v>2.7668373375344624</v>
      </c>
      <c r="E26" s="115">
        <v>281</v>
      </c>
      <c r="F26" s="114">
        <v>166</v>
      </c>
      <c r="G26" s="114">
        <v>160</v>
      </c>
      <c r="H26" s="114">
        <v>172</v>
      </c>
      <c r="I26" s="140">
        <v>251</v>
      </c>
      <c r="J26" s="115">
        <v>30</v>
      </c>
      <c r="K26" s="116">
        <v>11.952191235059761</v>
      </c>
    </row>
    <row r="27" spans="1:11" ht="14.1" customHeight="1" x14ac:dyDescent="0.2">
      <c r="A27" s="306">
        <v>27</v>
      </c>
      <c r="B27" s="307" t="s">
        <v>244</v>
      </c>
      <c r="C27" s="308"/>
      <c r="D27" s="113">
        <v>1.3095706971248524</v>
      </c>
      <c r="E27" s="115">
        <v>133</v>
      </c>
      <c r="F27" s="114">
        <v>103</v>
      </c>
      <c r="G27" s="114">
        <v>99</v>
      </c>
      <c r="H27" s="114">
        <v>133</v>
      </c>
      <c r="I27" s="140">
        <v>167</v>
      </c>
      <c r="J27" s="115">
        <v>-34</v>
      </c>
      <c r="K27" s="116">
        <v>-20.359281437125748</v>
      </c>
    </row>
    <row r="28" spans="1:11" ht="14.1" customHeight="1" x14ac:dyDescent="0.2">
      <c r="A28" s="306">
        <v>28</v>
      </c>
      <c r="B28" s="307" t="s">
        <v>245</v>
      </c>
      <c r="C28" s="308"/>
      <c r="D28" s="113">
        <v>0.53170539582512799</v>
      </c>
      <c r="E28" s="115">
        <v>54</v>
      </c>
      <c r="F28" s="114">
        <v>60</v>
      </c>
      <c r="G28" s="114">
        <v>59</v>
      </c>
      <c r="H28" s="114">
        <v>57</v>
      </c>
      <c r="I28" s="140">
        <v>52</v>
      </c>
      <c r="J28" s="115">
        <v>2</v>
      </c>
      <c r="K28" s="116">
        <v>3.8461538461538463</v>
      </c>
    </row>
    <row r="29" spans="1:11" ht="14.1" customHeight="1" x14ac:dyDescent="0.2">
      <c r="A29" s="306">
        <v>29</v>
      </c>
      <c r="B29" s="307" t="s">
        <v>246</v>
      </c>
      <c r="C29" s="308"/>
      <c r="D29" s="113">
        <v>3.1803859787317843</v>
      </c>
      <c r="E29" s="115">
        <v>323</v>
      </c>
      <c r="F29" s="114">
        <v>262</v>
      </c>
      <c r="G29" s="114">
        <v>329</v>
      </c>
      <c r="H29" s="114">
        <v>313</v>
      </c>
      <c r="I29" s="140">
        <v>325</v>
      </c>
      <c r="J29" s="115">
        <v>-2</v>
      </c>
      <c r="K29" s="116">
        <v>-0.61538461538461542</v>
      </c>
    </row>
    <row r="30" spans="1:11" ht="14.1" customHeight="1" x14ac:dyDescent="0.2">
      <c r="A30" s="306" t="s">
        <v>247</v>
      </c>
      <c r="B30" s="307" t="s">
        <v>248</v>
      </c>
      <c r="C30" s="308"/>
      <c r="D30" s="113" t="s">
        <v>513</v>
      </c>
      <c r="E30" s="115" t="s">
        <v>513</v>
      </c>
      <c r="F30" s="114" t="s">
        <v>513</v>
      </c>
      <c r="G30" s="114" t="s">
        <v>513</v>
      </c>
      <c r="H30" s="114">
        <v>50</v>
      </c>
      <c r="I30" s="140">
        <v>52</v>
      </c>
      <c r="J30" s="115" t="s">
        <v>513</v>
      </c>
      <c r="K30" s="116" t="s">
        <v>513</v>
      </c>
    </row>
    <row r="31" spans="1:11" ht="14.1" customHeight="1" x14ac:dyDescent="0.2">
      <c r="A31" s="306" t="s">
        <v>249</v>
      </c>
      <c r="B31" s="307" t="s">
        <v>250</v>
      </c>
      <c r="C31" s="308"/>
      <c r="D31" s="113">
        <v>2.6683733753446237</v>
      </c>
      <c r="E31" s="115">
        <v>271</v>
      </c>
      <c r="F31" s="114">
        <v>226</v>
      </c>
      <c r="G31" s="114">
        <v>269</v>
      </c>
      <c r="H31" s="114">
        <v>259</v>
      </c>
      <c r="I31" s="140">
        <v>273</v>
      </c>
      <c r="J31" s="115">
        <v>-2</v>
      </c>
      <c r="K31" s="116">
        <v>-0.73260073260073255</v>
      </c>
    </row>
    <row r="32" spans="1:11" ht="14.1" customHeight="1" x14ac:dyDescent="0.2">
      <c r="A32" s="306">
        <v>31</v>
      </c>
      <c r="B32" s="307" t="s">
        <v>251</v>
      </c>
      <c r="C32" s="308"/>
      <c r="D32" s="113">
        <v>0.40370224497833795</v>
      </c>
      <c r="E32" s="115">
        <v>41</v>
      </c>
      <c r="F32" s="114">
        <v>24</v>
      </c>
      <c r="G32" s="114">
        <v>25</v>
      </c>
      <c r="H32" s="114">
        <v>21</v>
      </c>
      <c r="I32" s="140">
        <v>35</v>
      </c>
      <c r="J32" s="115">
        <v>6</v>
      </c>
      <c r="K32" s="116">
        <v>17.142857142857142</v>
      </c>
    </row>
    <row r="33" spans="1:11" ht="14.1" customHeight="1" x14ac:dyDescent="0.2">
      <c r="A33" s="306">
        <v>32</v>
      </c>
      <c r="B33" s="307" t="s">
        <v>252</v>
      </c>
      <c r="C33" s="308"/>
      <c r="D33" s="113">
        <v>1.4868058290665616</v>
      </c>
      <c r="E33" s="115">
        <v>151</v>
      </c>
      <c r="F33" s="114">
        <v>187</v>
      </c>
      <c r="G33" s="114">
        <v>234</v>
      </c>
      <c r="H33" s="114">
        <v>172</v>
      </c>
      <c r="I33" s="140">
        <v>214</v>
      </c>
      <c r="J33" s="115">
        <v>-63</v>
      </c>
      <c r="K33" s="116">
        <v>-29.439252336448597</v>
      </c>
    </row>
    <row r="34" spans="1:11" ht="14.1" customHeight="1" x14ac:dyDescent="0.2">
      <c r="A34" s="306">
        <v>33</v>
      </c>
      <c r="B34" s="307" t="s">
        <v>253</v>
      </c>
      <c r="C34" s="308"/>
      <c r="D34" s="113">
        <v>1.3292634895628199</v>
      </c>
      <c r="E34" s="115">
        <v>135</v>
      </c>
      <c r="F34" s="114">
        <v>187</v>
      </c>
      <c r="G34" s="114">
        <v>121</v>
      </c>
      <c r="H34" s="114">
        <v>117</v>
      </c>
      <c r="I34" s="140">
        <v>131</v>
      </c>
      <c r="J34" s="115">
        <v>4</v>
      </c>
      <c r="K34" s="116">
        <v>3.053435114503817</v>
      </c>
    </row>
    <row r="35" spans="1:11" ht="14.1" customHeight="1" x14ac:dyDescent="0.2">
      <c r="A35" s="306">
        <v>34</v>
      </c>
      <c r="B35" s="307" t="s">
        <v>254</v>
      </c>
      <c r="C35" s="308"/>
      <c r="D35" s="113">
        <v>2.1366679795194958</v>
      </c>
      <c r="E35" s="115">
        <v>217</v>
      </c>
      <c r="F35" s="114">
        <v>160</v>
      </c>
      <c r="G35" s="114">
        <v>159</v>
      </c>
      <c r="H35" s="114">
        <v>160</v>
      </c>
      <c r="I35" s="140">
        <v>210</v>
      </c>
      <c r="J35" s="115">
        <v>7</v>
      </c>
      <c r="K35" s="116">
        <v>3.3333333333333335</v>
      </c>
    </row>
    <row r="36" spans="1:11" ht="14.1" customHeight="1" x14ac:dyDescent="0.2">
      <c r="A36" s="306">
        <v>41</v>
      </c>
      <c r="B36" s="307" t="s">
        <v>255</v>
      </c>
      <c r="C36" s="308"/>
      <c r="D36" s="113">
        <v>2.3631350925561243</v>
      </c>
      <c r="E36" s="115">
        <v>240</v>
      </c>
      <c r="F36" s="114">
        <v>124</v>
      </c>
      <c r="G36" s="114">
        <v>111</v>
      </c>
      <c r="H36" s="114">
        <v>114</v>
      </c>
      <c r="I36" s="140">
        <v>126</v>
      </c>
      <c r="J36" s="115">
        <v>114</v>
      </c>
      <c r="K36" s="116">
        <v>90.476190476190482</v>
      </c>
    </row>
    <row r="37" spans="1:11" ht="14.1" customHeight="1" x14ac:dyDescent="0.2">
      <c r="A37" s="306">
        <v>42</v>
      </c>
      <c r="B37" s="307" t="s">
        <v>256</v>
      </c>
      <c r="C37" s="308"/>
      <c r="D37" s="113">
        <v>0.10831035840882237</v>
      </c>
      <c r="E37" s="115">
        <v>11</v>
      </c>
      <c r="F37" s="114" t="s">
        <v>513</v>
      </c>
      <c r="G37" s="114" t="s">
        <v>513</v>
      </c>
      <c r="H37" s="114">
        <v>9</v>
      </c>
      <c r="I37" s="140">
        <v>19</v>
      </c>
      <c r="J37" s="115">
        <v>-8</v>
      </c>
      <c r="K37" s="116">
        <v>-42.10526315789474</v>
      </c>
    </row>
    <row r="38" spans="1:11" ht="14.1" customHeight="1" x14ac:dyDescent="0.2">
      <c r="A38" s="306">
        <v>43</v>
      </c>
      <c r="B38" s="307" t="s">
        <v>257</v>
      </c>
      <c r="C38" s="308"/>
      <c r="D38" s="113">
        <v>1.0732571878692398</v>
      </c>
      <c r="E38" s="115">
        <v>109</v>
      </c>
      <c r="F38" s="114">
        <v>81</v>
      </c>
      <c r="G38" s="114">
        <v>146</v>
      </c>
      <c r="H38" s="114">
        <v>157</v>
      </c>
      <c r="I38" s="140">
        <v>119</v>
      </c>
      <c r="J38" s="115">
        <v>-10</v>
      </c>
      <c r="K38" s="116">
        <v>-8.4033613445378155</v>
      </c>
    </row>
    <row r="39" spans="1:11" ht="14.1" customHeight="1" x14ac:dyDescent="0.2">
      <c r="A39" s="306">
        <v>51</v>
      </c>
      <c r="B39" s="307" t="s">
        <v>258</v>
      </c>
      <c r="C39" s="308"/>
      <c r="D39" s="113">
        <v>6.8432453721937767</v>
      </c>
      <c r="E39" s="115">
        <v>695</v>
      </c>
      <c r="F39" s="114">
        <v>721</v>
      </c>
      <c r="G39" s="114">
        <v>898</v>
      </c>
      <c r="H39" s="114">
        <v>771</v>
      </c>
      <c r="I39" s="140">
        <v>784</v>
      </c>
      <c r="J39" s="115">
        <v>-89</v>
      </c>
      <c r="K39" s="116">
        <v>-11.352040816326531</v>
      </c>
    </row>
    <row r="40" spans="1:11" ht="14.1" customHeight="1" x14ac:dyDescent="0.2">
      <c r="A40" s="306" t="s">
        <v>259</v>
      </c>
      <c r="B40" s="307" t="s">
        <v>260</v>
      </c>
      <c r="C40" s="308"/>
      <c r="D40" s="113">
        <v>6.3509255612445843</v>
      </c>
      <c r="E40" s="115">
        <v>645</v>
      </c>
      <c r="F40" s="114">
        <v>696</v>
      </c>
      <c r="G40" s="114">
        <v>852</v>
      </c>
      <c r="H40" s="114">
        <v>730</v>
      </c>
      <c r="I40" s="140">
        <v>732</v>
      </c>
      <c r="J40" s="115">
        <v>-87</v>
      </c>
      <c r="K40" s="116">
        <v>-11.885245901639344</v>
      </c>
    </row>
    <row r="41" spans="1:11" ht="14.1" customHeight="1" x14ac:dyDescent="0.2">
      <c r="A41" s="306"/>
      <c r="B41" s="307" t="s">
        <v>261</v>
      </c>
      <c r="C41" s="308"/>
      <c r="D41" s="113">
        <v>5.2875147695943285</v>
      </c>
      <c r="E41" s="115">
        <v>537</v>
      </c>
      <c r="F41" s="114">
        <v>561</v>
      </c>
      <c r="G41" s="114">
        <v>697</v>
      </c>
      <c r="H41" s="114">
        <v>610</v>
      </c>
      <c r="I41" s="140">
        <v>545</v>
      </c>
      <c r="J41" s="115">
        <v>-8</v>
      </c>
      <c r="K41" s="116">
        <v>-1.4678899082568808</v>
      </c>
    </row>
    <row r="42" spans="1:11" ht="14.1" customHeight="1" x14ac:dyDescent="0.2">
      <c r="A42" s="306">
        <v>52</v>
      </c>
      <c r="B42" s="307" t="s">
        <v>262</v>
      </c>
      <c r="C42" s="308"/>
      <c r="D42" s="113">
        <v>4.4308782985427335</v>
      </c>
      <c r="E42" s="115">
        <v>450</v>
      </c>
      <c r="F42" s="114">
        <v>407</v>
      </c>
      <c r="G42" s="114">
        <v>354</v>
      </c>
      <c r="H42" s="114">
        <v>355</v>
      </c>
      <c r="I42" s="140">
        <v>369</v>
      </c>
      <c r="J42" s="115">
        <v>81</v>
      </c>
      <c r="K42" s="116">
        <v>21.951219512195124</v>
      </c>
    </row>
    <row r="43" spans="1:11" ht="14.1" customHeight="1" x14ac:dyDescent="0.2">
      <c r="A43" s="306" t="s">
        <v>263</v>
      </c>
      <c r="B43" s="307" t="s">
        <v>264</v>
      </c>
      <c r="C43" s="308"/>
      <c r="D43" s="113">
        <v>3.7908625443087831</v>
      </c>
      <c r="E43" s="115">
        <v>385</v>
      </c>
      <c r="F43" s="114">
        <v>314</v>
      </c>
      <c r="G43" s="114">
        <v>299</v>
      </c>
      <c r="H43" s="114">
        <v>302</v>
      </c>
      <c r="I43" s="140">
        <v>312</v>
      </c>
      <c r="J43" s="115">
        <v>73</v>
      </c>
      <c r="K43" s="116">
        <v>23.397435897435898</v>
      </c>
    </row>
    <row r="44" spans="1:11" ht="14.1" customHeight="1" x14ac:dyDescent="0.2">
      <c r="A44" s="306">
        <v>53</v>
      </c>
      <c r="B44" s="307" t="s">
        <v>265</v>
      </c>
      <c r="C44" s="308"/>
      <c r="D44" s="113">
        <v>1.2012603387160299</v>
      </c>
      <c r="E44" s="115">
        <v>122</v>
      </c>
      <c r="F44" s="114">
        <v>107</v>
      </c>
      <c r="G44" s="114">
        <v>94</v>
      </c>
      <c r="H44" s="114">
        <v>94</v>
      </c>
      <c r="I44" s="140">
        <v>90</v>
      </c>
      <c r="J44" s="115">
        <v>32</v>
      </c>
      <c r="K44" s="116">
        <v>35.555555555555557</v>
      </c>
    </row>
    <row r="45" spans="1:11" ht="14.1" customHeight="1" x14ac:dyDescent="0.2">
      <c r="A45" s="306" t="s">
        <v>266</v>
      </c>
      <c r="B45" s="307" t="s">
        <v>267</v>
      </c>
      <c r="C45" s="308"/>
      <c r="D45" s="113">
        <v>1.132335565183143</v>
      </c>
      <c r="E45" s="115">
        <v>115</v>
      </c>
      <c r="F45" s="114">
        <v>102</v>
      </c>
      <c r="G45" s="114">
        <v>93</v>
      </c>
      <c r="H45" s="114">
        <v>92</v>
      </c>
      <c r="I45" s="140">
        <v>83</v>
      </c>
      <c r="J45" s="115">
        <v>32</v>
      </c>
      <c r="K45" s="116">
        <v>38.554216867469883</v>
      </c>
    </row>
    <row r="46" spans="1:11" ht="14.1" customHeight="1" x14ac:dyDescent="0.2">
      <c r="A46" s="306">
        <v>54</v>
      </c>
      <c r="B46" s="307" t="s">
        <v>268</v>
      </c>
      <c r="C46" s="308"/>
      <c r="D46" s="113">
        <v>3.2099251673887359</v>
      </c>
      <c r="E46" s="115">
        <v>326</v>
      </c>
      <c r="F46" s="114">
        <v>333</v>
      </c>
      <c r="G46" s="114">
        <v>363</v>
      </c>
      <c r="H46" s="114">
        <v>389</v>
      </c>
      <c r="I46" s="140">
        <v>336</v>
      </c>
      <c r="J46" s="115">
        <v>-10</v>
      </c>
      <c r="K46" s="116">
        <v>-2.9761904761904763</v>
      </c>
    </row>
    <row r="47" spans="1:11" ht="14.1" customHeight="1" x14ac:dyDescent="0.2">
      <c r="A47" s="306">
        <v>61</v>
      </c>
      <c r="B47" s="307" t="s">
        <v>269</v>
      </c>
      <c r="C47" s="308"/>
      <c r="D47" s="113">
        <v>1.7526585269791257</v>
      </c>
      <c r="E47" s="115">
        <v>178</v>
      </c>
      <c r="F47" s="114">
        <v>119</v>
      </c>
      <c r="G47" s="114">
        <v>161</v>
      </c>
      <c r="H47" s="114">
        <v>235</v>
      </c>
      <c r="I47" s="140">
        <v>182</v>
      </c>
      <c r="J47" s="115">
        <v>-4</v>
      </c>
      <c r="K47" s="116">
        <v>-2.197802197802198</v>
      </c>
    </row>
    <row r="48" spans="1:11" ht="14.1" customHeight="1" x14ac:dyDescent="0.2">
      <c r="A48" s="306">
        <v>62</v>
      </c>
      <c r="B48" s="307" t="s">
        <v>270</v>
      </c>
      <c r="C48" s="308"/>
      <c r="D48" s="113">
        <v>7.6112642772745174</v>
      </c>
      <c r="E48" s="115">
        <v>773</v>
      </c>
      <c r="F48" s="114">
        <v>689</v>
      </c>
      <c r="G48" s="114">
        <v>832</v>
      </c>
      <c r="H48" s="114">
        <v>663</v>
      </c>
      <c r="I48" s="140">
        <v>757</v>
      </c>
      <c r="J48" s="115">
        <v>16</v>
      </c>
      <c r="K48" s="116">
        <v>2.1136063408190227</v>
      </c>
    </row>
    <row r="49" spans="1:11" ht="14.1" customHeight="1" x14ac:dyDescent="0.2">
      <c r="A49" s="306">
        <v>63</v>
      </c>
      <c r="B49" s="307" t="s">
        <v>271</v>
      </c>
      <c r="C49" s="308"/>
      <c r="D49" s="113">
        <v>4.8641197321780227</v>
      </c>
      <c r="E49" s="115">
        <v>494</v>
      </c>
      <c r="F49" s="114">
        <v>431</v>
      </c>
      <c r="G49" s="114">
        <v>494</v>
      </c>
      <c r="H49" s="114">
        <v>407</v>
      </c>
      <c r="I49" s="140">
        <v>432</v>
      </c>
      <c r="J49" s="115">
        <v>62</v>
      </c>
      <c r="K49" s="116">
        <v>14.351851851851851</v>
      </c>
    </row>
    <row r="50" spans="1:11" ht="14.1" customHeight="1" x14ac:dyDescent="0.2">
      <c r="A50" s="306" t="s">
        <v>272</v>
      </c>
      <c r="B50" s="307" t="s">
        <v>273</v>
      </c>
      <c r="C50" s="308"/>
      <c r="D50" s="113">
        <v>0.94525403702244981</v>
      </c>
      <c r="E50" s="115">
        <v>96</v>
      </c>
      <c r="F50" s="114">
        <v>80</v>
      </c>
      <c r="G50" s="114">
        <v>96</v>
      </c>
      <c r="H50" s="114">
        <v>63</v>
      </c>
      <c r="I50" s="140">
        <v>65</v>
      </c>
      <c r="J50" s="115">
        <v>31</v>
      </c>
      <c r="K50" s="116">
        <v>47.692307692307693</v>
      </c>
    </row>
    <row r="51" spans="1:11" ht="14.1" customHeight="1" x14ac:dyDescent="0.2">
      <c r="A51" s="306" t="s">
        <v>274</v>
      </c>
      <c r="B51" s="307" t="s">
        <v>275</v>
      </c>
      <c r="C51" s="308"/>
      <c r="D51" s="113">
        <v>3.4757778653012998</v>
      </c>
      <c r="E51" s="115">
        <v>353</v>
      </c>
      <c r="F51" s="114">
        <v>324</v>
      </c>
      <c r="G51" s="114">
        <v>355</v>
      </c>
      <c r="H51" s="114">
        <v>310</v>
      </c>
      <c r="I51" s="140">
        <v>323</v>
      </c>
      <c r="J51" s="115">
        <v>30</v>
      </c>
      <c r="K51" s="116">
        <v>9.2879256965944279</v>
      </c>
    </row>
    <row r="52" spans="1:11" ht="14.1" customHeight="1" x14ac:dyDescent="0.2">
      <c r="A52" s="306">
        <v>71</v>
      </c>
      <c r="B52" s="307" t="s">
        <v>276</v>
      </c>
      <c r="C52" s="308"/>
      <c r="D52" s="113">
        <v>8.2315872390704996</v>
      </c>
      <c r="E52" s="115">
        <v>836</v>
      </c>
      <c r="F52" s="114">
        <v>593</v>
      </c>
      <c r="G52" s="114">
        <v>763</v>
      </c>
      <c r="H52" s="114">
        <v>756</v>
      </c>
      <c r="I52" s="140">
        <v>807</v>
      </c>
      <c r="J52" s="115">
        <v>29</v>
      </c>
      <c r="K52" s="116">
        <v>3.5935563816604708</v>
      </c>
    </row>
    <row r="53" spans="1:11" ht="14.1" customHeight="1" x14ac:dyDescent="0.2">
      <c r="A53" s="306" t="s">
        <v>277</v>
      </c>
      <c r="B53" s="307" t="s">
        <v>278</v>
      </c>
      <c r="C53" s="308"/>
      <c r="D53" s="113">
        <v>2.5699094131547855</v>
      </c>
      <c r="E53" s="115">
        <v>261</v>
      </c>
      <c r="F53" s="114">
        <v>185</v>
      </c>
      <c r="G53" s="114">
        <v>291</v>
      </c>
      <c r="H53" s="114">
        <v>275</v>
      </c>
      <c r="I53" s="140">
        <v>259</v>
      </c>
      <c r="J53" s="115">
        <v>2</v>
      </c>
      <c r="K53" s="116">
        <v>0.77220077220077221</v>
      </c>
    </row>
    <row r="54" spans="1:11" ht="14.1" customHeight="1" x14ac:dyDescent="0.2">
      <c r="A54" s="306" t="s">
        <v>279</v>
      </c>
      <c r="B54" s="307" t="s">
        <v>280</v>
      </c>
      <c r="C54" s="308"/>
      <c r="D54" s="113">
        <v>4.8148877510831039</v>
      </c>
      <c r="E54" s="115">
        <v>489</v>
      </c>
      <c r="F54" s="114">
        <v>352</v>
      </c>
      <c r="G54" s="114">
        <v>405</v>
      </c>
      <c r="H54" s="114">
        <v>413</v>
      </c>
      <c r="I54" s="140">
        <v>467</v>
      </c>
      <c r="J54" s="115">
        <v>22</v>
      </c>
      <c r="K54" s="116">
        <v>4.7109207708779444</v>
      </c>
    </row>
    <row r="55" spans="1:11" ht="14.1" customHeight="1" x14ac:dyDescent="0.2">
      <c r="A55" s="306">
        <v>72</v>
      </c>
      <c r="B55" s="307" t="s">
        <v>281</v>
      </c>
      <c r="C55" s="308"/>
      <c r="D55" s="113">
        <v>2.4222134698700275</v>
      </c>
      <c r="E55" s="115">
        <v>246</v>
      </c>
      <c r="F55" s="114">
        <v>269</v>
      </c>
      <c r="G55" s="114">
        <v>194</v>
      </c>
      <c r="H55" s="114">
        <v>190</v>
      </c>
      <c r="I55" s="140">
        <v>199</v>
      </c>
      <c r="J55" s="115">
        <v>47</v>
      </c>
      <c r="K55" s="116">
        <v>23.618090452261306</v>
      </c>
    </row>
    <row r="56" spans="1:11" ht="14.1" customHeight="1" x14ac:dyDescent="0.2">
      <c r="A56" s="306" t="s">
        <v>282</v>
      </c>
      <c r="B56" s="307" t="s">
        <v>283</v>
      </c>
      <c r="C56" s="308"/>
      <c r="D56" s="113">
        <v>1.132335565183143</v>
      </c>
      <c r="E56" s="115">
        <v>115</v>
      </c>
      <c r="F56" s="114">
        <v>170</v>
      </c>
      <c r="G56" s="114">
        <v>82</v>
      </c>
      <c r="H56" s="114">
        <v>83</v>
      </c>
      <c r="I56" s="140">
        <v>103</v>
      </c>
      <c r="J56" s="115">
        <v>12</v>
      </c>
      <c r="K56" s="116">
        <v>11.650485436893204</v>
      </c>
    </row>
    <row r="57" spans="1:11" ht="14.1" customHeight="1" x14ac:dyDescent="0.2">
      <c r="A57" s="306" t="s">
        <v>284</v>
      </c>
      <c r="B57" s="307" t="s">
        <v>285</v>
      </c>
      <c r="C57" s="308"/>
      <c r="D57" s="113">
        <v>0.82709728239464353</v>
      </c>
      <c r="E57" s="115">
        <v>84</v>
      </c>
      <c r="F57" s="114">
        <v>60</v>
      </c>
      <c r="G57" s="114">
        <v>62</v>
      </c>
      <c r="H57" s="114">
        <v>61</v>
      </c>
      <c r="I57" s="140">
        <v>53</v>
      </c>
      <c r="J57" s="115">
        <v>31</v>
      </c>
      <c r="K57" s="116">
        <v>58.490566037735846</v>
      </c>
    </row>
    <row r="58" spans="1:11" ht="14.1" customHeight="1" x14ac:dyDescent="0.2">
      <c r="A58" s="306">
        <v>73</v>
      </c>
      <c r="B58" s="307" t="s">
        <v>286</v>
      </c>
      <c r="C58" s="308"/>
      <c r="D58" s="113">
        <v>2.0972823946435604</v>
      </c>
      <c r="E58" s="115">
        <v>213</v>
      </c>
      <c r="F58" s="114">
        <v>154</v>
      </c>
      <c r="G58" s="114">
        <v>188</v>
      </c>
      <c r="H58" s="114">
        <v>233</v>
      </c>
      <c r="I58" s="140">
        <v>226</v>
      </c>
      <c r="J58" s="115">
        <v>-13</v>
      </c>
      <c r="K58" s="116">
        <v>-5.7522123893805306</v>
      </c>
    </row>
    <row r="59" spans="1:11" ht="14.1" customHeight="1" x14ac:dyDescent="0.2">
      <c r="A59" s="306" t="s">
        <v>287</v>
      </c>
      <c r="B59" s="307" t="s">
        <v>288</v>
      </c>
      <c r="C59" s="308"/>
      <c r="D59" s="113">
        <v>1.4474202441906263</v>
      </c>
      <c r="E59" s="115">
        <v>147</v>
      </c>
      <c r="F59" s="114">
        <v>111</v>
      </c>
      <c r="G59" s="114">
        <v>140</v>
      </c>
      <c r="H59" s="114">
        <v>178</v>
      </c>
      <c r="I59" s="140">
        <v>170</v>
      </c>
      <c r="J59" s="115">
        <v>-23</v>
      </c>
      <c r="K59" s="116">
        <v>-13.529411764705882</v>
      </c>
    </row>
    <row r="60" spans="1:11" ht="14.1" customHeight="1" x14ac:dyDescent="0.2">
      <c r="A60" s="306">
        <v>81</v>
      </c>
      <c r="B60" s="307" t="s">
        <v>289</v>
      </c>
      <c r="C60" s="308"/>
      <c r="D60" s="113">
        <v>9.4033083891295792</v>
      </c>
      <c r="E60" s="115">
        <v>955</v>
      </c>
      <c r="F60" s="114">
        <v>844</v>
      </c>
      <c r="G60" s="114">
        <v>1049</v>
      </c>
      <c r="H60" s="114">
        <v>870</v>
      </c>
      <c r="I60" s="140">
        <v>871</v>
      </c>
      <c r="J60" s="115">
        <v>84</v>
      </c>
      <c r="K60" s="116">
        <v>9.6440872560275537</v>
      </c>
    </row>
    <row r="61" spans="1:11" ht="14.1" customHeight="1" x14ac:dyDescent="0.2">
      <c r="A61" s="306" t="s">
        <v>290</v>
      </c>
      <c r="B61" s="307" t="s">
        <v>291</v>
      </c>
      <c r="C61" s="308"/>
      <c r="D61" s="113">
        <v>2.5600630169358016</v>
      </c>
      <c r="E61" s="115">
        <v>260</v>
      </c>
      <c r="F61" s="114">
        <v>193</v>
      </c>
      <c r="G61" s="114">
        <v>234</v>
      </c>
      <c r="H61" s="114">
        <v>265</v>
      </c>
      <c r="I61" s="140">
        <v>224</v>
      </c>
      <c r="J61" s="115">
        <v>36</v>
      </c>
      <c r="K61" s="116">
        <v>16.071428571428573</v>
      </c>
    </row>
    <row r="62" spans="1:11" ht="14.1" customHeight="1" x14ac:dyDescent="0.2">
      <c r="A62" s="306" t="s">
        <v>292</v>
      </c>
      <c r="B62" s="307" t="s">
        <v>293</v>
      </c>
      <c r="C62" s="308"/>
      <c r="D62" s="113">
        <v>3.7120913745569122</v>
      </c>
      <c r="E62" s="115">
        <v>377</v>
      </c>
      <c r="F62" s="114">
        <v>325</v>
      </c>
      <c r="G62" s="114">
        <v>558</v>
      </c>
      <c r="H62" s="114">
        <v>350</v>
      </c>
      <c r="I62" s="140">
        <v>336</v>
      </c>
      <c r="J62" s="115">
        <v>41</v>
      </c>
      <c r="K62" s="116">
        <v>12.202380952380953</v>
      </c>
    </row>
    <row r="63" spans="1:11" ht="14.1" customHeight="1" x14ac:dyDescent="0.2">
      <c r="A63" s="306"/>
      <c r="B63" s="307" t="s">
        <v>294</v>
      </c>
      <c r="C63" s="308"/>
      <c r="D63" s="113">
        <v>3.1606931862938166</v>
      </c>
      <c r="E63" s="115">
        <v>321</v>
      </c>
      <c r="F63" s="114">
        <v>283</v>
      </c>
      <c r="G63" s="114">
        <v>478</v>
      </c>
      <c r="H63" s="114">
        <v>312</v>
      </c>
      <c r="I63" s="140">
        <v>300</v>
      </c>
      <c r="J63" s="115">
        <v>21</v>
      </c>
      <c r="K63" s="116">
        <v>7</v>
      </c>
    </row>
    <row r="64" spans="1:11" ht="14.1" customHeight="1" x14ac:dyDescent="0.2">
      <c r="A64" s="306" t="s">
        <v>295</v>
      </c>
      <c r="B64" s="307" t="s">
        <v>296</v>
      </c>
      <c r="C64" s="308"/>
      <c r="D64" s="113">
        <v>1.2603387160299331</v>
      </c>
      <c r="E64" s="115">
        <v>128</v>
      </c>
      <c r="F64" s="114">
        <v>104</v>
      </c>
      <c r="G64" s="114">
        <v>98</v>
      </c>
      <c r="H64" s="114">
        <v>109</v>
      </c>
      <c r="I64" s="140">
        <v>104</v>
      </c>
      <c r="J64" s="115">
        <v>24</v>
      </c>
      <c r="K64" s="116">
        <v>23.076923076923077</v>
      </c>
    </row>
    <row r="65" spans="1:11" ht="14.1" customHeight="1" x14ac:dyDescent="0.2">
      <c r="A65" s="306" t="s">
        <v>297</v>
      </c>
      <c r="B65" s="307" t="s">
        <v>298</v>
      </c>
      <c r="C65" s="308"/>
      <c r="D65" s="113">
        <v>0.74832611264277271</v>
      </c>
      <c r="E65" s="115">
        <v>76</v>
      </c>
      <c r="F65" s="114">
        <v>93</v>
      </c>
      <c r="G65" s="114">
        <v>77</v>
      </c>
      <c r="H65" s="114">
        <v>62</v>
      </c>
      <c r="I65" s="140">
        <v>81</v>
      </c>
      <c r="J65" s="115">
        <v>-5</v>
      </c>
      <c r="K65" s="116">
        <v>-6.1728395061728394</v>
      </c>
    </row>
    <row r="66" spans="1:11" ht="14.1" customHeight="1" x14ac:dyDescent="0.2">
      <c r="A66" s="306">
        <v>82</v>
      </c>
      <c r="B66" s="307" t="s">
        <v>299</v>
      </c>
      <c r="C66" s="308"/>
      <c r="D66" s="113">
        <v>3.387160299330445</v>
      </c>
      <c r="E66" s="115">
        <v>344</v>
      </c>
      <c r="F66" s="114">
        <v>322</v>
      </c>
      <c r="G66" s="114">
        <v>486</v>
      </c>
      <c r="H66" s="114">
        <v>335</v>
      </c>
      <c r="I66" s="140">
        <v>392</v>
      </c>
      <c r="J66" s="115">
        <v>-48</v>
      </c>
      <c r="K66" s="116">
        <v>-12.244897959183673</v>
      </c>
    </row>
    <row r="67" spans="1:11" ht="14.1" customHeight="1" x14ac:dyDescent="0.2">
      <c r="A67" s="306" t="s">
        <v>300</v>
      </c>
      <c r="B67" s="307" t="s">
        <v>301</v>
      </c>
      <c r="C67" s="308"/>
      <c r="D67" s="113">
        <v>2.0874359984245765</v>
      </c>
      <c r="E67" s="115">
        <v>212</v>
      </c>
      <c r="F67" s="114">
        <v>238</v>
      </c>
      <c r="G67" s="114">
        <v>335</v>
      </c>
      <c r="H67" s="114">
        <v>245</v>
      </c>
      <c r="I67" s="140">
        <v>266</v>
      </c>
      <c r="J67" s="115">
        <v>-54</v>
      </c>
      <c r="K67" s="116">
        <v>-20.300751879699249</v>
      </c>
    </row>
    <row r="68" spans="1:11" ht="14.1" customHeight="1" x14ac:dyDescent="0.2">
      <c r="A68" s="306" t="s">
        <v>302</v>
      </c>
      <c r="B68" s="307" t="s">
        <v>303</v>
      </c>
      <c r="C68" s="308"/>
      <c r="D68" s="113">
        <v>0.63016935801496654</v>
      </c>
      <c r="E68" s="115">
        <v>64</v>
      </c>
      <c r="F68" s="114">
        <v>35</v>
      </c>
      <c r="G68" s="114">
        <v>57</v>
      </c>
      <c r="H68" s="114">
        <v>41</v>
      </c>
      <c r="I68" s="140">
        <v>62</v>
      </c>
      <c r="J68" s="115">
        <v>2</v>
      </c>
      <c r="K68" s="116">
        <v>3.225806451612903</v>
      </c>
    </row>
    <row r="69" spans="1:11" ht="14.1" customHeight="1" x14ac:dyDescent="0.2">
      <c r="A69" s="306">
        <v>83</v>
      </c>
      <c r="B69" s="307" t="s">
        <v>304</v>
      </c>
      <c r="C69" s="308"/>
      <c r="D69" s="113">
        <v>4.0173296573454111</v>
      </c>
      <c r="E69" s="115">
        <v>408</v>
      </c>
      <c r="F69" s="114">
        <v>359</v>
      </c>
      <c r="G69" s="114">
        <v>701</v>
      </c>
      <c r="H69" s="114">
        <v>307</v>
      </c>
      <c r="I69" s="140">
        <v>384</v>
      </c>
      <c r="J69" s="115">
        <v>24</v>
      </c>
      <c r="K69" s="116">
        <v>6.25</v>
      </c>
    </row>
    <row r="70" spans="1:11" ht="14.1" customHeight="1" x14ac:dyDescent="0.2">
      <c r="A70" s="306" t="s">
        <v>305</v>
      </c>
      <c r="B70" s="307" t="s">
        <v>306</v>
      </c>
      <c r="C70" s="308"/>
      <c r="D70" s="113">
        <v>3.3576211106734934</v>
      </c>
      <c r="E70" s="115">
        <v>341</v>
      </c>
      <c r="F70" s="114">
        <v>299</v>
      </c>
      <c r="G70" s="114">
        <v>640</v>
      </c>
      <c r="H70" s="114">
        <v>228</v>
      </c>
      <c r="I70" s="140">
        <v>316</v>
      </c>
      <c r="J70" s="115">
        <v>25</v>
      </c>
      <c r="K70" s="116">
        <v>7.9113924050632916</v>
      </c>
    </row>
    <row r="71" spans="1:11" ht="14.1" customHeight="1" x14ac:dyDescent="0.2">
      <c r="A71" s="306"/>
      <c r="B71" s="307" t="s">
        <v>307</v>
      </c>
      <c r="C71" s="308"/>
      <c r="D71" s="113">
        <v>1.7821977156360771</v>
      </c>
      <c r="E71" s="115">
        <v>181</v>
      </c>
      <c r="F71" s="114">
        <v>183</v>
      </c>
      <c r="G71" s="114">
        <v>382</v>
      </c>
      <c r="H71" s="114">
        <v>132</v>
      </c>
      <c r="I71" s="140">
        <v>148</v>
      </c>
      <c r="J71" s="115">
        <v>33</v>
      </c>
      <c r="K71" s="116">
        <v>22.297297297297298</v>
      </c>
    </row>
    <row r="72" spans="1:11" ht="14.1" customHeight="1" x14ac:dyDescent="0.2">
      <c r="A72" s="306">
        <v>84</v>
      </c>
      <c r="B72" s="307" t="s">
        <v>308</v>
      </c>
      <c r="C72" s="308"/>
      <c r="D72" s="113">
        <v>7.6900354470263883</v>
      </c>
      <c r="E72" s="115">
        <v>781</v>
      </c>
      <c r="F72" s="114">
        <v>618</v>
      </c>
      <c r="G72" s="114">
        <v>648</v>
      </c>
      <c r="H72" s="114">
        <v>684</v>
      </c>
      <c r="I72" s="140">
        <v>728</v>
      </c>
      <c r="J72" s="115">
        <v>53</v>
      </c>
      <c r="K72" s="116">
        <v>7.2802197802197801</v>
      </c>
    </row>
    <row r="73" spans="1:11" ht="14.1" customHeight="1" x14ac:dyDescent="0.2">
      <c r="A73" s="306" t="s">
        <v>309</v>
      </c>
      <c r="B73" s="307" t="s">
        <v>310</v>
      </c>
      <c r="C73" s="308"/>
      <c r="D73" s="113">
        <v>0.46278062229224104</v>
      </c>
      <c r="E73" s="115">
        <v>47</v>
      </c>
      <c r="F73" s="114">
        <v>15</v>
      </c>
      <c r="G73" s="114">
        <v>71</v>
      </c>
      <c r="H73" s="114">
        <v>16</v>
      </c>
      <c r="I73" s="140">
        <v>40</v>
      </c>
      <c r="J73" s="115">
        <v>7</v>
      </c>
      <c r="K73" s="116">
        <v>17.5</v>
      </c>
    </row>
    <row r="74" spans="1:11" ht="14.1" customHeight="1" x14ac:dyDescent="0.2">
      <c r="A74" s="306" t="s">
        <v>311</v>
      </c>
      <c r="B74" s="307" t="s">
        <v>312</v>
      </c>
      <c r="C74" s="308"/>
      <c r="D74" s="113">
        <v>0.18708152816069318</v>
      </c>
      <c r="E74" s="115">
        <v>19</v>
      </c>
      <c r="F74" s="114">
        <v>18</v>
      </c>
      <c r="G74" s="114">
        <v>31</v>
      </c>
      <c r="H74" s="114">
        <v>10</v>
      </c>
      <c r="I74" s="140">
        <v>15</v>
      </c>
      <c r="J74" s="115">
        <v>4</v>
      </c>
      <c r="K74" s="116">
        <v>26.666666666666668</v>
      </c>
    </row>
    <row r="75" spans="1:11" ht="14.1" customHeight="1" x14ac:dyDescent="0.2">
      <c r="A75" s="306" t="s">
        <v>313</v>
      </c>
      <c r="B75" s="307" t="s">
        <v>314</v>
      </c>
      <c r="C75" s="308"/>
      <c r="D75" s="113">
        <v>6.6758566364710514</v>
      </c>
      <c r="E75" s="115">
        <v>678</v>
      </c>
      <c r="F75" s="114">
        <v>549</v>
      </c>
      <c r="G75" s="114">
        <v>497</v>
      </c>
      <c r="H75" s="114">
        <v>628</v>
      </c>
      <c r="I75" s="140">
        <v>641</v>
      </c>
      <c r="J75" s="115">
        <v>37</v>
      </c>
      <c r="K75" s="116">
        <v>5.7722308892355692</v>
      </c>
    </row>
    <row r="76" spans="1:11" ht="14.1" customHeight="1" x14ac:dyDescent="0.2">
      <c r="A76" s="306">
        <v>91</v>
      </c>
      <c r="B76" s="307" t="s">
        <v>315</v>
      </c>
      <c r="C76" s="308"/>
      <c r="D76" s="113">
        <v>0.36431666010240255</v>
      </c>
      <c r="E76" s="115">
        <v>37</v>
      </c>
      <c r="F76" s="114">
        <v>21</v>
      </c>
      <c r="G76" s="114">
        <v>47</v>
      </c>
      <c r="H76" s="114">
        <v>28</v>
      </c>
      <c r="I76" s="140">
        <v>38</v>
      </c>
      <c r="J76" s="115">
        <v>-1</v>
      </c>
      <c r="K76" s="116">
        <v>-2.6315789473684212</v>
      </c>
    </row>
    <row r="77" spans="1:11" ht="14.1" customHeight="1" x14ac:dyDescent="0.2">
      <c r="A77" s="306">
        <v>92</v>
      </c>
      <c r="B77" s="307" t="s">
        <v>316</v>
      </c>
      <c r="C77" s="308"/>
      <c r="D77" s="113">
        <v>0.95510043324143368</v>
      </c>
      <c r="E77" s="115">
        <v>97</v>
      </c>
      <c r="F77" s="114">
        <v>84</v>
      </c>
      <c r="G77" s="114">
        <v>101</v>
      </c>
      <c r="H77" s="114">
        <v>92</v>
      </c>
      <c r="I77" s="140">
        <v>128</v>
      </c>
      <c r="J77" s="115">
        <v>-31</v>
      </c>
      <c r="K77" s="116">
        <v>-24.21875</v>
      </c>
    </row>
    <row r="78" spans="1:11" ht="14.1" customHeight="1" x14ac:dyDescent="0.2">
      <c r="A78" s="306">
        <v>93</v>
      </c>
      <c r="B78" s="307" t="s">
        <v>317</v>
      </c>
      <c r="C78" s="308"/>
      <c r="D78" s="113" t="s">
        <v>513</v>
      </c>
      <c r="E78" s="115" t="s">
        <v>513</v>
      </c>
      <c r="F78" s="114">
        <v>7</v>
      </c>
      <c r="G78" s="114">
        <v>17</v>
      </c>
      <c r="H78" s="114">
        <v>7</v>
      </c>
      <c r="I78" s="140">
        <v>16</v>
      </c>
      <c r="J78" s="115" t="s">
        <v>513</v>
      </c>
      <c r="K78" s="116" t="s">
        <v>513</v>
      </c>
    </row>
    <row r="79" spans="1:11" ht="14.1" customHeight="1" x14ac:dyDescent="0.2">
      <c r="A79" s="306">
        <v>94</v>
      </c>
      <c r="B79" s="307" t="s">
        <v>318</v>
      </c>
      <c r="C79" s="308"/>
      <c r="D79" s="113">
        <v>0.67940133910988576</v>
      </c>
      <c r="E79" s="115">
        <v>69</v>
      </c>
      <c r="F79" s="114">
        <v>57</v>
      </c>
      <c r="G79" s="114">
        <v>62</v>
      </c>
      <c r="H79" s="114">
        <v>44</v>
      </c>
      <c r="I79" s="140">
        <v>69</v>
      </c>
      <c r="J79" s="115">
        <v>0</v>
      </c>
      <c r="K79" s="116">
        <v>0</v>
      </c>
    </row>
    <row r="80" spans="1:11" ht="14.1" customHeight="1" x14ac:dyDescent="0.2">
      <c r="A80" s="306" t="s">
        <v>319</v>
      </c>
      <c r="B80" s="307" t="s">
        <v>320</v>
      </c>
      <c r="C80" s="308"/>
      <c r="D80" s="113" t="s">
        <v>513</v>
      </c>
      <c r="E80" s="115" t="s">
        <v>513</v>
      </c>
      <c r="F80" s="114" t="s">
        <v>513</v>
      </c>
      <c r="G80" s="114" t="s">
        <v>513</v>
      </c>
      <c r="H80" s="114">
        <v>3</v>
      </c>
      <c r="I80" s="140">
        <v>0</v>
      </c>
      <c r="J80" s="115" t="s">
        <v>513</v>
      </c>
      <c r="K80" s="116" t="s">
        <v>513</v>
      </c>
    </row>
    <row r="81" spans="1:11" ht="14.1" customHeight="1" x14ac:dyDescent="0.2">
      <c r="A81" s="310" t="s">
        <v>321</v>
      </c>
      <c r="B81" s="311" t="s">
        <v>333</v>
      </c>
      <c r="C81" s="312"/>
      <c r="D81" s="125">
        <v>0.84679007483261126</v>
      </c>
      <c r="E81" s="143">
        <v>86</v>
      </c>
      <c r="F81" s="144">
        <v>89</v>
      </c>
      <c r="G81" s="144">
        <v>82</v>
      </c>
      <c r="H81" s="144">
        <v>78</v>
      </c>
      <c r="I81" s="145">
        <v>93</v>
      </c>
      <c r="J81" s="143">
        <v>-7</v>
      </c>
      <c r="K81" s="146">
        <v>-7.5268817204301079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114425</v>
      </c>
      <c r="C10" s="114">
        <v>59319</v>
      </c>
      <c r="D10" s="114">
        <v>55106</v>
      </c>
      <c r="E10" s="114">
        <v>82374</v>
      </c>
      <c r="F10" s="114">
        <v>29918</v>
      </c>
      <c r="G10" s="114">
        <v>12557</v>
      </c>
      <c r="H10" s="114">
        <v>30953</v>
      </c>
      <c r="I10" s="115">
        <v>28055</v>
      </c>
      <c r="J10" s="114">
        <v>21236</v>
      </c>
      <c r="K10" s="114">
        <v>6819</v>
      </c>
      <c r="L10" s="423">
        <v>8080</v>
      </c>
      <c r="M10" s="424">
        <v>8507</v>
      </c>
    </row>
    <row r="11" spans="1:13" ht="11.1" customHeight="1" x14ac:dyDescent="0.2">
      <c r="A11" s="422" t="s">
        <v>387</v>
      </c>
      <c r="B11" s="115">
        <v>115451</v>
      </c>
      <c r="C11" s="114">
        <v>60428</v>
      </c>
      <c r="D11" s="114">
        <v>55023</v>
      </c>
      <c r="E11" s="114">
        <v>83300</v>
      </c>
      <c r="F11" s="114">
        <v>30046</v>
      </c>
      <c r="G11" s="114">
        <v>12114</v>
      </c>
      <c r="H11" s="114">
        <v>31586</v>
      </c>
      <c r="I11" s="115">
        <v>29017</v>
      </c>
      <c r="J11" s="114">
        <v>21966</v>
      </c>
      <c r="K11" s="114">
        <v>7051</v>
      </c>
      <c r="L11" s="423">
        <v>9652</v>
      </c>
      <c r="M11" s="424">
        <v>8676</v>
      </c>
    </row>
    <row r="12" spans="1:13" ht="11.1" customHeight="1" x14ac:dyDescent="0.2">
      <c r="A12" s="422" t="s">
        <v>388</v>
      </c>
      <c r="B12" s="115">
        <v>118059</v>
      </c>
      <c r="C12" s="114">
        <v>61844</v>
      </c>
      <c r="D12" s="114">
        <v>56215</v>
      </c>
      <c r="E12" s="114">
        <v>85495</v>
      </c>
      <c r="F12" s="114">
        <v>30407</v>
      </c>
      <c r="G12" s="114">
        <v>13686</v>
      </c>
      <c r="H12" s="114">
        <v>32062</v>
      </c>
      <c r="I12" s="115">
        <v>28434</v>
      </c>
      <c r="J12" s="114">
        <v>21188</v>
      </c>
      <c r="K12" s="114">
        <v>7246</v>
      </c>
      <c r="L12" s="423">
        <v>11877</v>
      </c>
      <c r="M12" s="424">
        <v>9608</v>
      </c>
    </row>
    <row r="13" spans="1:13" s="110" customFormat="1" ht="11.1" customHeight="1" x14ac:dyDescent="0.2">
      <c r="A13" s="422" t="s">
        <v>389</v>
      </c>
      <c r="B13" s="115">
        <v>117974</v>
      </c>
      <c r="C13" s="114">
        <v>61347</v>
      </c>
      <c r="D13" s="114">
        <v>56627</v>
      </c>
      <c r="E13" s="114">
        <v>84722</v>
      </c>
      <c r="F13" s="114">
        <v>31087</v>
      </c>
      <c r="G13" s="114">
        <v>13502</v>
      </c>
      <c r="H13" s="114">
        <v>32307</v>
      </c>
      <c r="I13" s="115">
        <v>28907</v>
      </c>
      <c r="J13" s="114">
        <v>21555</v>
      </c>
      <c r="K13" s="114">
        <v>7352</v>
      </c>
      <c r="L13" s="423">
        <v>7863</v>
      </c>
      <c r="M13" s="424">
        <v>8371</v>
      </c>
    </row>
    <row r="14" spans="1:13" ht="15" customHeight="1" x14ac:dyDescent="0.2">
      <c r="A14" s="422" t="s">
        <v>390</v>
      </c>
      <c r="B14" s="115">
        <v>117825</v>
      </c>
      <c r="C14" s="114">
        <v>61297</v>
      </c>
      <c r="D14" s="114">
        <v>56528</v>
      </c>
      <c r="E14" s="114">
        <v>81676</v>
      </c>
      <c r="F14" s="114">
        <v>34184</v>
      </c>
      <c r="G14" s="114">
        <v>12964</v>
      </c>
      <c r="H14" s="114">
        <v>32792</v>
      </c>
      <c r="I14" s="115">
        <v>28441</v>
      </c>
      <c r="J14" s="114">
        <v>21174</v>
      </c>
      <c r="K14" s="114">
        <v>7267</v>
      </c>
      <c r="L14" s="423">
        <v>8876</v>
      </c>
      <c r="M14" s="424">
        <v>9320</v>
      </c>
    </row>
    <row r="15" spans="1:13" ht="11.1" customHeight="1" x14ac:dyDescent="0.2">
      <c r="A15" s="422" t="s">
        <v>387</v>
      </c>
      <c r="B15" s="115">
        <v>118574</v>
      </c>
      <c r="C15" s="114">
        <v>61940</v>
      </c>
      <c r="D15" s="114">
        <v>56634</v>
      </c>
      <c r="E15" s="114">
        <v>81757</v>
      </c>
      <c r="F15" s="114">
        <v>34948</v>
      </c>
      <c r="G15" s="114">
        <v>12523</v>
      </c>
      <c r="H15" s="114">
        <v>33414</v>
      </c>
      <c r="I15" s="115">
        <v>29138</v>
      </c>
      <c r="J15" s="114">
        <v>21782</v>
      </c>
      <c r="K15" s="114">
        <v>7356</v>
      </c>
      <c r="L15" s="423">
        <v>8828</v>
      </c>
      <c r="M15" s="424">
        <v>8171</v>
      </c>
    </row>
    <row r="16" spans="1:13" ht="11.1" customHeight="1" x14ac:dyDescent="0.2">
      <c r="A16" s="422" t="s">
        <v>388</v>
      </c>
      <c r="B16" s="115">
        <v>121082</v>
      </c>
      <c r="C16" s="114">
        <v>63316</v>
      </c>
      <c r="D16" s="114">
        <v>57766</v>
      </c>
      <c r="E16" s="114">
        <v>83879</v>
      </c>
      <c r="F16" s="114">
        <v>35371</v>
      </c>
      <c r="G16" s="114">
        <v>14405</v>
      </c>
      <c r="H16" s="114">
        <v>33847</v>
      </c>
      <c r="I16" s="115">
        <v>28671</v>
      </c>
      <c r="J16" s="114">
        <v>20985</v>
      </c>
      <c r="K16" s="114">
        <v>7686</v>
      </c>
      <c r="L16" s="423">
        <v>12742</v>
      </c>
      <c r="M16" s="424">
        <v>10469</v>
      </c>
    </row>
    <row r="17" spans="1:13" s="110" customFormat="1" ht="11.1" customHeight="1" x14ac:dyDescent="0.2">
      <c r="A17" s="422" t="s">
        <v>389</v>
      </c>
      <c r="B17" s="115">
        <v>120578</v>
      </c>
      <c r="C17" s="114">
        <v>62523</v>
      </c>
      <c r="D17" s="114">
        <v>58055</v>
      </c>
      <c r="E17" s="114">
        <v>84484</v>
      </c>
      <c r="F17" s="114">
        <v>35977</v>
      </c>
      <c r="G17" s="114">
        <v>13976</v>
      </c>
      <c r="H17" s="114">
        <v>34270</v>
      </c>
      <c r="I17" s="115">
        <v>29031</v>
      </c>
      <c r="J17" s="114">
        <v>21371</v>
      </c>
      <c r="K17" s="114">
        <v>7660</v>
      </c>
      <c r="L17" s="423">
        <v>7754</v>
      </c>
      <c r="M17" s="424">
        <v>8527</v>
      </c>
    </row>
    <row r="18" spans="1:13" ht="15" customHeight="1" x14ac:dyDescent="0.2">
      <c r="A18" s="422" t="s">
        <v>391</v>
      </c>
      <c r="B18" s="115">
        <v>119862</v>
      </c>
      <c r="C18" s="114">
        <v>62018</v>
      </c>
      <c r="D18" s="114">
        <v>57844</v>
      </c>
      <c r="E18" s="114">
        <v>83344</v>
      </c>
      <c r="F18" s="114">
        <v>36238</v>
      </c>
      <c r="G18" s="114">
        <v>13306</v>
      </c>
      <c r="H18" s="114">
        <v>34502</v>
      </c>
      <c r="I18" s="115">
        <v>28087</v>
      </c>
      <c r="J18" s="114">
        <v>20649</v>
      </c>
      <c r="K18" s="114">
        <v>7438</v>
      </c>
      <c r="L18" s="423">
        <v>8943</v>
      </c>
      <c r="M18" s="424">
        <v>9621</v>
      </c>
    </row>
    <row r="19" spans="1:13" ht="11.1" customHeight="1" x14ac:dyDescent="0.2">
      <c r="A19" s="422" t="s">
        <v>387</v>
      </c>
      <c r="B19" s="115">
        <v>120261</v>
      </c>
      <c r="C19" s="114">
        <v>62381</v>
      </c>
      <c r="D19" s="114">
        <v>57880</v>
      </c>
      <c r="E19" s="114">
        <v>83366</v>
      </c>
      <c r="F19" s="114">
        <v>36576</v>
      </c>
      <c r="G19" s="114">
        <v>12739</v>
      </c>
      <c r="H19" s="114">
        <v>35162</v>
      </c>
      <c r="I19" s="115">
        <v>28939</v>
      </c>
      <c r="J19" s="114">
        <v>21302</v>
      </c>
      <c r="K19" s="114">
        <v>7637</v>
      </c>
      <c r="L19" s="423">
        <v>7897</v>
      </c>
      <c r="M19" s="424">
        <v>7539</v>
      </c>
    </row>
    <row r="20" spans="1:13" ht="11.1" customHeight="1" x14ac:dyDescent="0.2">
      <c r="A20" s="422" t="s">
        <v>388</v>
      </c>
      <c r="B20" s="115">
        <v>121811</v>
      </c>
      <c r="C20" s="114">
        <v>63145</v>
      </c>
      <c r="D20" s="114">
        <v>58666</v>
      </c>
      <c r="E20" s="114">
        <v>84589</v>
      </c>
      <c r="F20" s="114">
        <v>36842</v>
      </c>
      <c r="G20" s="114">
        <v>13891</v>
      </c>
      <c r="H20" s="114">
        <v>35599</v>
      </c>
      <c r="I20" s="115">
        <v>28459</v>
      </c>
      <c r="J20" s="114">
        <v>20536</v>
      </c>
      <c r="K20" s="114">
        <v>7923</v>
      </c>
      <c r="L20" s="423">
        <v>11189</v>
      </c>
      <c r="M20" s="424">
        <v>9979</v>
      </c>
    </row>
    <row r="21" spans="1:13" s="110" customFormat="1" ht="11.1" customHeight="1" x14ac:dyDescent="0.2">
      <c r="A21" s="422" t="s">
        <v>389</v>
      </c>
      <c r="B21" s="115">
        <v>121355</v>
      </c>
      <c r="C21" s="114">
        <v>62460</v>
      </c>
      <c r="D21" s="114">
        <v>58895</v>
      </c>
      <c r="E21" s="114">
        <v>84038</v>
      </c>
      <c r="F21" s="114">
        <v>37175</v>
      </c>
      <c r="G21" s="114">
        <v>13557</v>
      </c>
      <c r="H21" s="114">
        <v>35751</v>
      </c>
      <c r="I21" s="115">
        <v>28795</v>
      </c>
      <c r="J21" s="114">
        <v>20944</v>
      </c>
      <c r="K21" s="114">
        <v>7851</v>
      </c>
      <c r="L21" s="423">
        <v>7326</v>
      </c>
      <c r="M21" s="424">
        <v>8108</v>
      </c>
    </row>
    <row r="22" spans="1:13" ht="15" customHeight="1" x14ac:dyDescent="0.2">
      <c r="A22" s="422" t="s">
        <v>392</v>
      </c>
      <c r="B22" s="115">
        <v>120386</v>
      </c>
      <c r="C22" s="114">
        <v>61825</v>
      </c>
      <c r="D22" s="114">
        <v>58561</v>
      </c>
      <c r="E22" s="114">
        <v>83035</v>
      </c>
      <c r="F22" s="114">
        <v>36970</v>
      </c>
      <c r="G22" s="114">
        <v>12786</v>
      </c>
      <c r="H22" s="114">
        <v>36080</v>
      </c>
      <c r="I22" s="115">
        <v>28465</v>
      </c>
      <c r="J22" s="114">
        <v>20740</v>
      </c>
      <c r="K22" s="114">
        <v>7725</v>
      </c>
      <c r="L22" s="423">
        <v>8380</v>
      </c>
      <c r="M22" s="424">
        <v>9336</v>
      </c>
    </row>
    <row r="23" spans="1:13" ht="11.1" customHeight="1" x14ac:dyDescent="0.2">
      <c r="A23" s="422" t="s">
        <v>387</v>
      </c>
      <c r="B23" s="115">
        <v>120756</v>
      </c>
      <c r="C23" s="114">
        <v>62382</v>
      </c>
      <c r="D23" s="114">
        <v>58374</v>
      </c>
      <c r="E23" s="114">
        <v>83101</v>
      </c>
      <c r="F23" s="114">
        <v>37200</v>
      </c>
      <c r="G23" s="114">
        <v>12078</v>
      </c>
      <c r="H23" s="114">
        <v>36792</v>
      </c>
      <c r="I23" s="115">
        <v>29449</v>
      </c>
      <c r="J23" s="114">
        <v>21496</v>
      </c>
      <c r="K23" s="114">
        <v>7953</v>
      </c>
      <c r="L23" s="423">
        <v>8025</v>
      </c>
      <c r="M23" s="424">
        <v>7750</v>
      </c>
    </row>
    <row r="24" spans="1:13" ht="11.1" customHeight="1" x14ac:dyDescent="0.2">
      <c r="A24" s="422" t="s">
        <v>388</v>
      </c>
      <c r="B24" s="115">
        <v>123107</v>
      </c>
      <c r="C24" s="114">
        <v>63650</v>
      </c>
      <c r="D24" s="114">
        <v>59457</v>
      </c>
      <c r="E24" s="114">
        <v>84154</v>
      </c>
      <c r="F24" s="114">
        <v>37794</v>
      </c>
      <c r="G24" s="114">
        <v>13443</v>
      </c>
      <c r="H24" s="114">
        <v>37478</v>
      </c>
      <c r="I24" s="115">
        <v>29351</v>
      </c>
      <c r="J24" s="114">
        <v>20951</v>
      </c>
      <c r="K24" s="114">
        <v>8400</v>
      </c>
      <c r="L24" s="423">
        <v>11249</v>
      </c>
      <c r="M24" s="424">
        <v>9457</v>
      </c>
    </row>
    <row r="25" spans="1:13" s="110" customFormat="1" ht="11.1" customHeight="1" x14ac:dyDescent="0.2">
      <c r="A25" s="422" t="s">
        <v>389</v>
      </c>
      <c r="B25" s="115">
        <v>122430</v>
      </c>
      <c r="C25" s="114">
        <v>62967</v>
      </c>
      <c r="D25" s="114">
        <v>59463</v>
      </c>
      <c r="E25" s="114">
        <v>82023</v>
      </c>
      <c r="F25" s="114">
        <v>38156</v>
      </c>
      <c r="G25" s="114">
        <v>13006</v>
      </c>
      <c r="H25" s="114">
        <v>37784</v>
      </c>
      <c r="I25" s="115">
        <v>29506</v>
      </c>
      <c r="J25" s="114">
        <v>21158</v>
      </c>
      <c r="K25" s="114">
        <v>8348</v>
      </c>
      <c r="L25" s="423">
        <v>7063</v>
      </c>
      <c r="M25" s="424">
        <v>7777</v>
      </c>
    </row>
    <row r="26" spans="1:13" ht="15" customHeight="1" x14ac:dyDescent="0.2">
      <c r="A26" s="422" t="s">
        <v>393</v>
      </c>
      <c r="B26" s="115">
        <v>121824</v>
      </c>
      <c r="C26" s="114">
        <v>62429</v>
      </c>
      <c r="D26" s="114">
        <v>59395</v>
      </c>
      <c r="E26" s="114">
        <v>81374</v>
      </c>
      <c r="F26" s="114">
        <v>38210</v>
      </c>
      <c r="G26" s="114">
        <v>12364</v>
      </c>
      <c r="H26" s="114">
        <v>38093</v>
      </c>
      <c r="I26" s="115">
        <v>28947</v>
      </c>
      <c r="J26" s="114">
        <v>20654</v>
      </c>
      <c r="K26" s="114">
        <v>8293</v>
      </c>
      <c r="L26" s="423">
        <v>8804</v>
      </c>
      <c r="M26" s="424">
        <v>9786</v>
      </c>
    </row>
    <row r="27" spans="1:13" ht="11.1" customHeight="1" x14ac:dyDescent="0.2">
      <c r="A27" s="422" t="s">
        <v>387</v>
      </c>
      <c r="B27" s="115">
        <v>122279</v>
      </c>
      <c r="C27" s="114">
        <v>62812</v>
      </c>
      <c r="D27" s="114">
        <v>59467</v>
      </c>
      <c r="E27" s="114">
        <v>81589</v>
      </c>
      <c r="F27" s="114">
        <v>38473</v>
      </c>
      <c r="G27" s="114">
        <v>11925</v>
      </c>
      <c r="H27" s="114">
        <v>38785</v>
      </c>
      <c r="I27" s="115">
        <v>29747</v>
      </c>
      <c r="J27" s="114">
        <v>21258</v>
      </c>
      <c r="K27" s="114">
        <v>8489</v>
      </c>
      <c r="L27" s="423">
        <v>7828</v>
      </c>
      <c r="M27" s="424">
        <v>7494</v>
      </c>
    </row>
    <row r="28" spans="1:13" ht="11.1" customHeight="1" x14ac:dyDescent="0.2">
      <c r="A28" s="422" t="s">
        <v>388</v>
      </c>
      <c r="B28" s="115">
        <v>124538</v>
      </c>
      <c r="C28" s="114">
        <v>64005</v>
      </c>
      <c r="D28" s="114">
        <v>60533</v>
      </c>
      <c r="E28" s="114">
        <v>84356</v>
      </c>
      <c r="F28" s="114">
        <v>38835</v>
      </c>
      <c r="G28" s="114">
        <v>13278</v>
      </c>
      <c r="H28" s="114">
        <v>39281</v>
      </c>
      <c r="I28" s="115">
        <v>29660</v>
      </c>
      <c r="J28" s="114">
        <v>20876</v>
      </c>
      <c r="K28" s="114">
        <v>8784</v>
      </c>
      <c r="L28" s="423">
        <v>12698</v>
      </c>
      <c r="M28" s="424">
        <v>10960</v>
      </c>
    </row>
    <row r="29" spans="1:13" s="110" customFormat="1" ht="11.1" customHeight="1" x14ac:dyDescent="0.2">
      <c r="A29" s="422" t="s">
        <v>389</v>
      </c>
      <c r="B29" s="115">
        <v>123810</v>
      </c>
      <c r="C29" s="114">
        <v>63254</v>
      </c>
      <c r="D29" s="114">
        <v>60556</v>
      </c>
      <c r="E29" s="114">
        <v>84579</v>
      </c>
      <c r="F29" s="114">
        <v>39168</v>
      </c>
      <c r="G29" s="114">
        <v>12872</v>
      </c>
      <c r="H29" s="114">
        <v>39403</v>
      </c>
      <c r="I29" s="115">
        <v>29959</v>
      </c>
      <c r="J29" s="114">
        <v>21283</v>
      </c>
      <c r="K29" s="114">
        <v>8676</v>
      </c>
      <c r="L29" s="423">
        <v>7620</v>
      </c>
      <c r="M29" s="424">
        <v>8425</v>
      </c>
    </row>
    <row r="30" spans="1:13" ht="15" customHeight="1" x14ac:dyDescent="0.2">
      <c r="A30" s="422" t="s">
        <v>394</v>
      </c>
      <c r="B30" s="115">
        <v>123659</v>
      </c>
      <c r="C30" s="114">
        <v>63064</v>
      </c>
      <c r="D30" s="114">
        <v>60595</v>
      </c>
      <c r="E30" s="114">
        <v>84256</v>
      </c>
      <c r="F30" s="114">
        <v>39359</v>
      </c>
      <c r="G30" s="114">
        <v>12372</v>
      </c>
      <c r="H30" s="114">
        <v>39681</v>
      </c>
      <c r="I30" s="115">
        <v>28860</v>
      </c>
      <c r="J30" s="114">
        <v>20425</v>
      </c>
      <c r="K30" s="114">
        <v>8435</v>
      </c>
      <c r="L30" s="423">
        <v>9342</v>
      </c>
      <c r="M30" s="424">
        <v>9597</v>
      </c>
    </row>
    <row r="31" spans="1:13" ht="11.1" customHeight="1" x14ac:dyDescent="0.2">
      <c r="A31" s="422" t="s">
        <v>387</v>
      </c>
      <c r="B31" s="115">
        <v>124444</v>
      </c>
      <c r="C31" s="114">
        <v>63662</v>
      </c>
      <c r="D31" s="114">
        <v>60782</v>
      </c>
      <c r="E31" s="114">
        <v>84474</v>
      </c>
      <c r="F31" s="114">
        <v>39936</v>
      </c>
      <c r="G31" s="114">
        <v>11980</v>
      </c>
      <c r="H31" s="114">
        <v>40296</v>
      </c>
      <c r="I31" s="115">
        <v>29443</v>
      </c>
      <c r="J31" s="114">
        <v>20939</v>
      </c>
      <c r="K31" s="114">
        <v>8504</v>
      </c>
      <c r="L31" s="423">
        <v>8561</v>
      </c>
      <c r="M31" s="424">
        <v>7841</v>
      </c>
    </row>
    <row r="32" spans="1:13" ht="11.1" customHeight="1" x14ac:dyDescent="0.2">
      <c r="A32" s="422" t="s">
        <v>388</v>
      </c>
      <c r="B32" s="115">
        <v>126712</v>
      </c>
      <c r="C32" s="114">
        <v>65054</v>
      </c>
      <c r="D32" s="114">
        <v>61658</v>
      </c>
      <c r="E32" s="114">
        <v>86476</v>
      </c>
      <c r="F32" s="114">
        <v>40212</v>
      </c>
      <c r="G32" s="114">
        <v>13284</v>
      </c>
      <c r="H32" s="114">
        <v>40782</v>
      </c>
      <c r="I32" s="115">
        <v>29010</v>
      </c>
      <c r="J32" s="114">
        <v>20145</v>
      </c>
      <c r="K32" s="114">
        <v>8865</v>
      </c>
      <c r="L32" s="423">
        <v>13117</v>
      </c>
      <c r="M32" s="424">
        <v>11206</v>
      </c>
    </row>
    <row r="33" spans="1:13" s="110" customFormat="1" ht="11.1" customHeight="1" x14ac:dyDescent="0.2">
      <c r="A33" s="422" t="s">
        <v>389</v>
      </c>
      <c r="B33" s="115">
        <v>126402</v>
      </c>
      <c r="C33" s="114">
        <v>64655</v>
      </c>
      <c r="D33" s="114">
        <v>61747</v>
      </c>
      <c r="E33" s="114">
        <v>85719</v>
      </c>
      <c r="F33" s="114">
        <v>40666</v>
      </c>
      <c r="G33" s="114">
        <v>12920</v>
      </c>
      <c r="H33" s="114">
        <v>40888</v>
      </c>
      <c r="I33" s="115">
        <v>29363</v>
      </c>
      <c r="J33" s="114">
        <v>20491</v>
      </c>
      <c r="K33" s="114">
        <v>8872</v>
      </c>
      <c r="L33" s="423">
        <v>8077</v>
      </c>
      <c r="M33" s="424">
        <v>8430</v>
      </c>
    </row>
    <row r="34" spans="1:13" ht="15" customHeight="1" x14ac:dyDescent="0.2">
      <c r="A34" s="422" t="s">
        <v>395</v>
      </c>
      <c r="B34" s="115">
        <v>125802</v>
      </c>
      <c r="C34" s="114">
        <v>64427</v>
      </c>
      <c r="D34" s="114">
        <v>61375</v>
      </c>
      <c r="E34" s="114">
        <v>85198</v>
      </c>
      <c r="F34" s="114">
        <v>40589</v>
      </c>
      <c r="G34" s="114">
        <v>12285</v>
      </c>
      <c r="H34" s="114">
        <v>41232</v>
      </c>
      <c r="I34" s="115">
        <v>28772</v>
      </c>
      <c r="J34" s="114">
        <v>20054</v>
      </c>
      <c r="K34" s="114">
        <v>8718</v>
      </c>
      <c r="L34" s="423">
        <v>8681</v>
      </c>
      <c r="M34" s="424">
        <v>9302</v>
      </c>
    </row>
    <row r="35" spans="1:13" ht="11.1" customHeight="1" x14ac:dyDescent="0.2">
      <c r="A35" s="422" t="s">
        <v>387</v>
      </c>
      <c r="B35" s="115">
        <v>126195</v>
      </c>
      <c r="C35" s="114">
        <v>64931</v>
      </c>
      <c r="D35" s="114">
        <v>61264</v>
      </c>
      <c r="E35" s="114">
        <v>85212</v>
      </c>
      <c r="F35" s="114">
        <v>40974</v>
      </c>
      <c r="G35" s="114">
        <v>11790</v>
      </c>
      <c r="H35" s="114">
        <v>41838</v>
      </c>
      <c r="I35" s="115">
        <v>29824</v>
      </c>
      <c r="J35" s="114">
        <v>20908</v>
      </c>
      <c r="K35" s="114">
        <v>8916</v>
      </c>
      <c r="L35" s="423">
        <v>9463</v>
      </c>
      <c r="M35" s="424">
        <v>9134</v>
      </c>
    </row>
    <row r="36" spans="1:13" ht="11.1" customHeight="1" x14ac:dyDescent="0.2">
      <c r="A36" s="422" t="s">
        <v>388</v>
      </c>
      <c r="B36" s="115">
        <v>128493</v>
      </c>
      <c r="C36" s="114">
        <v>66150</v>
      </c>
      <c r="D36" s="114">
        <v>62343</v>
      </c>
      <c r="E36" s="114">
        <v>87133</v>
      </c>
      <c r="F36" s="114">
        <v>41355</v>
      </c>
      <c r="G36" s="114">
        <v>13031</v>
      </c>
      <c r="H36" s="114">
        <v>42300</v>
      </c>
      <c r="I36" s="115">
        <v>29800</v>
      </c>
      <c r="J36" s="114">
        <v>20466</v>
      </c>
      <c r="K36" s="114">
        <v>9334</v>
      </c>
      <c r="L36" s="423">
        <v>11869</v>
      </c>
      <c r="M36" s="424">
        <v>9757</v>
      </c>
    </row>
    <row r="37" spans="1:13" s="110" customFormat="1" ht="11.1" customHeight="1" x14ac:dyDescent="0.2">
      <c r="A37" s="422" t="s">
        <v>389</v>
      </c>
      <c r="B37" s="115">
        <v>128103</v>
      </c>
      <c r="C37" s="114">
        <v>65662</v>
      </c>
      <c r="D37" s="114">
        <v>62441</v>
      </c>
      <c r="E37" s="114">
        <v>86167</v>
      </c>
      <c r="F37" s="114">
        <v>41936</v>
      </c>
      <c r="G37" s="114">
        <v>12677</v>
      </c>
      <c r="H37" s="114">
        <v>42524</v>
      </c>
      <c r="I37" s="115">
        <v>30264</v>
      </c>
      <c r="J37" s="114">
        <v>20922</v>
      </c>
      <c r="K37" s="114">
        <v>9342</v>
      </c>
      <c r="L37" s="423">
        <v>7968</v>
      </c>
      <c r="M37" s="424">
        <v>8464</v>
      </c>
    </row>
    <row r="38" spans="1:13" ht="15" customHeight="1" x14ac:dyDescent="0.2">
      <c r="A38" s="425" t="s">
        <v>396</v>
      </c>
      <c r="B38" s="115">
        <v>127586</v>
      </c>
      <c r="C38" s="114">
        <v>65383</v>
      </c>
      <c r="D38" s="114">
        <v>62203</v>
      </c>
      <c r="E38" s="114">
        <v>85695</v>
      </c>
      <c r="F38" s="114">
        <v>41891</v>
      </c>
      <c r="G38" s="114">
        <v>12119</v>
      </c>
      <c r="H38" s="114">
        <v>42853</v>
      </c>
      <c r="I38" s="115">
        <v>29531</v>
      </c>
      <c r="J38" s="114">
        <v>20436</v>
      </c>
      <c r="K38" s="114">
        <v>9095</v>
      </c>
      <c r="L38" s="423">
        <v>9287</v>
      </c>
      <c r="M38" s="424">
        <v>9873</v>
      </c>
    </row>
    <row r="39" spans="1:13" ht="11.1" customHeight="1" x14ac:dyDescent="0.2">
      <c r="A39" s="422" t="s">
        <v>387</v>
      </c>
      <c r="B39" s="115">
        <v>127748</v>
      </c>
      <c r="C39" s="114">
        <v>65708</v>
      </c>
      <c r="D39" s="114">
        <v>62040</v>
      </c>
      <c r="E39" s="114">
        <v>85595</v>
      </c>
      <c r="F39" s="114">
        <v>42153</v>
      </c>
      <c r="G39" s="114">
        <v>11769</v>
      </c>
      <c r="H39" s="114">
        <v>43330</v>
      </c>
      <c r="I39" s="115">
        <v>30348</v>
      </c>
      <c r="J39" s="114">
        <v>21087</v>
      </c>
      <c r="K39" s="114">
        <v>9261</v>
      </c>
      <c r="L39" s="423">
        <v>8762</v>
      </c>
      <c r="M39" s="424">
        <v>8675</v>
      </c>
    </row>
    <row r="40" spans="1:13" ht="11.1" customHeight="1" x14ac:dyDescent="0.2">
      <c r="A40" s="425" t="s">
        <v>388</v>
      </c>
      <c r="B40" s="115">
        <v>130177</v>
      </c>
      <c r="C40" s="114">
        <v>67015</v>
      </c>
      <c r="D40" s="114">
        <v>63162</v>
      </c>
      <c r="E40" s="114">
        <v>87518</v>
      </c>
      <c r="F40" s="114">
        <v>42659</v>
      </c>
      <c r="G40" s="114">
        <v>13132</v>
      </c>
      <c r="H40" s="114">
        <v>43779</v>
      </c>
      <c r="I40" s="115">
        <v>29847</v>
      </c>
      <c r="J40" s="114">
        <v>20341</v>
      </c>
      <c r="K40" s="114">
        <v>9506</v>
      </c>
      <c r="L40" s="423">
        <v>12232</v>
      </c>
      <c r="M40" s="424">
        <v>10068</v>
      </c>
    </row>
    <row r="41" spans="1:13" s="110" customFormat="1" ht="11.1" customHeight="1" x14ac:dyDescent="0.2">
      <c r="A41" s="422" t="s">
        <v>389</v>
      </c>
      <c r="B41" s="115">
        <v>129853</v>
      </c>
      <c r="C41" s="114">
        <v>66641</v>
      </c>
      <c r="D41" s="114">
        <v>63212</v>
      </c>
      <c r="E41" s="114">
        <v>86834</v>
      </c>
      <c r="F41" s="114">
        <v>43019</v>
      </c>
      <c r="G41" s="114">
        <v>12819</v>
      </c>
      <c r="H41" s="114">
        <v>44056</v>
      </c>
      <c r="I41" s="115">
        <v>29940</v>
      </c>
      <c r="J41" s="114">
        <v>20433</v>
      </c>
      <c r="K41" s="114">
        <v>9507</v>
      </c>
      <c r="L41" s="423">
        <v>8030</v>
      </c>
      <c r="M41" s="424">
        <v>8419</v>
      </c>
    </row>
    <row r="42" spans="1:13" ht="15" customHeight="1" x14ac:dyDescent="0.2">
      <c r="A42" s="422" t="s">
        <v>397</v>
      </c>
      <c r="B42" s="115">
        <v>129248</v>
      </c>
      <c r="C42" s="114">
        <v>66429</v>
      </c>
      <c r="D42" s="114">
        <v>62819</v>
      </c>
      <c r="E42" s="114">
        <v>86362</v>
      </c>
      <c r="F42" s="114">
        <v>42886</v>
      </c>
      <c r="G42" s="114">
        <v>12241</v>
      </c>
      <c r="H42" s="114">
        <v>44312</v>
      </c>
      <c r="I42" s="115">
        <v>29267</v>
      </c>
      <c r="J42" s="114">
        <v>19936</v>
      </c>
      <c r="K42" s="114">
        <v>9331</v>
      </c>
      <c r="L42" s="423">
        <v>9736</v>
      </c>
      <c r="M42" s="424">
        <v>10399</v>
      </c>
    </row>
    <row r="43" spans="1:13" ht="11.1" customHeight="1" x14ac:dyDescent="0.2">
      <c r="A43" s="422" t="s">
        <v>387</v>
      </c>
      <c r="B43" s="115">
        <v>129083</v>
      </c>
      <c r="C43" s="114">
        <v>66564</v>
      </c>
      <c r="D43" s="114">
        <v>62519</v>
      </c>
      <c r="E43" s="114">
        <v>85906</v>
      </c>
      <c r="F43" s="114">
        <v>43177</v>
      </c>
      <c r="G43" s="114">
        <v>11718</v>
      </c>
      <c r="H43" s="114">
        <v>44657</v>
      </c>
      <c r="I43" s="115">
        <v>30264</v>
      </c>
      <c r="J43" s="114">
        <v>20751</v>
      </c>
      <c r="K43" s="114">
        <v>9513</v>
      </c>
      <c r="L43" s="423">
        <v>8647</v>
      </c>
      <c r="M43" s="424">
        <v>8814</v>
      </c>
    </row>
    <row r="44" spans="1:13" ht="11.1" customHeight="1" x14ac:dyDescent="0.2">
      <c r="A44" s="422" t="s">
        <v>388</v>
      </c>
      <c r="B44" s="115">
        <v>131483</v>
      </c>
      <c r="C44" s="114">
        <v>67868</v>
      </c>
      <c r="D44" s="114">
        <v>63615</v>
      </c>
      <c r="E44" s="114">
        <v>87736</v>
      </c>
      <c r="F44" s="114">
        <v>43747</v>
      </c>
      <c r="G44" s="114">
        <v>13249</v>
      </c>
      <c r="H44" s="114">
        <v>44989</v>
      </c>
      <c r="I44" s="115">
        <v>29788</v>
      </c>
      <c r="J44" s="114">
        <v>20009</v>
      </c>
      <c r="K44" s="114">
        <v>9779</v>
      </c>
      <c r="L44" s="423">
        <v>12329</v>
      </c>
      <c r="M44" s="424">
        <v>10297</v>
      </c>
    </row>
    <row r="45" spans="1:13" s="110" customFormat="1" ht="11.1" customHeight="1" x14ac:dyDescent="0.2">
      <c r="A45" s="422" t="s">
        <v>389</v>
      </c>
      <c r="B45" s="115">
        <v>130956</v>
      </c>
      <c r="C45" s="114">
        <v>67337</v>
      </c>
      <c r="D45" s="114">
        <v>63619</v>
      </c>
      <c r="E45" s="114">
        <v>86838</v>
      </c>
      <c r="F45" s="114">
        <v>44118</v>
      </c>
      <c r="G45" s="114">
        <v>12903</v>
      </c>
      <c r="H45" s="114">
        <v>45161</v>
      </c>
      <c r="I45" s="115">
        <v>30076</v>
      </c>
      <c r="J45" s="114">
        <v>20350</v>
      </c>
      <c r="K45" s="114">
        <v>9726</v>
      </c>
      <c r="L45" s="423">
        <v>7941</v>
      </c>
      <c r="M45" s="424">
        <v>8550</v>
      </c>
    </row>
    <row r="46" spans="1:13" ht="15" customHeight="1" x14ac:dyDescent="0.2">
      <c r="A46" s="422" t="s">
        <v>398</v>
      </c>
      <c r="B46" s="115">
        <v>130387</v>
      </c>
      <c r="C46" s="114">
        <v>67003</v>
      </c>
      <c r="D46" s="114">
        <v>63384</v>
      </c>
      <c r="E46" s="114">
        <v>86514</v>
      </c>
      <c r="F46" s="114">
        <v>43873</v>
      </c>
      <c r="G46" s="114">
        <v>12659</v>
      </c>
      <c r="H46" s="114">
        <v>45230</v>
      </c>
      <c r="I46" s="115">
        <v>29620</v>
      </c>
      <c r="J46" s="114">
        <v>20022</v>
      </c>
      <c r="K46" s="114">
        <v>9598</v>
      </c>
      <c r="L46" s="423">
        <v>9108</v>
      </c>
      <c r="M46" s="424">
        <v>9942</v>
      </c>
    </row>
    <row r="47" spans="1:13" ht="11.1" customHeight="1" x14ac:dyDescent="0.2">
      <c r="A47" s="422" t="s">
        <v>387</v>
      </c>
      <c r="B47" s="115">
        <v>130373</v>
      </c>
      <c r="C47" s="114">
        <v>67094</v>
      </c>
      <c r="D47" s="114">
        <v>63279</v>
      </c>
      <c r="E47" s="114">
        <v>86142</v>
      </c>
      <c r="F47" s="114">
        <v>44231</v>
      </c>
      <c r="G47" s="114">
        <v>12109</v>
      </c>
      <c r="H47" s="114">
        <v>45698</v>
      </c>
      <c r="I47" s="115">
        <v>30469</v>
      </c>
      <c r="J47" s="114">
        <v>20757</v>
      </c>
      <c r="K47" s="114">
        <v>9712</v>
      </c>
      <c r="L47" s="423">
        <v>9027</v>
      </c>
      <c r="M47" s="424">
        <v>9288</v>
      </c>
    </row>
    <row r="48" spans="1:13" ht="11.1" customHeight="1" x14ac:dyDescent="0.2">
      <c r="A48" s="422" t="s">
        <v>388</v>
      </c>
      <c r="B48" s="115">
        <v>132655</v>
      </c>
      <c r="C48" s="114">
        <v>68318</v>
      </c>
      <c r="D48" s="114">
        <v>64337</v>
      </c>
      <c r="E48" s="114">
        <v>88330</v>
      </c>
      <c r="F48" s="114">
        <v>44325</v>
      </c>
      <c r="G48" s="114">
        <v>13637</v>
      </c>
      <c r="H48" s="114">
        <v>45998</v>
      </c>
      <c r="I48" s="115">
        <v>29942</v>
      </c>
      <c r="J48" s="114">
        <v>19880</v>
      </c>
      <c r="K48" s="114">
        <v>10062</v>
      </c>
      <c r="L48" s="423">
        <v>12261</v>
      </c>
      <c r="M48" s="424">
        <v>10216</v>
      </c>
    </row>
    <row r="49" spans="1:17" s="110" customFormat="1" ht="11.1" customHeight="1" x14ac:dyDescent="0.2">
      <c r="A49" s="422" t="s">
        <v>389</v>
      </c>
      <c r="B49" s="115">
        <v>132733</v>
      </c>
      <c r="C49" s="114">
        <v>68282</v>
      </c>
      <c r="D49" s="114">
        <v>64451</v>
      </c>
      <c r="E49" s="114">
        <v>87782</v>
      </c>
      <c r="F49" s="114">
        <v>44951</v>
      </c>
      <c r="G49" s="114">
        <v>13452</v>
      </c>
      <c r="H49" s="114">
        <v>46183</v>
      </c>
      <c r="I49" s="115">
        <v>29984</v>
      </c>
      <c r="J49" s="114">
        <v>19938</v>
      </c>
      <c r="K49" s="114">
        <v>10046</v>
      </c>
      <c r="L49" s="423">
        <v>8225</v>
      </c>
      <c r="M49" s="424">
        <v>8705</v>
      </c>
    </row>
    <row r="50" spans="1:17" ht="15" customHeight="1" x14ac:dyDescent="0.2">
      <c r="A50" s="422" t="s">
        <v>399</v>
      </c>
      <c r="B50" s="143">
        <v>131683</v>
      </c>
      <c r="C50" s="144">
        <v>67667</v>
      </c>
      <c r="D50" s="144">
        <v>64016</v>
      </c>
      <c r="E50" s="144">
        <v>87018</v>
      </c>
      <c r="F50" s="144">
        <v>44665</v>
      </c>
      <c r="G50" s="144">
        <v>12890</v>
      </c>
      <c r="H50" s="144">
        <v>46195</v>
      </c>
      <c r="I50" s="143">
        <v>28636</v>
      </c>
      <c r="J50" s="144">
        <v>19092</v>
      </c>
      <c r="K50" s="144">
        <v>9544</v>
      </c>
      <c r="L50" s="426">
        <v>8974</v>
      </c>
      <c r="M50" s="427">
        <v>10156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0.99396412219009567</v>
      </c>
      <c r="C6" s="480">
        <f>'Tabelle 3.3'!J11</f>
        <v>-3.3220796758946656</v>
      </c>
      <c r="D6" s="481">
        <f t="shared" ref="D6:E9" si="0">IF(OR(AND(B6&gt;=-50,B6&lt;=50),ISNUMBER(B6)=FALSE),B6,"")</f>
        <v>0.99396412219009567</v>
      </c>
      <c r="E6" s="481">
        <f t="shared" si="0"/>
        <v>-3.3220796758946656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0.99396412219009567</v>
      </c>
      <c r="C14" s="480">
        <f>'Tabelle 3.3'!J11</f>
        <v>-3.3220796758946656</v>
      </c>
      <c r="D14" s="481">
        <f>IF(OR(AND(B14&gt;=-50,B14&lt;=50),ISNUMBER(B14)=FALSE),B14,"")</f>
        <v>0.99396412219009567</v>
      </c>
      <c r="E14" s="481">
        <f>IF(OR(AND(C14&gt;=-50,C14&lt;=50),ISNUMBER(C14)=FALSE),C14,"")</f>
        <v>-3.3220796758946656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2.43161094224924</v>
      </c>
      <c r="C15" s="480">
        <f>'Tabelle 3.3'!J12</f>
        <v>-1.1904761904761905</v>
      </c>
      <c r="D15" s="481">
        <f t="shared" ref="D15:E45" si="3">IF(OR(AND(B15&gt;=-50,B15&lt;=50),ISNUMBER(B15)=FALSE),B15,"")</f>
        <v>2.43161094224924</v>
      </c>
      <c r="E15" s="481">
        <f t="shared" si="3"/>
        <v>-1.1904761904761905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-0.13976240391334732</v>
      </c>
      <c r="C16" s="480">
        <f>'Tabelle 3.3'!J13</f>
        <v>7.6086956521739131</v>
      </c>
      <c r="D16" s="481">
        <f t="shared" si="3"/>
        <v>-0.13976240391334732</v>
      </c>
      <c r="E16" s="481">
        <f t="shared" si="3"/>
        <v>7.6086956521739131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0.12128037423658336</v>
      </c>
      <c r="C17" s="480">
        <f>'Tabelle 3.3'!J14</f>
        <v>-7.3</v>
      </c>
      <c r="D17" s="481">
        <f t="shared" si="3"/>
        <v>0.12128037423658336</v>
      </c>
      <c r="E17" s="481">
        <f t="shared" si="3"/>
        <v>-7.3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-1.4648729446935724</v>
      </c>
      <c r="C18" s="480">
        <f>'Tabelle 3.3'!J15</f>
        <v>-3.8978494623655915</v>
      </c>
      <c r="D18" s="481">
        <f t="shared" si="3"/>
        <v>-1.4648729446935724</v>
      </c>
      <c r="E18" s="481">
        <f t="shared" si="3"/>
        <v>-3.8978494623655915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0.87234042553191493</v>
      </c>
      <c r="C19" s="480">
        <f>'Tabelle 3.3'!J16</f>
        <v>-8.8110403397027603</v>
      </c>
      <c r="D19" s="481">
        <f t="shared" si="3"/>
        <v>0.87234042553191493</v>
      </c>
      <c r="E19" s="481">
        <f t="shared" si="3"/>
        <v>-8.8110403397027603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-0.81531371853952495</v>
      </c>
      <c r="C20" s="480">
        <f>'Tabelle 3.3'!J17</f>
        <v>-10.828025477707007</v>
      </c>
      <c r="D20" s="481">
        <f t="shared" si="3"/>
        <v>-0.81531371853952495</v>
      </c>
      <c r="E20" s="481">
        <f t="shared" si="3"/>
        <v>-10.828025477707007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1.3825661777103355</v>
      </c>
      <c r="C21" s="480">
        <f>'Tabelle 3.3'!J18</f>
        <v>-3.2535885167464116</v>
      </c>
      <c r="D21" s="481">
        <f t="shared" si="3"/>
        <v>1.3825661777103355</v>
      </c>
      <c r="E21" s="481">
        <f t="shared" si="3"/>
        <v>-3.2535885167464116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0.343075806558026</v>
      </c>
      <c r="C22" s="480">
        <f>'Tabelle 3.3'!J19</f>
        <v>-0.83296799649276632</v>
      </c>
      <c r="D22" s="481">
        <f t="shared" si="3"/>
        <v>0.343075806558026</v>
      </c>
      <c r="E22" s="481">
        <f t="shared" si="3"/>
        <v>-0.83296799649276632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3.8434036467643904</v>
      </c>
      <c r="C23" s="480">
        <f>'Tabelle 3.3'!J20</f>
        <v>-0.49844236760124611</v>
      </c>
      <c r="D23" s="481">
        <f t="shared" si="3"/>
        <v>3.8434036467643904</v>
      </c>
      <c r="E23" s="481">
        <f t="shared" si="3"/>
        <v>-0.49844236760124611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0.32626427406199021</v>
      </c>
      <c r="C24" s="480">
        <f>'Tabelle 3.3'!J21</f>
        <v>-10.034602076124568</v>
      </c>
      <c r="D24" s="481">
        <f t="shared" si="3"/>
        <v>0.32626427406199021</v>
      </c>
      <c r="E24" s="481">
        <f t="shared" si="3"/>
        <v>-10.034602076124568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9.5144097907619418</v>
      </c>
      <c r="C25" s="480">
        <f>'Tabelle 3.3'!J22</f>
        <v>-6.0070671378091873</v>
      </c>
      <c r="D25" s="481">
        <f t="shared" si="3"/>
        <v>9.5144097907619418</v>
      </c>
      <c r="E25" s="481">
        <f t="shared" si="3"/>
        <v>-6.0070671378091873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-2.3404255319148937</v>
      </c>
      <c r="C26" s="480">
        <f>'Tabelle 3.3'!J23</f>
        <v>2.0338983050847457</v>
      </c>
      <c r="D26" s="481">
        <f t="shared" si="3"/>
        <v>-2.3404255319148937</v>
      </c>
      <c r="E26" s="481">
        <f t="shared" si="3"/>
        <v>2.0338983050847457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2.6315789473684212</v>
      </c>
      <c r="C27" s="480">
        <f>'Tabelle 3.3'!J24</f>
        <v>-1.2444444444444445</v>
      </c>
      <c r="D27" s="481">
        <f t="shared" si="3"/>
        <v>2.6315789473684212</v>
      </c>
      <c r="E27" s="481">
        <f t="shared" si="3"/>
        <v>-1.2444444444444445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2.8029322984044849</v>
      </c>
      <c r="C28" s="480">
        <f>'Tabelle 3.3'!J25</f>
        <v>-2.8051948051948052</v>
      </c>
      <c r="D28" s="481">
        <f t="shared" si="3"/>
        <v>2.8029322984044849</v>
      </c>
      <c r="E28" s="481">
        <f t="shared" si="3"/>
        <v>-2.8051948051948052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-23.384472338447235</v>
      </c>
      <c r="C29" s="480">
        <f>'Tabelle 3.3'!J26</f>
        <v>53.94736842105263</v>
      </c>
      <c r="D29" s="481">
        <f t="shared" si="3"/>
        <v>-23.384472338447235</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1.76407424451603</v>
      </c>
      <c r="C30" s="480">
        <f>'Tabelle 3.3'!J27</f>
        <v>-8.1232492997198875</v>
      </c>
      <c r="D30" s="481">
        <f t="shared" si="3"/>
        <v>1.76407424451603</v>
      </c>
      <c r="E30" s="481">
        <f t="shared" si="3"/>
        <v>-8.1232492997198875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-0.84882780921584478</v>
      </c>
      <c r="C31" s="480">
        <f>'Tabelle 3.3'!J28</f>
        <v>-6.3207179087007415</v>
      </c>
      <c r="D31" s="481">
        <f t="shared" si="3"/>
        <v>-0.84882780921584478</v>
      </c>
      <c r="E31" s="481">
        <f t="shared" si="3"/>
        <v>-6.3207179087007415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2.4760119113267893</v>
      </c>
      <c r="C32" s="480">
        <f>'Tabelle 3.3'!J29</f>
        <v>0.31620553359683795</v>
      </c>
      <c r="D32" s="481">
        <f t="shared" si="3"/>
        <v>2.4760119113267893</v>
      </c>
      <c r="E32" s="481">
        <f t="shared" si="3"/>
        <v>0.31620553359683795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1.7007661867474952</v>
      </c>
      <c r="C33" s="480">
        <f>'Tabelle 3.3'!J30</f>
        <v>0.37926675094816686</v>
      </c>
      <c r="D33" s="481">
        <f t="shared" si="3"/>
        <v>1.7007661867474952</v>
      </c>
      <c r="E33" s="481">
        <f t="shared" si="3"/>
        <v>0.37926675094816686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2.4975024975024973</v>
      </c>
      <c r="C34" s="480">
        <f>'Tabelle 3.3'!J31</f>
        <v>-2.5945945945945947</v>
      </c>
      <c r="D34" s="481">
        <f t="shared" si="3"/>
        <v>2.4975024975024973</v>
      </c>
      <c r="E34" s="481">
        <f t="shared" si="3"/>
        <v>-2.5945945945945947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2.43161094224924</v>
      </c>
      <c r="C37" s="480">
        <f>'Tabelle 3.3'!J34</f>
        <v>-1.1904761904761905</v>
      </c>
      <c r="D37" s="481">
        <f t="shared" si="3"/>
        <v>2.43161094224924</v>
      </c>
      <c r="E37" s="481">
        <f t="shared" si="3"/>
        <v>-1.1904761904761905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0.35469145127918816</v>
      </c>
      <c r="C38" s="480">
        <f>'Tabelle 3.3'!J35</f>
        <v>-5.5148230793751996</v>
      </c>
      <c r="D38" s="481">
        <f t="shared" si="3"/>
        <v>0.35469145127918816</v>
      </c>
      <c r="E38" s="481">
        <f t="shared" si="3"/>
        <v>-5.5148230793751996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1.1804995970991137</v>
      </c>
      <c r="C39" s="480">
        <f>'Tabelle 3.3'!J36</f>
        <v>-3.092506618578061</v>
      </c>
      <c r="D39" s="481">
        <f t="shared" si="3"/>
        <v>1.1804995970991137</v>
      </c>
      <c r="E39" s="481">
        <f t="shared" si="3"/>
        <v>-3.092506618578061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1.1804995970991137</v>
      </c>
      <c r="C45" s="480">
        <f>'Tabelle 3.3'!J36</f>
        <v>-3.092506618578061</v>
      </c>
      <c r="D45" s="481">
        <f t="shared" si="3"/>
        <v>1.1804995970991137</v>
      </c>
      <c r="E45" s="481">
        <f t="shared" si="3"/>
        <v>-3.092506618578061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121824</v>
      </c>
      <c r="C51" s="487">
        <v>20654</v>
      </c>
      <c r="D51" s="487">
        <v>8293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122279</v>
      </c>
      <c r="C52" s="487">
        <v>21258</v>
      </c>
      <c r="D52" s="487">
        <v>8489</v>
      </c>
      <c r="E52" s="488">
        <f t="shared" ref="E52:G70" si="11">IF($A$51=37802,IF(COUNTBLANK(B$51:B$70)&gt;0,#N/A,B52/B$51*100),IF(COUNTBLANK(B$51:B$75)&gt;0,#N/A,B52/B$51*100))</f>
        <v>100.37348962437616</v>
      </c>
      <c r="F52" s="488">
        <f t="shared" si="11"/>
        <v>102.92437300280817</v>
      </c>
      <c r="G52" s="488">
        <f t="shared" si="11"/>
        <v>102.3634390449777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124538</v>
      </c>
      <c r="C53" s="487">
        <v>20876</v>
      </c>
      <c r="D53" s="487">
        <v>8784</v>
      </c>
      <c r="E53" s="488">
        <f t="shared" si="11"/>
        <v>102.22780404517992</v>
      </c>
      <c r="F53" s="488">
        <f t="shared" si="11"/>
        <v>101.07485232884672</v>
      </c>
      <c r="G53" s="488">
        <f t="shared" si="11"/>
        <v>105.9206559749186</v>
      </c>
      <c r="H53" s="489">
        <f>IF(ISERROR(L53)=TRUE,IF(MONTH(A53)=MONTH(MAX(A$51:A$75)),A53,""),"")</f>
        <v>41883</v>
      </c>
      <c r="I53" s="488">
        <f t="shared" si="12"/>
        <v>102.22780404517992</v>
      </c>
      <c r="J53" s="488">
        <f t="shared" si="10"/>
        <v>101.07485232884672</v>
      </c>
      <c r="K53" s="488">
        <f t="shared" si="10"/>
        <v>105.9206559749186</v>
      </c>
      <c r="L53" s="488" t="e">
        <f t="shared" si="13"/>
        <v>#N/A</v>
      </c>
    </row>
    <row r="54" spans="1:14" ht="15" customHeight="1" x14ac:dyDescent="0.2">
      <c r="A54" s="490" t="s">
        <v>462</v>
      </c>
      <c r="B54" s="487">
        <v>123810</v>
      </c>
      <c r="C54" s="487">
        <v>21283</v>
      </c>
      <c r="D54" s="487">
        <v>8676</v>
      </c>
      <c r="E54" s="488">
        <f t="shared" si="11"/>
        <v>101.63022064617809</v>
      </c>
      <c r="F54" s="488">
        <f t="shared" si="11"/>
        <v>103.04541493173235</v>
      </c>
      <c r="G54" s="488">
        <f t="shared" si="11"/>
        <v>104.618352827686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123659</v>
      </c>
      <c r="C55" s="487">
        <v>20425</v>
      </c>
      <c r="D55" s="487">
        <v>8435</v>
      </c>
      <c r="E55" s="488">
        <f t="shared" si="11"/>
        <v>101.50627134226424</v>
      </c>
      <c r="F55" s="488">
        <f t="shared" si="11"/>
        <v>98.891255931054516</v>
      </c>
      <c r="G55" s="488">
        <f t="shared" si="11"/>
        <v>101.71228747136138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124444</v>
      </c>
      <c r="C56" s="487">
        <v>20939</v>
      </c>
      <c r="D56" s="487">
        <v>8504</v>
      </c>
      <c r="E56" s="488">
        <f t="shared" si="11"/>
        <v>102.15064355135277</v>
      </c>
      <c r="F56" s="488">
        <f t="shared" si="11"/>
        <v>101.37987798973565</v>
      </c>
      <c r="G56" s="488">
        <f t="shared" si="11"/>
        <v>102.54431448209334</v>
      </c>
      <c r="H56" s="489" t="str">
        <f t="shared" si="14"/>
        <v/>
      </c>
      <c r="I56" s="488" t="str">
        <f t="shared" si="12"/>
        <v/>
      </c>
      <c r="J56" s="488" t="str">
        <f t="shared" si="10"/>
        <v/>
      </c>
      <c r="K56" s="488" t="str">
        <f t="shared" si="10"/>
        <v/>
      </c>
      <c r="L56" s="488" t="e">
        <f t="shared" si="13"/>
        <v>#N/A</v>
      </c>
    </row>
    <row r="57" spans="1:14" ht="15" customHeight="1" x14ac:dyDescent="0.2">
      <c r="A57" s="490">
        <v>42248</v>
      </c>
      <c r="B57" s="487">
        <v>126712</v>
      </c>
      <c r="C57" s="487">
        <v>20145</v>
      </c>
      <c r="D57" s="487">
        <v>8865</v>
      </c>
      <c r="E57" s="488">
        <f t="shared" si="11"/>
        <v>104.01234567901234</v>
      </c>
      <c r="F57" s="488">
        <f t="shared" si="11"/>
        <v>97.535586327103701</v>
      </c>
      <c r="G57" s="488">
        <f t="shared" si="11"/>
        <v>106.89738333534306</v>
      </c>
      <c r="H57" s="489">
        <f t="shared" si="14"/>
        <v>42248</v>
      </c>
      <c r="I57" s="488">
        <f t="shared" si="12"/>
        <v>104.01234567901234</v>
      </c>
      <c r="J57" s="488">
        <f t="shared" si="10"/>
        <v>97.535586327103701</v>
      </c>
      <c r="K57" s="488">
        <f t="shared" si="10"/>
        <v>106.89738333534306</v>
      </c>
      <c r="L57" s="488" t="e">
        <f t="shared" si="13"/>
        <v>#N/A</v>
      </c>
    </row>
    <row r="58" spans="1:14" ht="15" customHeight="1" x14ac:dyDescent="0.2">
      <c r="A58" s="490" t="s">
        <v>465</v>
      </c>
      <c r="B58" s="487">
        <v>126402</v>
      </c>
      <c r="C58" s="487">
        <v>20491</v>
      </c>
      <c r="D58" s="487">
        <v>8872</v>
      </c>
      <c r="E58" s="488">
        <f t="shared" si="11"/>
        <v>103.75788022064619</v>
      </c>
      <c r="F58" s="488">
        <f t="shared" si="11"/>
        <v>99.210806623414356</v>
      </c>
      <c r="G58" s="488">
        <f t="shared" si="11"/>
        <v>106.98179187266371</v>
      </c>
      <c r="H58" s="489" t="str">
        <f t="shared" si="14"/>
        <v/>
      </c>
      <c r="I58" s="488" t="str">
        <f t="shared" si="12"/>
        <v/>
      </c>
      <c r="J58" s="488" t="str">
        <f t="shared" si="10"/>
        <v/>
      </c>
      <c r="K58" s="488" t="str">
        <f t="shared" si="10"/>
        <v/>
      </c>
      <c r="L58" s="488" t="e">
        <f t="shared" si="13"/>
        <v>#N/A</v>
      </c>
    </row>
    <row r="59" spans="1:14" ht="15" customHeight="1" x14ac:dyDescent="0.2">
      <c r="A59" s="490" t="s">
        <v>466</v>
      </c>
      <c r="B59" s="487">
        <v>125802</v>
      </c>
      <c r="C59" s="487">
        <v>20054</v>
      </c>
      <c r="D59" s="487">
        <v>8718</v>
      </c>
      <c r="E59" s="488">
        <f t="shared" si="11"/>
        <v>103.26536643026006</v>
      </c>
      <c r="F59" s="488">
        <f t="shared" si="11"/>
        <v>97.094993705819704</v>
      </c>
      <c r="G59" s="488">
        <f t="shared" si="11"/>
        <v>105.1248040516098</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126195</v>
      </c>
      <c r="C60" s="487">
        <v>20908</v>
      </c>
      <c r="D60" s="487">
        <v>8916</v>
      </c>
      <c r="E60" s="488">
        <f t="shared" si="11"/>
        <v>103.58796296296295</v>
      </c>
      <c r="F60" s="488">
        <f t="shared" si="11"/>
        <v>101.22978599786967</v>
      </c>
      <c r="G60" s="488">
        <f t="shared" si="11"/>
        <v>107.51235982153624</v>
      </c>
      <c r="H60" s="489" t="str">
        <f t="shared" si="14"/>
        <v/>
      </c>
      <c r="I60" s="488" t="str">
        <f t="shared" si="12"/>
        <v/>
      </c>
      <c r="J60" s="488" t="str">
        <f t="shared" si="10"/>
        <v/>
      </c>
      <c r="K60" s="488" t="str">
        <f t="shared" si="10"/>
        <v/>
      </c>
      <c r="L60" s="488" t="e">
        <f t="shared" si="13"/>
        <v>#N/A</v>
      </c>
    </row>
    <row r="61" spans="1:14" ht="15" customHeight="1" x14ac:dyDescent="0.2">
      <c r="A61" s="490">
        <v>42614</v>
      </c>
      <c r="B61" s="487">
        <v>128493</v>
      </c>
      <c r="C61" s="487">
        <v>20466</v>
      </c>
      <c r="D61" s="487">
        <v>9334</v>
      </c>
      <c r="E61" s="488">
        <f t="shared" si="11"/>
        <v>105.47429078014186</v>
      </c>
      <c r="F61" s="488">
        <f t="shared" si="11"/>
        <v>99.089764694490171</v>
      </c>
      <c r="G61" s="488">
        <f t="shared" si="11"/>
        <v>112.55275533582541</v>
      </c>
      <c r="H61" s="489">
        <f t="shared" si="14"/>
        <v>42614</v>
      </c>
      <c r="I61" s="488">
        <f t="shared" si="12"/>
        <v>105.47429078014186</v>
      </c>
      <c r="J61" s="488">
        <f t="shared" si="10"/>
        <v>99.089764694490171</v>
      </c>
      <c r="K61" s="488">
        <f t="shared" si="10"/>
        <v>112.55275533582541</v>
      </c>
      <c r="L61" s="488" t="e">
        <f t="shared" si="13"/>
        <v>#N/A</v>
      </c>
    </row>
    <row r="62" spans="1:14" ht="15" customHeight="1" x14ac:dyDescent="0.2">
      <c r="A62" s="490" t="s">
        <v>468</v>
      </c>
      <c r="B62" s="487">
        <v>128103</v>
      </c>
      <c r="C62" s="487">
        <v>20922</v>
      </c>
      <c r="D62" s="487">
        <v>9342</v>
      </c>
      <c r="E62" s="488">
        <f t="shared" si="11"/>
        <v>105.15415681639087</v>
      </c>
      <c r="F62" s="488">
        <f t="shared" si="11"/>
        <v>101.2975694780672</v>
      </c>
      <c r="G62" s="488">
        <f t="shared" si="11"/>
        <v>112.6492222356204</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127586</v>
      </c>
      <c r="C63" s="487">
        <v>20436</v>
      </c>
      <c r="D63" s="487">
        <v>9095</v>
      </c>
      <c r="E63" s="488">
        <f t="shared" si="11"/>
        <v>104.72977410034147</v>
      </c>
      <c r="F63" s="488">
        <f t="shared" si="11"/>
        <v>98.944514379781154</v>
      </c>
      <c r="G63" s="488">
        <f t="shared" si="11"/>
        <v>109.67080670444953</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127748</v>
      </c>
      <c r="C64" s="487">
        <v>21087</v>
      </c>
      <c r="D64" s="487">
        <v>9261</v>
      </c>
      <c r="E64" s="488">
        <f t="shared" si="11"/>
        <v>104.86275282374574</v>
      </c>
      <c r="F64" s="488">
        <f t="shared" si="11"/>
        <v>102.09644620896678</v>
      </c>
      <c r="G64" s="488">
        <f t="shared" si="11"/>
        <v>111.67249487519595</v>
      </c>
      <c r="H64" s="489" t="str">
        <f t="shared" si="14"/>
        <v/>
      </c>
      <c r="I64" s="488" t="str">
        <f t="shared" si="12"/>
        <v/>
      </c>
      <c r="J64" s="488" t="str">
        <f t="shared" si="10"/>
        <v/>
      </c>
      <c r="K64" s="488" t="str">
        <f t="shared" si="10"/>
        <v/>
      </c>
      <c r="L64" s="488" t="e">
        <f t="shared" si="13"/>
        <v>#N/A</v>
      </c>
    </row>
    <row r="65" spans="1:12" ht="15" customHeight="1" x14ac:dyDescent="0.2">
      <c r="A65" s="490">
        <v>42979</v>
      </c>
      <c r="B65" s="487">
        <v>130177</v>
      </c>
      <c r="C65" s="487">
        <v>20341</v>
      </c>
      <c r="D65" s="487">
        <v>9506</v>
      </c>
      <c r="E65" s="488">
        <f t="shared" si="11"/>
        <v>106.85661281849225</v>
      </c>
      <c r="F65" s="488">
        <f t="shared" si="11"/>
        <v>98.484555049869272</v>
      </c>
      <c r="G65" s="488">
        <f t="shared" si="11"/>
        <v>114.62679368141806</v>
      </c>
      <c r="H65" s="489">
        <f t="shared" si="14"/>
        <v>42979</v>
      </c>
      <c r="I65" s="488">
        <f t="shared" si="12"/>
        <v>106.85661281849225</v>
      </c>
      <c r="J65" s="488">
        <f t="shared" si="10"/>
        <v>98.484555049869272</v>
      </c>
      <c r="K65" s="488">
        <f t="shared" si="10"/>
        <v>114.62679368141806</v>
      </c>
      <c r="L65" s="488" t="e">
        <f t="shared" si="13"/>
        <v>#N/A</v>
      </c>
    </row>
    <row r="66" spans="1:12" ht="15" customHeight="1" x14ac:dyDescent="0.2">
      <c r="A66" s="490" t="s">
        <v>471</v>
      </c>
      <c r="B66" s="487">
        <v>129853</v>
      </c>
      <c r="C66" s="487">
        <v>20433</v>
      </c>
      <c r="D66" s="487">
        <v>9507</v>
      </c>
      <c r="E66" s="488">
        <f t="shared" si="11"/>
        <v>106.59065537168375</v>
      </c>
      <c r="F66" s="488">
        <f t="shared" si="11"/>
        <v>98.929989348310258</v>
      </c>
      <c r="G66" s="488">
        <f t="shared" si="11"/>
        <v>114.63885204389244</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129248</v>
      </c>
      <c r="C67" s="487">
        <v>19936</v>
      </c>
      <c r="D67" s="487">
        <v>9331</v>
      </c>
      <c r="E67" s="488">
        <f t="shared" si="11"/>
        <v>106.09403729971105</v>
      </c>
      <c r="F67" s="488">
        <f t="shared" si="11"/>
        <v>96.523675801297571</v>
      </c>
      <c r="G67" s="488">
        <f t="shared" si="11"/>
        <v>112.51658024840228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129083</v>
      </c>
      <c r="C68" s="487">
        <v>20751</v>
      </c>
      <c r="D68" s="487">
        <v>9513</v>
      </c>
      <c r="E68" s="488">
        <f t="shared" si="11"/>
        <v>105.95859600735487</v>
      </c>
      <c r="F68" s="488">
        <f t="shared" si="11"/>
        <v>100.46964268422582</v>
      </c>
      <c r="G68" s="488">
        <f t="shared" si="11"/>
        <v>114.71120221873869</v>
      </c>
      <c r="H68" s="489" t="str">
        <f t="shared" si="14"/>
        <v/>
      </c>
      <c r="I68" s="488" t="str">
        <f t="shared" si="12"/>
        <v/>
      </c>
      <c r="J68" s="488" t="str">
        <f t="shared" si="12"/>
        <v/>
      </c>
      <c r="K68" s="488" t="str">
        <f t="shared" si="12"/>
        <v/>
      </c>
      <c r="L68" s="488" t="e">
        <f t="shared" si="13"/>
        <v>#N/A</v>
      </c>
    </row>
    <row r="69" spans="1:12" ht="15" customHeight="1" x14ac:dyDescent="0.2">
      <c r="A69" s="490">
        <v>43344</v>
      </c>
      <c r="B69" s="487">
        <v>131483</v>
      </c>
      <c r="C69" s="487">
        <v>20009</v>
      </c>
      <c r="D69" s="487">
        <v>9779</v>
      </c>
      <c r="E69" s="488">
        <f t="shared" si="11"/>
        <v>107.92865116889941</v>
      </c>
      <c r="F69" s="488">
        <f t="shared" si="11"/>
        <v>96.877118233756178</v>
      </c>
      <c r="G69" s="488">
        <f t="shared" si="11"/>
        <v>117.91872663692271</v>
      </c>
      <c r="H69" s="489">
        <f t="shared" si="14"/>
        <v>43344</v>
      </c>
      <c r="I69" s="488">
        <f t="shared" si="12"/>
        <v>107.92865116889941</v>
      </c>
      <c r="J69" s="488">
        <f t="shared" si="12"/>
        <v>96.877118233756178</v>
      </c>
      <c r="K69" s="488">
        <f t="shared" si="12"/>
        <v>117.91872663692271</v>
      </c>
      <c r="L69" s="488" t="e">
        <f t="shared" si="13"/>
        <v>#N/A</v>
      </c>
    </row>
    <row r="70" spans="1:12" ht="15" customHeight="1" x14ac:dyDescent="0.2">
      <c r="A70" s="490" t="s">
        <v>474</v>
      </c>
      <c r="B70" s="487">
        <v>130956</v>
      </c>
      <c r="C70" s="487">
        <v>20350</v>
      </c>
      <c r="D70" s="487">
        <v>9726</v>
      </c>
      <c r="E70" s="488">
        <f t="shared" si="11"/>
        <v>107.49605988967691</v>
      </c>
      <c r="F70" s="488">
        <f t="shared" si="11"/>
        <v>98.528130144281974</v>
      </c>
      <c r="G70" s="488">
        <f t="shared" si="11"/>
        <v>117.27963342578079</v>
      </c>
      <c r="H70" s="489" t="str">
        <f t="shared" si="14"/>
        <v/>
      </c>
      <c r="I70" s="488" t="str">
        <f t="shared" si="12"/>
        <v/>
      </c>
      <c r="J70" s="488" t="str">
        <f t="shared" si="12"/>
        <v/>
      </c>
      <c r="K70" s="488" t="str">
        <f t="shared" si="12"/>
        <v/>
      </c>
      <c r="L70" s="488" t="e">
        <f t="shared" si="13"/>
        <v>#N/A</v>
      </c>
    </row>
    <row r="71" spans="1:12" ht="15" customHeight="1" x14ac:dyDescent="0.2">
      <c r="A71" s="490" t="s">
        <v>475</v>
      </c>
      <c r="B71" s="487">
        <v>130387</v>
      </c>
      <c r="C71" s="487">
        <v>20022</v>
      </c>
      <c r="D71" s="487">
        <v>9598</v>
      </c>
      <c r="E71" s="491">
        <f t="shared" ref="E71:G75" si="15">IF($A$51=37802,IF(COUNTBLANK(B$51:B$70)&gt;0,#N/A,IF(ISBLANK(B71)=FALSE,B71/B$51*100,#N/A)),IF(COUNTBLANK(B$51:B$75)&gt;0,#N/A,B71/B$51*100))</f>
        <v>107.0289926451274</v>
      </c>
      <c r="F71" s="491">
        <f t="shared" si="15"/>
        <v>96.940060036796751</v>
      </c>
      <c r="G71" s="491">
        <f t="shared" si="15"/>
        <v>115.73616302906065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130373</v>
      </c>
      <c r="C72" s="487">
        <v>20757</v>
      </c>
      <c r="D72" s="487">
        <v>9712</v>
      </c>
      <c r="E72" s="491">
        <f t="shared" si="15"/>
        <v>107.01750065668504</v>
      </c>
      <c r="F72" s="491">
        <f t="shared" si="15"/>
        <v>100.49869274716762</v>
      </c>
      <c r="G72" s="491">
        <f t="shared" si="15"/>
        <v>117.11081635113952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132655</v>
      </c>
      <c r="C73" s="487">
        <v>19880</v>
      </c>
      <c r="D73" s="487">
        <v>10062</v>
      </c>
      <c r="E73" s="491">
        <f t="shared" si="15"/>
        <v>108.89069477278697</v>
      </c>
      <c r="F73" s="491">
        <f t="shared" si="15"/>
        <v>96.252541880507408</v>
      </c>
      <c r="G73" s="491">
        <f t="shared" si="15"/>
        <v>121.33124321717111</v>
      </c>
      <c r="H73" s="492">
        <f>IF(A$51=37802,IF(ISERROR(L73)=TRUE,IF(ISBLANK(A73)=FALSE,IF(MONTH(A73)=MONTH(MAX(A$51:A$75)),A73,""),""),""),IF(ISERROR(L73)=TRUE,IF(MONTH(A73)=MONTH(MAX(A$51:A$75)),A73,""),""))</f>
        <v>43709</v>
      </c>
      <c r="I73" s="488">
        <f t="shared" si="12"/>
        <v>108.89069477278697</v>
      </c>
      <c r="J73" s="488">
        <f t="shared" si="12"/>
        <v>96.252541880507408</v>
      </c>
      <c r="K73" s="488">
        <f t="shared" si="12"/>
        <v>121.33124321717111</v>
      </c>
      <c r="L73" s="488" t="e">
        <f t="shared" si="13"/>
        <v>#N/A</v>
      </c>
    </row>
    <row r="74" spans="1:12" ht="15" customHeight="1" x14ac:dyDescent="0.2">
      <c r="A74" s="490" t="s">
        <v>477</v>
      </c>
      <c r="B74" s="487">
        <v>132733</v>
      </c>
      <c r="C74" s="487">
        <v>19938</v>
      </c>
      <c r="D74" s="487">
        <v>10046</v>
      </c>
      <c r="E74" s="491">
        <f t="shared" si="15"/>
        <v>108.95472156553716</v>
      </c>
      <c r="F74" s="491">
        <f t="shared" si="15"/>
        <v>96.533359155611507</v>
      </c>
      <c r="G74" s="491">
        <f t="shared" si="15"/>
        <v>121.1383094175811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131683</v>
      </c>
      <c r="C75" s="493">
        <v>19092</v>
      </c>
      <c r="D75" s="493">
        <v>9544</v>
      </c>
      <c r="E75" s="491">
        <f t="shared" si="15"/>
        <v>108.09282243236144</v>
      </c>
      <c r="F75" s="491">
        <f t="shared" si="15"/>
        <v>92.437300280817283</v>
      </c>
      <c r="G75" s="491">
        <f t="shared" si="15"/>
        <v>115.08501145544435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108.89069477278697</v>
      </c>
      <c r="J77" s="488">
        <f>IF(J75&lt;&gt;"",J75,IF(J74&lt;&gt;"",J74,IF(J73&lt;&gt;"",J73,IF(J72&lt;&gt;"",J72,IF(J71&lt;&gt;"",J71,IF(J70&lt;&gt;"",J70,""))))))</f>
        <v>96.252541880507408</v>
      </c>
      <c r="K77" s="488">
        <f>IF(K75&lt;&gt;"",K75,IF(K74&lt;&gt;"",K74,IF(K73&lt;&gt;"",K73,IF(K72&lt;&gt;"",K72,IF(K71&lt;&gt;"",K71,IF(K70&lt;&gt;"",K70,""))))))</f>
        <v>121.33124321717111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+8,9%</v>
      </c>
      <c r="J79" s="488" t="str">
        <f>"GeB - ausschließlich: "&amp;IF(J77&gt;100,"+","")&amp;TEXT(J77-100,"0,0")&amp;"%"</f>
        <v>GeB - ausschließlich: -3,7%</v>
      </c>
      <c r="K79" s="488" t="str">
        <f>"GeB - im Nebenjob: "&amp;IF(K77&gt;100,"+","")&amp;TEXT(K77-100,"0,0")&amp;"%"</f>
        <v>GeB - im Nebenjob: +21,3%</v>
      </c>
    </row>
    <row r="81" spans="9:9" ht="15" customHeight="1" x14ac:dyDescent="0.2">
      <c r="I81" s="488" t="str">
        <f>IF(ISERROR(HLOOKUP(1,I$78:K$79,2,FALSE)),"",HLOOKUP(1,I$78:K$79,2,FALSE))</f>
        <v>GeB - im Nebenjob: +21,3%</v>
      </c>
    </row>
    <row r="82" spans="9:9" ht="15" customHeight="1" x14ac:dyDescent="0.2">
      <c r="I82" s="488" t="str">
        <f>IF(ISERROR(HLOOKUP(2,I$78:K$79,2,FALSE)),"",HLOOKUP(2,I$78:K$79,2,FALSE))</f>
        <v>SvB: +8,9%</v>
      </c>
    </row>
    <row r="83" spans="9:9" ht="15" customHeight="1" x14ac:dyDescent="0.2">
      <c r="I83" s="488" t="str">
        <f>IF(ISERROR(HLOOKUP(3,I$78:K$79,2,FALSE)),"",HLOOKUP(3,I$78:K$79,2,FALSE))</f>
        <v>GeB - ausschließlich: -3,7%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131683</v>
      </c>
      <c r="E12" s="114">
        <v>132733</v>
      </c>
      <c r="F12" s="114">
        <v>132655</v>
      </c>
      <c r="G12" s="114">
        <v>130373</v>
      </c>
      <c r="H12" s="114">
        <v>130387</v>
      </c>
      <c r="I12" s="115">
        <v>1296</v>
      </c>
      <c r="J12" s="116">
        <v>0.99396412219009567</v>
      </c>
      <c r="N12" s="117"/>
    </row>
    <row r="13" spans="1:15" s="110" customFormat="1" ht="13.5" customHeight="1" x14ac:dyDescent="0.2">
      <c r="A13" s="118" t="s">
        <v>105</v>
      </c>
      <c r="B13" s="119" t="s">
        <v>106</v>
      </c>
      <c r="C13" s="113">
        <v>51.386283726828822</v>
      </c>
      <c r="D13" s="114">
        <v>67667</v>
      </c>
      <c r="E13" s="114">
        <v>68282</v>
      </c>
      <c r="F13" s="114">
        <v>68318</v>
      </c>
      <c r="G13" s="114">
        <v>67094</v>
      </c>
      <c r="H13" s="114">
        <v>67003</v>
      </c>
      <c r="I13" s="115">
        <v>664</v>
      </c>
      <c r="J13" s="116">
        <v>0.99100040296703129</v>
      </c>
    </row>
    <row r="14" spans="1:15" s="110" customFormat="1" ht="13.5" customHeight="1" x14ac:dyDescent="0.2">
      <c r="A14" s="120"/>
      <c r="B14" s="119" t="s">
        <v>107</v>
      </c>
      <c r="C14" s="113">
        <v>48.613716273171178</v>
      </c>
      <c r="D14" s="114">
        <v>64016</v>
      </c>
      <c r="E14" s="114">
        <v>64451</v>
      </c>
      <c r="F14" s="114">
        <v>64337</v>
      </c>
      <c r="G14" s="114">
        <v>63279</v>
      </c>
      <c r="H14" s="114">
        <v>63384</v>
      </c>
      <c r="I14" s="115">
        <v>632</v>
      </c>
      <c r="J14" s="116">
        <v>0.99709705919474945</v>
      </c>
    </row>
    <row r="15" spans="1:15" s="110" customFormat="1" ht="13.5" customHeight="1" x14ac:dyDescent="0.2">
      <c r="A15" s="118" t="s">
        <v>105</v>
      </c>
      <c r="B15" s="121" t="s">
        <v>108</v>
      </c>
      <c r="C15" s="113">
        <v>9.7886591283612923</v>
      </c>
      <c r="D15" s="114">
        <v>12890</v>
      </c>
      <c r="E15" s="114">
        <v>13452</v>
      </c>
      <c r="F15" s="114">
        <v>13637</v>
      </c>
      <c r="G15" s="114">
        <v>12109</v>
      </c>
      <c r="H15" s="114">
        <v>12659</v>
      </c>
      <c r="I15" s="115">
        <v>231</v>
      </c>
      <c r="J15" s="116">
        <v>1.8247886878900388</v>
      </c>
    </row>
    <row r="16" spans="1:15" s="110" customFormat="1" ht="13.5" customHeight="1" x14ac:dyDescent="0.2">
      <c r="A16" s="118"/>
      <c r="B16" s="121" t="s">
        <v>109</v>
      </c>
      <c r="C16" s="113">
        <v>67.607815739313352</v>
      </c>
      <c r="D16" s="114">
        <v>89028</v>
      </c>
      <c r="E16" s="114">
        <v>89642</v>
      </c>
      <c r="F16" s="114">
        <v>89745</v>
      </c>
      <c r="G16" s="114">
        <v>89437</v>
      </c>
      <c r="H16" s="114">
        <v>89365</v>
      </c>
      <c r="I16" s="115">
        <v>-337</v>
      </c>
      <c r="J16" s="116">
        <v>-0.37710513064398815</v>
      </c>
    </row>
    <row r="17" spans="1:10" s="110" customFormat="1" ht="13.5" customHeight="1" x14ac:dyDescent="0.2">
      <c r="A17" s="118"/>
      <c r="B17" s="121" t="s">
        <v>110</v>
      </c>
      <c r="C17" s="113">
        <v>21.391523583150445</v>
      </c>
      <c r="D17" s="114">
        <v>28169</v>
      </c>
      <c r="E17" s="114">
        <v>28056</v>
      </c>
      <c r="F17" s="114">
        <v>27740</v>
      </c>
      <c r="G17" s="114">
        <v>27316</v>
      </c>
      <c r="H17" s="114">
        <v>26933</v>
      </c>
      <c r="I17" s="115">
        <v>1236</v>
      </c>
      <c r="J17" s="116">
        <v>4.5891657074963801</v>
      </c>
    </row>
    <row r="18" spans="1:10" s="110" customFormat="1" ht="13.5" customHeight="1" x14ac:dyDescent="0.2">
      <c r="A18" s="120"/>
      <c r="B18" s="121" t="s">
        <v>111</v>
      </c>
      <c r="C18" s="113">
        <v>1.2120015491749125</v>
      </c>
      <c r="D18" s="114">
        <v>1596</v>
      </c>
      <c r="E18" s="114">
        <v>1583</v>
      </c>
      <c r="F18" s="114">
        <v>1533</v>
      </c>
      <c r="G18" s="114">
        <v>1511</v>
      </c>
      <c r="H18" s="114">
        <v>1430</v>
      </c>
      <c r="I18" s="115">
        <v>166</v>
      </c>
      <c r="J18" s="116">
        <v>11.608391608391608</v>
      </c>
    </row>
    <row r="19" spans="1:10" s="110" customFormat="1" ht="13.5" customHeight="1" x14ac:dyDescent="0.2">
      <c r="A19" s="120"/>
      <c r="B19" s="121" t="s">
        <v>112</v>
      </c>
      <c r="C19" s="113">
        <v>0.3857749291859997</v>
      </c>
      <c r="D19" s="114">
        <v>508</v>
      </c>
      <c r="E19" s="114">
        <v>481</v>
      </c>
      <c r="F19" s="114">
        <v>466</v>
      </c>
      <c r="G19" s="114">
        <v>424</v>
      </c>
      <c r="H19" s="114">
        <v>385</v>
      </c>
      <c r="I19" s="115">
        <v>123</v>
      </c>
      <c r="J19" s="116">
        <v>31.948051948051948</v>
      </c>
    </row>
    <row r="20" spans="1:10" s="110" customFormat="1" ht="13.5" customHeight="1" x14ac:dyDescent="0.2">
      <c r="A20" s="118" t="s">
        <v>113</v>
      </c>
      <c r="B20" s="122" t="s">
        <v>114</v>
      </c>
      <c r="C20" s="113">
        <v>66.08142281084119</v>
      </c>
      <c r="D20" s="114">
        <v>87018</v>
      </c>
      <c r="E20" s="114">
        <v>87782</v>
      </c>
      <c r="F20" s="114">
        <v>88330</v>
      </c>
      <c r="G20" s="114">
        <v>86142</v>
      </c>
      <c r="H20" s="114">
        <v>86514</v>
      </c>
      <c r="I20" s="115">
        <v>504</v>
      </c>
      <c r="J20" s="116">
        <v>0.58256467161384284</v>
      </c>
    </row>
    <row r="21" spans="1:10" s="110" customFormat="1" ht="13.5" customHeight="1" x14ac:dyDescent="0.2">
      <c r="A21" s="120"/>
      <c r="B21" s="122" t="s">
        <v>115</v>
      </c>
      <c r="C21" s="113">
        <v>33.91857718915881</v>
      </c>
      <c r="D21" s="114">
        <v>44665</v>
      </c>
      <c r="E21" s="114">
        <v>44951</v>
      </c>
      <c r="F21" s="114">
        <v>44325</v>
      </c>
      <c r="G21" s="114">
        <v>44231</v>
      </c>
      <c r="H21" s="114">
        <v>43873</v>
      </c>
      <c r="I21" s="115">
        <v>792</v>
      </c>
      <c r="J21" s="116">
        <v>1.805210493925649</v>
      </c>
    </row>
    <row r="22" spans="1:10" s="110" customFormat="1" ht="13.5" customHeight="1" x14ac:dyDescent="0.2">
      <c r="A22" s="118" t="s">
        <v>113</v>
      </c>
      <c r="B22" s="122" t="s">
        <v>116</v>
      </c>
      <c r="C22" s="113">
        <v>92.443215904862441</v>
      </c>
      <c r="D22" s="114">
        <v>121732</v>
      </c>
      <c r="E22" s="114">
        <v>122821</v>
      </c>
      <c r="F22" s="114">
        <v>122769</v>
      </c>
      <c r="G22" s="114">
        <v>120880</v>
      </c>
      <c r="H22" s="114">
        <v>121117</v>
      </c>
      <c r="I22" s="115">
        <v>615</v>
      </c>
      <c r="J22" s="116">
        <v>0.50777347523469041</v>
      </c>
    </row>
    <row r="23" spans="1:10" s="110" customFormat="1" ht="13.5" customHeight="1" x14ac:dyDescent="0.2">
      <c r="A23" s="123"/>
      <c r="B23" s="124" t="s">
        <v>117</v>
      </c>
      <c r="C23" s="125">
        <v>7.5324833121967147</v>
      </c>
      <c r="D23" s="114">
        <v>9919</v>
      </c>
      <c r="E23" s="114">
        <v>9879</v>
      </c>
      <c r="F23" s="114">
        <v>9851</v>
      </c>
      <c r="G23" s="114">
        <v>9450</v>
      </c>
      <c r="H23" s="114">
        <v>9228</v>
      </c>
      <c r="I23" s="115">
        <v>691</v>
      </c>
      <c r="J23" s="116">
        <v>7.4880797572605111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28636</v>
      </c>
      <c r="E26" s="114">
        <v>29984</v>
      </c>
      <c r="F26" s="114">
        <v>29942</v>
      </c>
      <c r="G26" s="114">
        <v>30469</v>
      </c>
      <c r="H26" s="140">
        <v>29620</v>
      </c>
      <c r="I26" s="115">
        <v>-984</v>
      </c>
      <c r="J26" s="116">
        <v>-3.3220796758946656</v>
      </c>
    </row>
    <row r="27" spans="1:10" s="110" customFormat="1" ht="13.5" customHeight="1" x14ac:dyDescent="0.2">
      <c r="A27" s="118" t="s">
        <v>105</v>
      </c>
      <c r="B27" s="119" t="s">
        <v>106</v>
      </c>
      <c r="C27" s="113">
        <v>42.334823299343483</v>
      </c>
      <c r="D27" s="115">
        <v>12123</v>
      </c>
      <c r="E27" s="114">
        <v>12639</v>
      </c>
      <c r="F27" s="114">
        <v>12602</v>
      </c>
      <c r="G27" s="114">
        <v>12809</v>
      </c>
      <c r="H27" s="140">
        <v>12398</v>
      </c>
      <c r="I27" s="115">
        <v>-275</v>
      </c>
      <c r="J27" s="116">
        <v>-2.2180996934989516</v>
      </c>
    </row>
    <row r="28" spans="1:10" s="110" customFormat="1" ht="13.5" customHeight="1" x14ac:dyDescent="0.2">
      <c r="A28" s="120"/>
      <c r="B28" s="119" t="s">
        <v>107</v>
      </c>
      <c r="C28" s="113">
        <v>57.665176700656517</v>
      </c>
      <c r="D28" s="115">
        <v>16513</v>
      </c>
      <c r="E28" s="114">
        <v>17345</v>
      </c>
      <c r="F28" s="114">
        <v>17340</v>
      </c>
      <c r="G28" s="114">
        <v>17660</v>
      </c>
      <c r="H28" s="140">
        <v>17222</v>
      </c>
      <c r="I28" s="115">
        <v>-709</v>
      </c>
      <c r="J28" s="116">
        <v>-4.1168273139008242</v>
      </c>
    </row>
    <row r="29" spans="1:10" s="110" customFormat="1" ht="13.5" customHeight="1" x14ac:dyDescent="0.2">
      <c r="A29" s="118" t="s">
        <v>105</v>
      </c>
      <c r="B29" s="121" t="s">
        <v>108</v>
      </c>
      <c r="C29" s="113">
        <v>24.022209805838806</v>
      </c>
      <c r="D29" s="115">
        <v>6879</v>
      </c>
      <c r="E29" s="114">
        <v>7397</v>
      </c>
      <c r="F29" s="114">
        <v>7252</v>
      </c>
      <c r="G29" s="114">
        <v>7738</v>
      </c>
      <c r="H29" s="140">
        <v>7111</v>
      </c>
      <c r="I29" s="115">
        <v>-232</v>
      </c>
      <c r="J29" s="116">
        <v>-3.2625509773590213</v>
      </c>
    </row>
    <row r="30" spans="1:10" s="110" customFormat="1" ht="13.5" customHeight="1" x14ac:dyDescent="0.2">
      <c r="A30" s="118"/>
      <c r="B30" s="121" t="s">
        <v>109</v>
      </c>
      <c r="C30" s="113">
        <v>44.077385109652184</v>
      </c>
      <c r="D30" s="115">
        <v>12622</v>
      </c>
      <c r="E30" s="114">
        <v>13187</v>
      </c>
      <c r="F30" s="114">
        <v>13346</v>
      </c>
      <c r="G30" s="114">
        <v>13468</v>
      </c>
      <c r="H30" s="140">
        <v>13357</v>
      </c>
      <c r="I30" s="115">
        <v>-735</v>
      </c>
      <c r="J30" s="116">
        <v>-5.5027326495470543</v>
      </c>
    </row>
    <row r="31" spans="1:10" s="110" customFormat="1" ht="13.5" customHeight="1" x14ac:dyDescent="0.2">
      <c r="A31" s="118"/>
      <c r="B31" s="121" t="s">
        <v>110</v>
      </c>
      <c r="C31" s="113">
        <v>17.317362760162034</v>
      </c>
      <c r="D31" s="115">
        <v>4959</v>
      </c>
      <c r="E31" s="114">
        <v>5129</v>
      </c>
      <c r="F31" s="114">
        <v>5125</v>
      </c>
      <c r="G31" s="114">
        <v>5081</v>
      </c>
      <c r="H31" s="140">
        <v>5070</v>
      </c>
      <c r="I31" s="115">
        <v>-111</v>
      </c>
      <c r="J31" s="116">
        <v>-2.1893491124260356</v>
      </c>
    </row>
    <row r="32" spans="1:10" s="110" customFormat="1" ht="13.5" customHeight="1" x14ac:dyDescent="0.2">
      <c r="A32" s="120"/>
      <c r="B32" s="121" t="s">
        <v>111</v>
      </c>
      <c r="C32" s="113">
        <v>14.583042324346977</v>
      </c>
      <c r="D32" s="115">
        <v>4176</v>
      </c>
      <c r="E32" s="114">
        <v>4271</v>
      </c>
      <c r="F32" s="114">
        <v>4219</v>
      </c>
      <c r="G32" s="114">
        <v>4182</v>
      </c>
      <c r="H32" s="140">
        <v>4082</v>
      </c>
      <c r="I32" s="115">
        <v>94</v>
      </c>
      <c r="J32" s="116">
        <v>2.3027927486526214</v>
      </c>
    </row>
    <row r="33" spans="1:10" s="110" customFormat="1" ht="13.5" customHeight="1" x14ac:dyDescent="0.2">
      <c r="A33" s="120"/>
      <c r="B33" s="121" t="s">
        <v>112</v>
      </c>
      <c r="C33" s="113">
        <v>1.4212878893700238</v>
      </c>
      <c r="D33" s="115">
        <v>407</v>
      </c>
      <c r="E33" s="114">
        <v>411</v>
      </c>
      <c r="F33" s="114">
        <v>444</v>
      </c>
      <c r="G33" s="114">
        <v>393</v>
      </c>
      <c r="H33" s="140">
        <v>386</v>
      </c>
      <c r="I33" s="115">
        <v>21</v>
      </c>
      <c r="J33" s="116">
        <v>5.4404145077720205</v>
      </c>
    </row>
    <row r="34" spans="1:10" s="110" customFormat="1" ht="13.5" customHeight="1" x14ac:dyDescent="0.2">
      <c r="A34" s="118" t="s">
        <v>113</v>
      </c>
      <c r="B34" s="122" t="s">
        <v>116</v>
      </c>
      <c r="C34" s="113">
        <v>91.346556781673414</v>
      </c>
      <c r="D34" s="115">
        <v>26158</v>
      </c>
      <c r="E34" s="114">
        <v>27377</v>
      </c>
      <c r="F34" s="114">
        <v>27393</v>
      </c>
      <c r="G34" s="114">
        <v>27898</v>
      </c>
      <c r="H34" s="140">
        <v>27081</v>
      </c>
      <c r="I34" s="115">
        <v>-923</v>
      </c>
      <c r="J34" s="116">
        <v>-3.4082936376057016</v>
      </c>
    </row>
    <row r="35" spans="1:10" s="110" customFormat="1" ht="13.5" customHeight="1" x14ac:dyDescent="0.2">
      <c r="A35" s="118"/>
      <c r="B35" s="119" t="s">
        <v>117</v>
      </c>
      <c r="C35" s="113">
        <v>8.4404246403128926</v>
      </c>
      <c r="D35" s="115">
        <v>2417</v>
      </c>
      <c r="E35" s="114">
        <v>2537</v>
      </c>
      <c r="F35" s="114">
        <v>2483</v>
      </c>
      <c r="G35" s="114">
        <v>2502</v>
      </c>
      <c r="H35" s="140">
        <v>2466</v>
      </c>
      <c r="I35" s="115">
        <v>-49</v>
      </c>
      <c r="J35" s="116">
        <v>-1.9870235198702353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19092</v>
      </c>
      <c r="E37" s="114">
        <v>19938</v>
      </c>
      <c r="F37" s="114">
        <v>19880</v>
      </c>
      <c r="G37" s="114">
        <v>20757</v>
      </c>
      <c r="H37" s="140">
        <v>20022</v>
      </c>
      <c r="I37" s="115">
        <v>-930</v>
      </c>
      <c r="J37" s="116">
        <v>-4.6448906203176508</v>
      </c>
    </row>
    <row r="38" spans="1:10" s="110" customFormat="1" ht="13.5" customHeight="1" x14ac:dyDescent="0.2">
      <c r="A38" s="118" t="s">
        <v>105</v>
      </c>
      <c r="B38" s="119" t="s">
        <v>106</v>
      </c>
      <c r="C38" s="113">
        <v>42.614707730986801</v>
      </c>
      <c r="D38" s="115">
        <v>8136</v>
      </c>
      <c r="E38" s="114">
        <v>8435</v>
      </c>
      <c r="F38" s="114">
        <v>8400</v>
      </c>
      <c r="G38" s="114">
        <v>8778</v>
      </c>
      <c r="H38" s="140">
        <v>8421</v>
      </c>
      <c r="I38" s="115">
        <v>-285</v>
      </c>
      <c r="J38" s="116">
        <v>-3.3843961524759529</v>
      </c>
    </row>
    <row r="39" spans="1:10" s="110" customFormat="1" ht="13.5" customHeight="1" x14ac:dyDescent="0.2">
      <c r="A39" s="120"/>
      <c r="B39" s="119" t="s">
        <v>107</v>
      </c>
      <c r="C39" s="113">
        <v>57.385292269013199</v>
      </c>
      <c r="D39" s="115">
        <v>10956</v>
      </c>
      <c r="E39" s="114">
        <v>11503</v>
      </c>
      <c r="F39" s="114">
        <v>11480</v>
      </c>
      <c r="G39" s="114">
        <v>11979</v>
      </c>
      <c r="H39" s="140">
        <v>11601</v>
      </c>
      <c r="I39" s="115">
        <v>-645</v>
      </c>
      <c r="J39" s="116">
        <v>-5.5598655288337211</v>
      </c>
    </row>
    <row r="40" spans="1:10" s="110" customFormat="1" ht="13.5" customHeight="1" x14ac:dyDescent="0.2">
      <c r="A40" s="118" t="s">
        <v>105</v>
      </c>
      <c r="B40" s="121" t="s">
        <v>108</v>
      </c>
      <c r="C40" s="113">
        <v>30.379216425728053</v>
      </c>
      <c r="D40" s="115">
        <v>5800</v>
      </c>
      <c r="E40" s="114">
        <v>6206</v>
      </c>
      <c r="F40" s="114">
        <v>6022</v>
      </c>
      <c r="G40" s="114">
        <v>6692</v>
      </c>
      <c r="H40" s="140">
        <v>6062</v>
      </c>
      <c r="I40" s="115">
        <v>-262</v>
      </c>
      <c r="J40" s="116">
        <v>-4.3220059386341143</v>
      </c>
    </row>
    <row r="41" spans="1:10" s="110" customFormat="1" ht="13.5" customHeight="1" x14ac:dyDescent="0.2">
      <c r="A41" s="118"/>
      <c r="B41" s="121" t="s">
        <v>109</v>
      </c>
      <c r="C41" s="113">
        <v>31.95055520636916</v>
      </c>
      <c r="D41" s="115">
        <v>6100</v>
      </c>
      <c r="E41" s="114">
        <v>6358</v>
      </c>
      <c r="F41" s="114">
        <v>6517</v>
      </c>
      <c r="G41" s="114">
        <v>6723</v>
      </c>
      <c r="H41" s="140">
        <v>6703</v>
      </c>
      <c r="I41" s="115">
        <v>-603</v>
      </c>
      <c r="J41" s="116">
        <v>-8.9959719528569302</v>
      </c>
    </row>
    <row r="42" spans="1:10" s="110" customFormat="1" ht="13.5" customHeight="1" x14ac:dyDescent="0.2">
      <c r="A42" s="118"/>
      <c r="B42" s="121" t="s">
        <v>110</v>
      </c>
      <c r="C42" s="113">
        <v>16.457154829247852</v>
      </c>
      <c r="D42" s="115">
        <v>3142</v>
      </c>
      <c r="E42" s="114">
        <v>3234</v>
      </c>
      <c r="F42" s="114">
        <v>3255</v>
      </c>
      <c r="G42" s="114">
        <v>3289</v>
      </c>
      <c r="H42" s="140">
        <v>3296</v>
      </c>
      <c r="I42" s="115">
        <v>-154</v>
      </c>
      <c r="J42" s="116">
        <v>-4.6723300970873787</v>
      </c>
    </row>
    <row r="43" spans="1:10" s="110" customFormat="1" ht="13.5" customHeight="1" x14ac:dyDescent="0.2">
      <c r="A43" s="120"/>
      <c r="B43" s="121" t="s">
        <v>111</v>
      </c>
      <c r="C43" s="113">
        <v>21.213073538654935</v>
      </c>
      <c r="D43" s="115">
        <v>4050</v>
      </c>
      <c r="E43" s="114">
        <v>4140</v>
      </c>
      <c r="F43" s="114">
        <v>4086</v>
      </c>
      <c r="G43" s="114">
        <v>4053</v>
      </c>
      <c r="H43" s="140">
        <v>3961</v>
      </c>
      <c r="I43" s="115">
        <v>89</v>
      </c>
      <c r="J43" s="116">
        <v>2.246907346629639</v>
      </c>
    </row>
    <row r="44" spans="1:10" s="110" customFormat="1" ht="13.5" customHeight="1" x14ac:dyDescent="0.2">
      <c r="A44" s="120"/>
      <c r="B44" s="121" t="s">
        <v>112</v>
      </c>
      <c r="C44" s="113">
        <v>1.9798868636077938</v>
      </c>
      <c r="D44" s="115">
        <v>378</v>
      </c>
      <c r="E44" s="114">
        <v>383</v>
      </c>
      <c r="F44" s="114">
        <v>414</v>
      </c>
      <c r="G44" s="114">
        <v>359</v>
      </c>
      <c r="H44" s="140">
        <v>361</v>
      </c>
      <c r="I44" s="115">
        <v>17</v>
      </c>
      <c r="J44" s="116">
        <v>4.7091412742382275</v>
      </c>
    </row>
    <row r="45" spans="1:10" s="110" customFormat="1" ht="13.5" customHeight="1" x14ac:dyDescent="0.2">
      <c r="A45" s="118" t="s">
        <v>113</v>
      </c>
      <c r="B45" s="122" t="s">
        <v>116</v>
      </c>
      <c r="C45" s="113">
        <v>91.399539073957683</v>
      </c>
      <c r="D45" s="115">
        <v>17450</v>
      </c>
      <c r="E45" s="114">
        <v>18192</v>
      </c>
      <c r="F45" s="114">
        <v>18155</v>
      </c>
      <c r="G45" s="114">
        <v>18974</v>
      </c>
      <c r="H45" s="140">
        <v>18267</v>
      </c>
      <c r="I45" s="115">
        <v>-817</v>
      </c>
      <c r="J45" s="116">
        <v>-4.4725461214211419</v>
      </c>
    </row>
    <row r="46" spans="1:10" s="110" customFormat="1" ht="13.5" customHeight="1" x14ac:dyDescent="0.2">
      <c r="A46" s="118"/>
      <c r="B46" s="119" t="s">
        <v>117</v>
      </c>
      <c r="C46" s="113">
        <v>8.2861931699140996</v>
      </c>
      <c r="D46" s="115">
        <v>1582</v>
      </c>
      <c r="E46" s="114">
        <v>1677</v>
      </c>
      <c r="F46" s="114">
        <v>1660</v>
      </c>
      <c r="G46" s="114">
        <v>1716</v>
      </c>
      <c r="H46" s="140">
        <v>1684</v>
      </c>
      <c r="I46" s="115">
        <v>-102</v>
      </c>
      <c r="J46" s="116">
        <v>-6.0570071258907365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9544</v>
      </c>
      <c r="E48" s="114">
        <v>10046</v>
      </c>
      <c r="F48" s="114">
        <v>10062</v>
      </c>
      <c r="G48" s="114">
        <v>9712</v>
      </c>
      <c r="H48" s="140">
        <v>9598</v>
      </c>
      <c r="I48" s="115">
        <v>-54</v>
      </c>
      <c r="J48" s="116">
        <v>-0.56261721191914982</v>
      </c>
    </row>
    <row r="49" spans="1:12" s="110" customFormat="1" ht="13.5" customHeight="1" x14ac:dyDescent="0.2">
      <c r="A49" s="118" t="s">
        <v>105</v>
      </c>
      <c r="B49" s="119" t="s">
        <v>106</v>
      </c>
      <c r="C49" s="113">
        <v>41.774937133277454</v>
      </c>
      <c r="D49" s="115">
        <v>3987</v>
      </c>
      <c r="E49" s="114">
        <v>4204</v>
      </c>
      <c r="F49" s="114">
        <v>4202</v>
      </c>
      <c r="G49" s="114">
        <v>4031</v>
      </c>
      <c r="H49" s="140">
        <v>3977</v>
      </c>
      <c r="I49" s="115">
        <v>10</v>
      </c>
      <c r="J49" s="116">
        <v>0.25144581342720645</v>
      </c>
    </row>
    <row r="50" spans="1:12" s="110" customFormat="1" ht="13.5" customHeight="1" x14ac:dyDescent="0.2">
      <c r="A50" s="120"/>
      <c r="B50" s="119" t="s">
        <v>107</v>
      </c>
      <c r="C50" s="113">
        <v>58.225062866722546</v>
      </c>
      <c r="D50" s="115">
        <v>5557</v>
      </c>
      <c r="E50" s="114">
        <v>5842</v>
      </c>
      <c r="F50" s="114">
        <v>5860</v>
      </c>
      <c r="G50" s="114">
        <v>5681</v>
      </c>
      <c r="H50" s="140">
        <v>5621</v>
      </c>
      <c r="I50" s="115">
        <v>-64</v>
      </c>
      <c r="J50" s="116">
        <v>-1.138587439957303</v>
      </c>
    </row>
    <row r="51" spans="1:12" s="110" customFormat="1" ht="13.5" customHeight="1" x14ac:dyDescent="0.2">
      <c r="A51" s="118" t="s">
        <v>105</v>
      </c>
      <c r="B51" s="121" t="s">
        <v>108</v>
      </c>
      <c r="C51" s="113">
        <v>11.305532271584241</v>
      </c>
      <c r="D51" s="115">
        <v>1079</v>
      </c>
      <c r="E51" s="114">
        <v>1191</v>
      </c>
      <c r="F51" s="114">
        <v>1230</v>
      </c>
      <c r="G51" s="114">
        <v>1046</v>
      </c>
      <c r="H51" s="140">
        <v>1049</v>
      </c>
      <c r="I51" s="115">
        <v>30</v>
      </c>
      <c r="J51" s="116">
        <v>2.8598665395614873</v>
      </c>
    </row>
    <row r="52" spans="1:12" s="110" customFormat="1" ht="13.5" customHeight="1" x14ac:dyDescent="0.2">
      <c r="A52" s="118"/>
      <c r="B52" s="121" t="s">
        <v>109</v>
      </c>
      <c r="C52" s="113">
        <v>68.336127409891034</v>
      </c>
      <c r="D52" s="115">
        <v>6522</v>
      </c>
      <c r="E52" s="114">
        <v>6829</v>
      </c>
      <c r="F52" s="114">
        <v>6829</v>
      </c>
      <c r="G52" s="114">
        <v>6745</v>
      </c>
      <c r="H52" s="140">
        <v>6654</v>
      </c>
      <c r="I52" s="115">
        <v>-132</v>
      </c>
      <c r="J52" s="116">
        <v>-1.9837691614066726</v>
      </c>
    </row>
    <row r="53" spans="1:12" s="110" customFormat="1" ht="13.5" customHeight="1" x14ac:dyDescent="0.2">
      <c r="A53" s="118"/>
      <c r="B53" s="121" t="s">
        <v>110</v>
      </c>
      <c r="C53" s="113">
        <v>19.038139145012572</v>
      </c>
      <c r="D53" s="115">
        <v>1817</v>
      </c>
      <c r="E53" s="114">
        <v>1895</v>
      </c>
      <c r="F53" s="114">
        <v>1870</v>
      </c>
      <c r="G53" s="114">
        <v>1792</v>
      </c>
      <c r="H53" s="140">
        <v>1774</v>
      </c>
      <c r="I53" s="115">
        <v>43</v>
      </c>
      <c r="J53" s="116">
        <v>2.4239007891770012</v>
      </c>
    </row>
    <row r="54" spans="1:12" s="110" customFormat="1" ht="13.5" customHeight="1" x14ac:dyDescent="0.2">
      <c r="A54" s="120"/>
      <c r="B54" s="121" t="s">
        <v>111</v>
      </c>
      <c r="C54" s="113">
        <v>1.3202011735121542</v>
      </c>
      <c r="D54" s="115">
        <v>126</v>
      </c>
      <c r="E54" s="114">
        <v>131</v>
      </c>
      <c r="F54" s="114">
        <v>133</v>
      </c>
      <c r="G54" s="114">
        <v>129</v>
      </c>
      <c r="H54" s="140">
        <v>121</v>
      </c>
      <c r="I54" s="115">
        <v>5</v>
      </c>
      <c r="J54" s="116">
        <v>4.1322314049586772</v>
      </c>
    </row>
    <row r="55" spans="1:12" s="110" customFormat="1" ht="13.5" customHeight="1" x14ac:dyDescent="0.2">
      <c r="A55" s="120"/>
      <c r="B55" s="121" t="s">
        <v>112</v>
      </c>
      <c r="C55" s="113">
        <v>0.30385582564962282</v>
      </c>
      <c r="D55" s="115">
        <v>29</v>
      </c>
      <c r="E55" s="114">
        <v>28</v>
      </c>
      <c r="F55" s="114">
        <v>30</v>
      </c>
      <c r="G55" s="114">
        <v>34</v>
      </c>
      <c r="H55" s="140">
        <v>25</v>
      </c>
      <c r="I55" s="115">
        <v>4</v>
      </c>
      <c r="J55" s="116">
        <v>16</v>
      </c>
    </row>
    <row r="56" spans="1:12" s="110" customFormat="1" ht="13.5" customHeight="1" x14ac:dyDescent="0.2">
      <c r="A56" s="118" t="s">
        <v>113</v>
      </c>
      <c r="B56" s="122" t="s">
        <v>116</v>
      </c>
      <c r="C56" s="113">
        <v>91.240569991617775</v>
      </c>
      <c r="D56" s="115">
        <v>8708</v>
      </c>
      <c r="E56" s="114">
        <v>9185</v>
      </c>
      <c r="F56" s="114">
        <v>9238</v>
      </c>
      <c r="G56" s="114">
        <v>8924</v>
      </c>
      <c r="H56" s="140">
        <v>8814</v>
      </c>
      <c r="I56" s="115">
        <v>-106</v>
      </c>
      <c r="J56" s="116">
        <v>-1.2026321760835035</v>
      </c>
    </row>
    <row r="57" spans="1:12" s="110" customFormat="1" ht="13.5" customHeight="1" x14ac:dyDescent="0.2">
      <c r="A57" s="142"/>
      <c r="B57" s="124" t="s">
        <v>117</v>
      </c>
      <c r="C57" s="125">
        <v>8.7489522212908639</v>
      </c>
      <c r="D57" s="143">
        <v>835</v>
      </c>
      <c r="E57" s="144">
        <v>860</v>
      </c>
      <c r="F57" s="144">
        <v>823</v>
      </c>
      <c r="G57" s="144">
        <v>786</v>
      </c>
      <c r="H57" s="145">
        <v>782</v>
      </c>
      <c r="I57" s="143">
        <v>53</v>
      </c>
      <c r="J57" s="146">
        <v>6.7774936061381075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131683</v>
      </c>
      <c r="E12" s="236">
        <v>132733</v>
      </c>
      <c r="F12" s="114">
        <v>132655</v>
      </c>
      <c r="G12" s="114">
        <v>130373</v>
      </c>
      <c r="H12" s="140">
        <v>130387</v>
      </c>
      <c r="I12" s="115">
        <v>1296</v>
      </c>
      <c r="J12" s="116">
        <v>0.99396412219009567</v>
      </c>
    </row>
    <row r="13" spans="1:15" s="110" customFormat="1" ht="12" customHeight="1" x14ac:dyDescent="0.2">
      <c r="A13" s="118" t="s">
        <v>105</v>
      </c>
      <c r="B13" s="119" t="s">
        <v>106</v>
      </c>
      <c r="C13" s="113">
        <v>51.386283726828822</v>
      </c>
      <c r="D13" s="115">
        <v>67667</v>
      </c>
      <c r="E13" s="114">
        <v>68282</v>
      </c>
      <c r="F13" s="114">
        <v>68318</v>
      </c>
      <c r="G13" s="114">
        <v>67094</v>
      </c>
      <c r="H13" s="140">
        <v>67003</v>
      </c>
      <c r="I13" s="115">
        <v>664</v>
      </c>
      <c r="J13" s="116">
        <v>0.99100040296703129</v>
      </c>
    </row>
    <row r="14" spans="1:15" s="110" customFormat="1" ht="12" customHeight="1" x14ac:dyDescent="0.2">
      <c r="A14" s="118"/>
      <c r="B14" s="119" t="s">
        <v>107</v>
      </c>
      <c r="C14" s="113">
        <v>48.613716273171178</v>
      </c>
      <c r="D14" s="115">
        <v>64016</v>
      </c>
      <c r="E14" s="114">
        <v>64451</v>
      </c>
      <c r="F14" s="114">
        <v>64337</v>
      </c>
      <c r="G14" s="114">
        <v>63279</v>
      </c>
      <c r="H14" s="140">
        <v>63384</v>
      </c>
      <c r="I14" s="115">
        <v>632</v>
      </c>
      <c r="J14" s="116">
        <v>0.99709705919474945</v>
      </c>
    </row>
    <row r="15" spans="1:15" s="110" customFormat="1" ht="12" customHeight="1" x14ac:dyDescent="0.2">
      <c r="A15" s="118" t="s">
        <v>105</v>
      </c>
      <c r="B15" s="121" t="s">
        <v>108</v>
      </c>
      <c r="C15" s="113">
        <v>9.7886591283612923</v>
      </c>
      <c r="D15" s="115">
        <v>12890</v>
      </c>
      <c r="E15" s="114">
        <v>13452</v>
      </c>
      <c r="F15" s="114">
        <v>13637</v>
      </c>
      <c r="G15" s="114">
        <v>12109</v>
      </c>
      <c r="H15" s="140">
        <v>12659</v>
      </c>
      <c r="I15" s="115">
        <v>231</v>
      </c>
      <c r="J15" s="116">
        <v>1.8247886878900388</v>
      </c>
    </row>
    <row r="16" spans="1:15" s="110" customFormat="1" ht="12" customHeight="1" x14ac:dyDescent="0.2">
      <c r="A16" s="118"/>
      <c r="B16" s="121" t="s">
        <v>109</v>
      </c>
      <c r="C16" s="113">
        <v>67.607815739313352</v>
      </c>
      <c r="D16" s="115">
        <v>89028</v>
      </c>
      <c r="E16" s="114">
        <v>89642</v>
      </c>
      <c r="F16" s="114">
        <v>89745</v>
      </c>
      <c r="G16" s="114">
        <v>89437</v>
      </c>
      <c r="H16" s="140">
        <v>89365</v>
      </c>
      <c r="I16" s="115">
        <v>-337</v>
      </c>
      <c r="J16" s="116">
        <v>-0.37710513064398815</v>
      </c>
    </row>
    <row r="17" spans="1:10" s="110" customFormat="1" ht="12" customHeight="1" x14ac:dyDescent="0.2">
      <c r="A17" s="118"/>
      <c r="B17" s="121" t="s">
        <v>110</v>
      </c>
      <c r="C17" s="113">
        <v>21.391523583150445</v>
      </c>
      <c r="D17" s="115">
        <v>28169</v>
      </c>
      <c r="E17" s="114">
        <v>28056</v>
      </c>
      <c r="F17" s="114">
        <v>27740</v>
      </c>
      <c r="G17" s="114">
        <v>27316</v>
      </c>
      <c r="H17" s="140">
        <v>26933</v>
      </c>
      <c r="I17" s="115">
        <v>1236</v>
      </c>
      <c r="J17" s="116">
        <v>4.5891657074963801</v>
      </c>
    </row>
    <row r="18" spans="1:10" s="110" customFormat="1" ht="12" customHeight="1" x14ac:dyDescent="0.2">
      <c r="A18" s="120"/>
      <c r="B18" s="121" t="s">
        <v>111</v>
      </c>
      <c r="C18" s="113">
        <v>1.2120015491749125</v>
      </c>
      <c r="D18" s="115">
        <v>1596</v>
      </c>
      <c r="E18" s="114">
        <v>1583</v>
      </c>
      <c r="F18" s="114">
        <v>1533</v>
      </c>
      <c r="G18" s="114">
        <v>1511</v>
      </c>
      <c r="H18" s="140">
        <v>1430</v>
      </c>
      <c r="I18" s="115">
        <v>166</v>
      </c>
      <c r="J18" s="116">
        <v>11.608391608391608</v>
      </c>
    </row>
    <row r="19" spans="1:10" s="110" customFormat="1" ht="12" customHeight="1" x14ac:dyDescent="0.2">
      <c r="A19" s="120"/>
      <c r="B19" s="121" t="s">
        <v>112</v>
      </c>
      <c r="C19" s="113">
        <v>0.3857749291859997</v>
      </c>
      <c r="D19" s="115">
        <v>508</v>
      </c>
      <c r="E19" s="114">
        <v>481</v>
      </c>
      <c r="F19" s="114">
        <v>466</v>
      </c>
      <c r="G19" s="114">
        <v>424</v>
      </c>
      <c r="H19" s="140">
        <v>385</v>
      </c>
      <c r="I19" s="115">
        <v>123</v>
      </c>
      <c r="J19" s="116">
        <v>31.948051948051948</v>
      </c>
    </row>
    <row r="20" spans="1:10" s="110" customFormat="1" ht="12" customHeight="1" x14ac:dyDescent="0.2">
      <c r="A20" s="118" t="s">
        <v>113</v>
      </c>
      <c r="B20" s="119" t="s">
        <v>181</v>
      </c>
      <c r="C20" s="113">
        <v>66.08142281084119</v>
      </c>
      <c r="D20" s="115">
        <v>87018</v>
      </c>
      <c r="E20" s="114">
        <v>87782</v>
      </c>
      <c r="F20" s="114">
        <v>88330</v>
      </c>
      <c r="G20" s="114">
        <v>86142</v>
      </c>
      <c r="H20" s="140">
        <v>86514</v>
      </c>
      <c r="I20" s="115">
        <v>504</v>
      </c>
      <c r="J20" s="116">
        <v>0.58256467161384284</v>
      </c>
    </row>
    <row r="21" spans="1:10" s="110" customFormat="1" ht="12" customHeight="1" x14ac:dyDescent="0.2">
      <c r="A21" s="118"/>
      <c r="B21" s="119" t="s">
        <v>182</v>
      </c>
      <c r="C21" s="113">
        <v>33.91857718915881</v>
      </c>
      <c r="D21" s="115">
        <v>44665</v>
      </c>
      <c r="E21" s="114">
        <v>44951</v>
      </c>
      <c r="F21" s="114">
        <v>44325</v>
      </c>
      <c r="G21" s="114">
        <v>44231</v>
      </c>
      <c r="H21" s="140">
        <v>43873</v>
      </c>
      <c r="I21" s="115">
        <v>792</v>
      </c>
      <c r="J21" s="116">
        <v>1.805210493925649</v>
      </c>
    </row>
    <row r="22" spans="1:10" s="110" customFormat="1" ht="12" customHeight="1" x14ac:dyDescent="0.2">
      <c r="A22" s="118" t="s">
        <v>113</v>
      </c>
      <c r="B22" s="119" t="s">
        <v>116</v>
      </c>
      <c r="C22" s="113">
        <v>92.443215904862441</v>
      </c>
      <c r="D22" s="115">
        <v>121732</v>
      </c>
      <c r="E22" s="114">
        <v>122821</v>
      </c>
      <c r="F22" s="114">
        <v>122769</v>
      </c>
      <c r="G22" s="114">
        <v>120880</v>
      </c>
      <c r="H22" s="140">
        <v>121117</v>
      </c>
      <c r="I22" s="115">
        <v>615</v>
      </c>
      <c r="J22" s="116">
        <v>0.50777347523469041</v>
      </c>
    </row>
    <row r="23" spans="1:10" s="110" customFormat="1" ht="12" customHeight="1" x14ac:dyDescent="0.2">
      <c r="A23" s="118"/>
      <c r="B23" s="119" t="s">
        <v>117</v>
      </c>
      <c r="C23" s="113">
        <v>7.5324833121967147</v>
      </c>
      <c r="D23" s="115">
        <v>9919</v>
      </c>
      <c r="E23" s="114">
        <v>9879</v>
      </c>
      <c r="F23" s="114">
        <v>9851</v>
      </c>
      <c r="G23" s="114">
        <v>9450</v>
      </c>
      <c r="H23" s="140">
        <v>9228</v>
      </c>
      <c r="I23" s="115">
        <v>691</v>
      </c>
      <c r="J23" s="116">
        <v>7.4880797572605111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122520</v>
      </c>
      <c r="E64" s="236">
        <v>123477</v>
      </c>
      <c r="F64" s="236">
        <v>124064</v>
      </c>
      <c r="G64" s="236">
        <v>122055</v>
      </c>
      <c r="H64" s="140">
        <v>122028</v>
      </c>
      <c r="I64" s="115">
        <v>492</v>
      </c>
      <c r="J64" s="116">
        <v>0.40318615399744323</v>
      </c>
    </row>
    <row r="65" spans="1:12" s="110" customFormat="1" ht="12" customHeight="1" x14ac:dyDescent="0.2">
      <c r="A65" s="118" t="s">
        <v>105</v>
      </c>
      <c r="B65" s="119" t="s">
        <v>106</v>
      </c>
      <c r="C65" s="113">
        <v>52.133529219719229</v>
      </c>
      <c r="D65" s="235">
        <v>63874</v>
      </c>
      <c r="E65" s="236">
        <v>64475</v>
      </c>
      <c r="F65" s="236">
        <v>64988</v>
      </c>
      <c r="G65" s="236">
        <v>63877</v>
      </c>
      <c r="H65" s="140">
        <v>63791</v>
      </c>
      <c r="I65" s="115">
        <v>83</v>
      </c>
      <c r="J65" s="116">
        <v>0.13011239830070073</v>
      </c>
    </row>
    <row r="66" spans="1:12" s="110" customFormat="1" ht="12" customHeight="1" x14ac:dyDescent="0.2">
      <c r="A66" s="118"/>
      <c r="B66" s="119" t="s">
        <v>107</v>
      </c>
      <c r="C66" s="113">
        <v>47.866470780280771</v>
      </c>
      <c r="D66" s="235">
        <v>58646</v>
      </c>
      <c r="E66" s="236">
        <v>59002</v>
      </c>
      <c r="F66" s="236">
        <v>59076</v>
      </c>
      <c r="G66" s="236">
        <v>58178</v>
      </c>
      <c r="H66" s="140">
        <v>58237</v>
      </c>
      <c r="I66" s="115">
        <v>409</v>
      </c>
      <c r="J66" s="116">
        <v>0.70230265982107598</v>
      </c>
    </row>
    <row r="67" spans="1:12" s="110" customFormat="1" ht="12" customHeight="1" x14ac:dyDescent="0.2">
      <c r="A67" s="118" t="s">
        <v>105</v>
      </c>
      <c r="B67" s="121" t="s">
        <v>108</v>
      </c>
      <c r="C67" s="113">
        <v>9.7412667319621278</v>
      </c>
      <c r="D67" s="235">
        <v>11935</v>
      </c>
      <c r="E67" s="236">
        <v>12433</v>
      </c>
      <c r="F67" s="236">
        <v>12728</v>
      </c>
      <c r="G67" s="236">
        <v>11348</v>
      </c>
      <c r="H67" s="140">
        <v>11745</v>
      </c>
      <c r="I67" s="115">
        <v>190</v>
      </c>
      <c r="J67" s="116">
        <v>1.6177096636866752</v>
      </c>
    </row>
    <row r="68" spans="1:12" s="110" customFormat="1" ht="12" customHeight="1" x14ac:dyDescent="0.2">
      <c r="A68" s="118"/>
      <c r="B68" s="121" t="s">
        <v>109</v>
      </c>
      <c r="C68" s="113">
        <v>67.337577538361089</v>
      </c>
      <c r="D68" s="235">
        <v>82502</v>
      </c>
      <c r="E68" s="236">
        <v>83096</v>
      </c>
      <c r="F68" s="236">
        <v>83611</v>
      </c>
      <c r="G68" s="236">
        <v>83465</v>
      </c>
      <c r="H68" s="140">
        <v>83434</v>
      </c>
      <c r="I68" s="115">
        <v>-932</v>
      </c>
      <c r="J68" s="116">
        <v>-1.1170506028717309</v>
      </c>
    </row>
    <row r="69" spans="1:12" s="110" customFormat="1" ht="12" customHeight="1" x14ac:dyDescent="0.2">
      <c r="A69" s="118"/>
      <c r="B69" s="121" t="s">
        <v>110</v>
      </c>
      <c r="C69" s="113">
        <v>21.55158341495266</v>
      </c>
      <c r="D69" s="235">
        <v>26405</v>
      </c>
      <c r="E69" s="236">
        <v>26301</v>
      </c>
      <c r="F69" s="236">
        <v>26132</v>
      </c>
      <c r="G69" s="236">
        <v>25668</v>
      </c>
      <c r="H69" s="140">
        <v>25353</v>
      </c>
      <c r="I69" s="115">
        <v>1052</v>
      </c>
      <c r="J69" s="116">
        <v>4.1494103261941389</v>
      </c>
    </row>
    <row r="70" spans="1:12" s="110" customFormat="1" ht="12" customHeight="1" x14ac:dyDescent="0.2">
      <c r="A70" s="120"/>
      <c r="B70" s="121" t="s">
        <v>111</v>
      </c>
      <c r="C70" s="113">
        <v>1.3695723147241268</v>
      </c>
      <c r="D70" s="235">
        <v>1678</v>
      </c>
      <c r="E70" s="236">
        <v>1647</v>
      </c>
      <c r="F70" s="236">
        <v>1593</v>
      </c>
      <c r="G70" s="236">
        <v>1574</v>
      </c>
      <c r="H70" s="140">
        <v>1496</v>
      </c>
      <c r="I70" s="115">
        <v>182</v>
      </c>
      <c r="J70" s="116">
        <v>12.165775401069519</v>
      </c>
    </row>
    <row r="71" spans="1:12" s="110" customFormat="1" ht="12" customHeight="1" x14ac:dyDescent="0.2">
      <c r="A71" s="120"/>
      <c r="B71" s="121" t="s">
        <v>112</v>
      </c>
      <c r="C71" s="113">
        <v>0.41054521710741104</v>
      </c>
      <c r="D71" s="235">
        <v>503</v>
      </c>
      <c r="E71" s="236">
        <v>478</v>
      </c>
      <c r="F71" s="236">
        <v>466</v>
      </c>
      <c r="G71" s="236">
        <v>427</v>
      </c>
      <c r="H71" s="140">
        <v>393</v>
      </c>
      <c r="I71" s="115">
        <v>110</v>
      </c>
      <c r="J71" s="116">
        <v>27.989821882951652</v>
      </c>
    </row>
    <row r="72" spans="1:12" s="110" customFormat="1" ht="12" customHeight="1" x14ac:dyDescent="0.2">
      <c r="A72" s="118" t="s">
        <v>113</v>
      </c>
      <c r="B72" s="119" t="s">
        <v>181</v>
      </c>
      <c r="C72" s="113">
        <v>65.914136467515505</v>
      </c>
      <c r="D72" s="235">
        <v>80758</v>
      </c>
      <c r="E72" s="236">
        <v>81447</v>
      </c>
      <c r="F72" s="236">
        <v>82397</v>
      </c>
      <c r="G72" s="236">
        <v>80412</v>
      </c>
      <c r="H72" s="140">
        <v>80731</v>
      </c>
      <c r="I72" s="115">
        <v>27</v>
      </c>
      <c r="J72" s="116">
        <v>3.3444401778746705E-2</v>
      </c>
    </row>
    <row r="73" spans="1:12" s="110" customFormat="1" ht="12" customHeight="1" x14ac:dyDescent="0.2">
      <c r="A73" s="118"/>
      <c r="B73" s="119" t="s">
        <v>182</v>
      </c>
      <c r="C73" s="113">
        <v>34.085863532484495</v>
      </c>
      <c r="D73" s="115">
        <v>41762</v>
      </c>
      <c r="E73" s="114">
        <v>42030</v>
      </c>
      <c r="F73" s="114">
        <v>41667</v>
      </c>
      <c r="G73" s="114">
        <v>41643</v>
      </c>
      <c r="H73" s="140">
        <v>41297</v>
      </c>
      <c r="I73" s="115">
        <v>465</v>
      </c>
      <c r="J73" s="116">
        <v>1.125989781340049</v>
      </c>
    </row>
    <row r="74" spans="1:12" s="110" customFormat="1" ht="12" customHeight="1" x14ac:dyDescent="0.2">
      <c r="A74" s="118" t="s">
        <v>113</v>
      </c>
      <c r="B74" s="119" t="s">
        <v>116</v>
      </c>
      <c r="C74" s="113">
        <v>91.756447926869086</v>
      </c>
      <c r="D74" s="115">
        <v>112420</v>
      </c>
      <c r="E74" s="114">
        <v>113410</v>
      </c>
      <c r="F74" s="114">
        <v>114014</v>
      </c>
      <c r="G74" s="114">
        <v>112412</v>
      </c>
      <c r="H74" s="140">
        <v>112606</v>
      </c>
      <c r="I74" s="115">
        <v>-186</v>
      </c>
      <c r="J74" s="116">
        <v>-0.16517769923449904</v>
      </c>
    </row>
    <row r="75" spans="1:12" s="110" customFormat="1" ht="12" customHeight="1" x14ac:dyDescent="0.2">
      <c r="A75" s="142"/>
      <c r="B75" s="124" t="s">
        <v>117</v>
      </c>
      <c r="C75" s="125">
        <v>8.2198824681684624</v>
      </c>
      <c r="D75" s="143">
        <v>10071</v>
      </c>
      <c r="E75" s="144">
        <v>10035</v>
      </c>
      <c r="F75" s="144">
        <v>10016</v>
      </c>
      <c r="G75" s="144">
        <v>9603</v>
      </c>
      <c r="H75" s="145">
        <v>9380</v>
      </c>
      <c r="I75" s="143">
        <v>691</v>
      </c>
      <c r="J75" s="146">
        <v>7.3667377398720681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131683</v>
      </c>
      <c r="G11" s="114">
        <v>132733</v>
      </c>
      <c r="H11" s="114">
        <v>132655</v>
      </c>
      <c r="I11" s="114">
        <v>130373</v>
      </c>
      <c r="J11" s="140">
        <v>130387</v>
      </c>
      <c r="K11" s="114">
        <v>1296</v>
      </c>
      <c r="L11" s="116">
        <v>0.99396412219009567</v>
      </c>
    </row>
    <row r="12" spans="1:17" s="110" customFormat="1" ht="24.95" customHeight="1" x14ac:dyDescent="0.2">
      <c r="A12" s="604" t="s">
        <v>185</v>
      </c>
      <c r="B12" s="605"/>
      <c r="C12" s="605"/>
      <c r="D12" s="606"/>
      <c r="E12" s="113">
        <v>51.386283726828822</v>
      </c>
      <c r="F12" s="115">
        <v>67667</v>
      </c>
      <c r="G12" s="114">
        <v>68282</v>
      </c>
      <c r="H12" s="114">
        <v>68318</v>
      </c>
      <c r="I12" s="114">
        <v>67094</v>
      </c>
      <c r="J12" s="140">
        <v>67003</v>
      </c>
      <c r="K12" s="114">
        <v>664</v>
      </c>
      <c r="L12" s="116">
        <v>0.99100040296703129</v>
      </c>
    </row>
    <row r="13" spans="1:17" s="110" customFormat="1" ht="15" customHeight="1" x14ac:dyDescent="0.2">
      <c r="A13" s="120"/>
      <c r="B13" s="612" t="s">
        <v>107</v>
      </c>
      <c r="C13" s="612"/>
      <c r="E13" s="113">
        <v>48.613716273171178</v>
      </c>
      <c r="F13" s="115">
        <v>64016</v>
      </c>
      <c r="G13" s="114">
        <v>64451</v>
      </c>
      <c r="H13" s="114">
        <v>64337</v>
      </c>
      <c r="I13" s="114">
        <v>63279</v>
      </c>
      <c r="J13" s="140">
        <v>63384</v>
      </c>
      <c r="K13" s="114">
        <v>632</v>
      </c>
      <c r="L13" s="116">
        <v>0.99709705919474945</v>
      </c>
    </row>
    <row r="14" spans="1:17" s="110" customFormat="1" ht="24.95" customHeight="1" x14ac:dyDescent="0.2">
      <c r="A14" s="604" t="s">
        <v>186</v>
      </c>
      <c r="B14" s="605"/>
      <c r="C14" s="605"/>
      <c r="D14" s="606"/>
      <c r="E14" s="113">
        <v>9.7886591283612923</v>
      </c>
      <c r="F14" s="115">
        <v>12890</v>
      </c>
      <c r="G14" s="114">
        <v>13452</v>
      </c>
      <c r="H14" s="114">
        <v>13637</v>
      </c>
      <c r="I14" s="114">
        <v>12109</v>
      </c>
      <c r="J14" s="140">
        <v>12659</v>
      </c>
      <c r="K14" s="114">
        <v>231</v>
      </c>
      <c r="L14" s="116">
        <v>1.8247886878900388</v>
      </c>
    </row>
    <row r="15" spans="1:17" s="110" customFormat="1" ht="15" customHeight="1" x14ac:dyDescent="0.2">
      <c r="A15" s="120"/>
      <c r="B15" s="119"/>
      <c r="C15" s="258" t="s">
        <v>106</v>
      </c>
      <c r="E15" s="113">
        <v>55.019394879751744</v>
      </c>
      <c r="F15" s="115">
        <v>7092</v>
      </c>
      <c r="G15" s="114">
        <v>7402</v>
      </c>
      <c r="H15" s="114">
        <v>7567</v>
      </c>
      <c r="I15" s="114">
        <v>6662</v>
      </c>
      <c r="J15" s="140">
        <v>6925</v>
      </c>
      <c r="K15" s="114">
        <v>167</v>
      </c>
      <c r="L15" s="116">
        <v>2.4115523465703972</v>
      </c>
    </row>
    <row r="16" spans="1:17" s="110" customFormat="1" ht="15" customHeight="1" x14ac:dyDescent="0.2">
      <c r="A16" s="120"/>
      <c r="B16" s="119"/>
      <c r="C16" s="258" t="s">
        <v>107</v>
      </c>
      <c r="E16" s="113">
        <v>44.980605120248256</v>
      </c>
      <c r="F16" s="115">
        <v>5798</v>
      </c>
      <c r="G16" s="114">
        <v>6050</v>
      </c>
      <c r="H16" s="114">
        <v>6070</v>
      </c>
      <c r="I16" s="114">
        <v>5447</v>
      </c>
      <c r="J16" s="140">
        <v>5734</v>
      </c>
      <c r="K16" s="114">
        <v>64</v>
      </c>
      <c r="L16" s="116">
        <v>1.1161492849668644</v>
      </c>
    </row>
    <row r="17" spans="1:12" s="110" customFormat="1" ht="15" customHeight="1" x14ac:dyDescent="0.2">
      <c r="A17" s="120"/>
      <c r="B17" s="121" t="s">
        <v>109</v>
      </c>
      <c r="C17" s="258"/>
      <c r="E17" s="113">
        <v>67.607815739313352</v>
      </c>
      <c r="F17" s="115">
        <v>89028</v>
      </c>
      <c r="G17" s="114">
        <v>89642</v>
      </c>
      <c r="H17" s="114">
        <v>89745</v>
      </c>
      <c r="I17" s="114">
        <v>89437</v>
      </c>
      <c r="J17" s="140">
        <v>89365</v>
      </c>
      <c r="K17" s="114">
        <v>-337</v>
      </c>
      <c r="L17" s="116">
        <v>-0.37710513064398815</v>
      </c>
    </row>
    <row r="18" spans="1:12" s="110" customFormat="1" ht="15" customHeight="1" x14ac:dyDescent="0.2">
      <c r="A18" s="120"/>
      <c r="B18" s="119"/>
      <c r="C18" s="258" t="s">
        <v>106</v>
      </c>
      <c r="E18" s="113">
        <v>50.998562250078628</v>
      </c>
      <c r="F18" s="115">
        <v>45403</v>
      </c>
      <c r="G18" s="114">
        <v>45719</v>
      </c>
      <c r="H18" s="114">
        <v>45817</v>
      </c>
      <c r="I18" s="114">
        <v>45694</v>
      </c>
      <c r="J18" s="140">
        <v>45558</v>
      </c>
      <c r="K18" s="114">
        <v>-155</v>
      </c>
      <c r="L18" s="116">
        <v>-0.34022564642872821</v>
      </c>
    </row>
    <row r="19" spans="1:12" s="110" customFormat="1" ht="15" customHeight="1" x14ac:dyDescent="0.2">
      <c r="A19" s="120"/>
      <c r="B19" s="119"/>
      <c r="C19" s="258" t="s">
        <v>107</v>
      </c>
      <c r="E19" s="113">
        <v>49.001437749921372</v>
      </c>
      <c r="F19" s="115">
        <v>43625</v>
      </c>
      <c r="G19" s="114">
        <v>43923</v>
      </c>
      <c r="H19" s="114">
        <v>43928</v>
      </c>
      <c r="I19" s="114">
        <v>43743</v>
      </c>
      <c r="J19" s="140">
        <v>43807</v>
      </c>
      <c r="K19" s="114">
        <v>-182</v>
      </c>
      <c r="L19" s="116">
        <v>-0.41545871664345879</v>
      </c>
    </row>
    <row r="20" spans="1:12" s="110" customFormat="1" ht="15" customHeight="1" x14ac:dyDescent="0.2">
      <c r="A20" s="120"/>
      <c r="B20" s="121" t="s">
        <v>110</v>
      </c>
      <c r="C20" s="258"/>
      <c r="E20" s="113">
        <v>21.391523583150445</v>
      </c>
      <c r="F20" s="115">
        <v>28169</v>
      </c>
      <c r="G20" s="114">
        <v>28056</v>
      </c>
      <c r="H20" s="114">
        <v>27740</v>
      </c>
      <c r="I20" s="114">
        <v>27316</v>
      </c>
      <c r="J20" s="140">
        <v>26933</v>
      </c>
      <c r="K20" s="114">
        <v>1236</v>
      </c>
      <c r="L20" s="116">
        <v>4.5891657074963801</v>
      </c>
    </row>
    <row r="21" spans="1:12" s="110" customFormat="1" ht="15" customHeight="1" x14ac:dyDescent="0.2">
      <c r="A21" s="120"/>
      <c r="B21" s="119"/>
      <c r="C21" s="258" t="s">
        <v>106</v>
      </c>
      <c r="E21" s="113">
        <v>50.268025134012568</v>
      </c>
      <c r="F21" s="115">
        <v>14160</v>
      </c>
      <c r="G21" s="114">
        <v>14162</v>
      </c>
      <c r="H21" s="114">
        <v>13951</v>
      </c>
      <c r="I21" s="114">
        <v>13783</v>
      </c>
      <c r="J21" s="140">
        <v>13599</v>
      </c>
      <c r="K21" s="114">
        <v>561</v>
      </c>
      <c r="L21" s="116">
        <v>4.1253033311272889</v>
      </c>
    </row>
    <row r="22" spans="1:12" s="110" customFormat="1" ht="15" customHeight="1" x14ac:dyDescent="0.2">
      <c r="A22" s="120"/>
      <c r="B22" s="119"/>
      <c r="C22" s="258" t="s">
        <v>107</v>
      </c>
      <c r="E22" s="113">
        <v>49.731974865987432</v>
      </c>
      <c r="F22" s="115">
        <v>14009</v>
      </c>
      <c r="G22" s="114">
        <v>13894</v>
      </c>
      <c r="H22" s="114">
        <v>13789</v>
      </c>
      <c r="I22" s="114">
        <v>13533</v>
      </c>
      <c r="J22" s="140">
        <v>13334</v>
      </c>
      <c r="K22" s="114">
        <v>675</v>
      </c>
      <c r="L22" s="116">
        <v>5.0622468876556175</v>
      </c>
    </row>
    <row r="23" spans="1:12" s="110" customFormat="1" ht="15" customHeight="1" x14ac:dyDescent="0.2">
      <c r="A23" s="120"/>
      <c r="B23" s="121" t="s">
        <v>111</v>
      </c>
      <c r="C23" s="258"/>
      <c r="E23" s="113">
        <v>1.2120015491749125</v>
      </c>
      <c r="F23" s="115">
        <v>1596</v>
      </c>
      <c r="G23" s="114">
        <v>1583</v>
      </c>
      <c r="H23" s="114">
        <v>1533</v>
      </c>
      <c r="I23" s="114">
        <v>1511</v>
      </c>
      <c r="J23" s="140">
        <v>1430</v>
      </c>
      <c r="K23" s="114">
        <v>166</v>
      </c>
      <c r="L23" s="116">
        <v>11.608391608391608</v>
      </c>
    </row>
    <row r="24" spans="1:12" s="110" customFormat="1" ht="15" customHeight="1" x14ac:dyDescent="0.2">
      <c r="A24" s="120"/>
      <c r="B24" s="119"/>
      <c r="C24" s="258" t="s">
        <v>106</v>
      </c>
      <c r="E24" s="113">
        <v>63.408521303258148</v>
      </c>
      <c r="F24" s="115">
        <v>1012</v>
      </c>
      <c r="G24" s="114">
        <v>999</v>
      </c>
      <c r="H24" s="114">
        <v>983</v>
      </c>
      <c r="I24" s="114">
        <v>955</v>
      </c>
      <c r="J24" s="140">
        <v>921</v>
      </c>
      <c r="K24" s="114">
        <v>91</v>
      </c>
      <c r="L24" s="116">
        <v>9.8805646036916404</v>
      </c>
    </row>
    <row r="25" spans="1:12" s="110" customFormat="1" ht="15" customHeight="1" x14ac:dyDescent="0.2">
      <c r="A25" s="120"/>
      <c r="B25" s="119"/>
      <c r="C25" s="258" t="s">
        <v>107</v>
      </c>
      <c r="E25" s="113">
        <v>36.591478696741852</v>
      </c>
      <c r="F25" s="115">
        <v>584</v>
      </c>
      <c r="G25" s="114">
        <v>584</v>
      </c>
      <c r="H25" s="114">
        <v>550</v>
      </c>
      <c r="I25" s="114">
        <v>556</v>
      </c>
      <c r="J25" s="140">
        <v>509</v>
      </c>
      <c r="K25" s="114">
        <v>75</v>
      </c>
      <c r="L25" s="116">
        <v>14.734774066797643</v>
      </c>
    </row>
    <row r="26" spans="1:12" s="110" customFormat="1" ht="15" customHeight="1" x14ac:dyDescent="0.2">
      <c r="A26" s="120"/>
      <c r="C26" s="121" t="s">
        <v>187</v>
      </c>
      <c r="D26" s="110" t="s">
        <v>188</v>
      </c>
      <c r="E26" s="113">
        <v>0.3857749291859997</v>
      </c>
      <c r="F26" s="115">
        <v>508</v>
      </c>
      <c r="G26" s="114">
        <v>481</v>
      </c>
      <c r="H26" s="114">
        <v>466</v>
      </c>
      <c r="I26" s="114">
        <v>424</v>
      </c>
      <c r="J26" s="140">
        <v>385</v>
      </c>
      <c r="K26" s="114">
        <v>123</v>
      </c>
      <c r="L26" s="116">
        <v>31.948051948051948</v>
      </c>
    </row>
    <row r="27" spans="1:12" s="110" customFormat="1" ht="15" customHeight="1" x14ac:dyDescent="0.2">
      <c r="A27" s="120"/>
      <c r="B27" s="119"/>
      <c r="D27" s="259" t="s">
        <v>106</v>
      </c>
      <c r="E27" s="113">
        <v>57.677165354330711</v>
      </c>
      <c r="F27" s="115">
        <v>293</v>
      </c>
      <c r="G27" s="114">
        <v>267</v>
      </c>
      <c r="H27" s="114">
        <v>275</v>
      </c>
      <c r="I27" s="114">
        <v>243</v>
      </c>
      <c r="J27" s="140">
        <v>218</v>
      </c>
      <c r="K27" s="114">
        <v>75</v>
      </c>
      <c r="L27" s="116">
        <v>34.403669724770644</v>
      </c>
    </row>
    <row r="28" spans="1:12" s="110" customFormat="1" ht="15" customHeight="1" x14ac:dyDescent="0.2">
      <c r="A28" s="120"/>
      <c r="B28" s="119"/>
      <c r="D28" s="259" t="s">
        <v>107</v>
      </c>
      <c r="E28" s="113">
        <v>42.322834645669289</v>
      </c>
      <c r="F28" s="115">
        <v>215</v>
      </c>
      <c r="G28" s="114">
        <v>214</v>
      </c>
      <c r="H28" s="114">
        <v>191</v>
      </c>
      <c r="I28" s="114">
        <v>181</v>
      </c>
      <c r="J28" s="140">
        <v>167</v>
      </c>
      <c r="K28" s="114">
        <v>48</v>
      </c>
      <c r="L28" s="116">
        <v>28.742514970059879</v>
      </c>
    </row>
    <row r="29" spans="1:12" s="110" customFormat="1" ht="24.95" customHeight="1" x14ac:dyDescent="0.2">
      <c r="A29" s="604" t="s">
        <v>189</v>
      </c>
      <c r="B29" s="605"/>
      <c r="C29" s="605"/>
      <c r="D29" s="606"/>
      <c r="E29" s="113">
        <v>92.443215904862441</v>
      </c>
      <c r="F29" s="115">
        <v>121732</v>
      </c>
      <c r="G29" s="114">
        <v>122821</v>
      </c>
      <c r="H29" s="114">
        <v>122769</v>
      </c>
      <c r="I29" s="114">
        <v>120880</v>
      </c>
      <c r="J29" s="140">
        <v>121117</v>
      </c>
      <c r="K29" s="114">
        <v>615</v>
      </c>
      <c r="L29" s="116">
        <v>0.50777347523469041</v>
      </c>
    </row>
    <row r="30" spans="1:12" s="110" customFormat="1" ht="15" customHeight="1" x14ac:dyDescent="0.2">
      <c r="A30" s="120"/>
      <c r="B30" s="119"/>
      <c r="C30" s="258" t="s">
        <v>106</v>
      </c>
      <c r="E30" s="113">
        <v>50.529852462787105</v>
      </c>
      <c r="F30" s="115">
        <v>61511</v>
      </c>
      <c r="G30" s="114">
        <v>62139</v>
      </c>
      <c r="H30" s="114">
        <v>62132</v>
      </c>
      <c r="I30" s="114">
        <v>61227</v>
      </c>
      <c r="J30" s="140">
        <v>61272</v>
      </c>
      <c r="K30" s="114">
        <v>239</v>
      </c>
      <c r="L30" s="116">
        <v>0.39006397702049878</v>
      </c>
    </row>
    <row r="31" spans="1:12" s="110" customFormat="1" ht="15" customHeight="1" x14ac:dyDescent="0.2">
      <c r="A31" s="120"/>
      <c r="B31" s="119"/>
      <c r="C31" s="258" t="s">
        <v>107</v>
      </c>
      <c r="E31" s="113">
        <v>49.470147537212895</v>
      </c>
      <c r="F31" s="115">
        <v>60221</v>
      </c>
      <c r="G31" s="114">
        <v>60682</v>
      </c>
      <c r="H31" s="114">
        <v>60637</v>
      </c>
      <c r="I31" s="114">
        <v>59653</v>
      </c>
      <c r="J31" s="140">
        <v>59845</v>
      </c>
      <c r="K31" s="114">
        <v>376</v>
      </c>
      <c r="L31" s="116">
        <v>0.62828974851700226</v>
      </c>
    </row>
    <row r="32" spans="1:12" s="110" customFormat="1" ht="15" customHeight="1" x14ac:dyDescent="0.2">
      <c r="A32" s="120"/>
      <c r="B32" s="119" t="s">
        <v>117</v>
      </c>
      <c r="C32" s="258"/>
      <c r="E32" s="113">
        <v>7.5324833121967147</v>
      </c>
      <c r="F32" s="115">
        <v>9919</v>
      </c>
      <c r="G32" s="114">
        <v>9879</v>
      </c>
      <c r="H32" s="114">
        <v>9851</v>
      </c>
      <c r="I32" s="114">
        <v>9450</v>
      </c>
      <c r="J32" s="140">
        <v>9228</v>
      </c>
      <c r="K32" s="114">
        <v>691</v>
      </c>
      <c r="L32" s="116">
        <v>7.4880797572605111</v>
      </c>
    </row>
    <row r="33" spans="1:12" s="110" customFormat="1" ht="15" customHeight="1" x14ac:dyDescent="0.2">
      <c r="A33" s="120"/>
      <c r="B33" s="119"/>
      <c r="C33" s="258" t="s">
        <v>106</v>
      </c>
      <c r="E33" s="113">
        <v>61.82074805928017</v>
      </c>
      <c r="F33" s="115">
        <v>6132</v>
      </c>
      <c r="G33" s="114">
        <v>6120</v>
      </c>
      <c r="H33" s="114">
        <v>6163</v>
      </c>
      <c r="I33" s="114">
        <v>5838</v>
      </c>
      <c r="J33" s="140">
        <v>5703</v>
      </c>
      <c r="K33" s="114">
        <v>429</v>
      </c>
      <c r="L33" s="116">
        <v>7.522356654392425</v>
      </c>
    </row>
    <row r="34" spans="1:12" s="110" customFormat="1" ht="15" customHeight="1" x14ac:dyDescent="0.2">
      <c r="A34" s="120"/>
      <c r="B34" s="119"/>
      <c r="C34" s="258" t="s">
        <v>107</v>
      </c>
      <c r="E34" s="113">
        <v>38.17925194071983</v>
      </c>
      <c r="F34" s="115">
        <v>3787</v>
      </c>
      <c r="G34" s="114">
        <v>3759</v>
      </c>
      <c r="H34" s="114">
        <v>3688</v>
      </c>
      <c r="I34" s="114">
        <v>3612</v>
      </c>
      <c r="J34" s="140">
        <v>3525</v>
      </c>
      <c r="K34" s="114">
        <v>262</v>
      </c>
      <c r="L34" s="116">
        <v>7.4326241134751774</v>
      </c>
    </row>
    <row r="35" spans="1:12" s="110" customFormat="1" ht="24.95" customHeight="1" x14ac:dyDescent="0.2">
      <c r="A35" s="604" t="s">
        <v>190</v>
      </c>
      <c r="B35" s="605"/>
      <c r="C35" s="605"/>
      <c r="D35" s="606"/>
      <c r="E35" s="113">
        <v>66.08142281084119</v>
      </c>
      <c r="F35" s="115">
        <v>87018</v>
      </c>
      <c r="G35" s="114">
        <v>87782</v>
      </c>
      <c r="H35" s="114">
        <v>88330</v>
      </c>
      <c r="I35" s="114">
        <v>86142</v>
      </c>
      <c r="J35" s="140">
        <v>86514</v>
      </c>
      <c r="K35" s="114">
        <v>504</v>
      </c>
      <c r="L35" s="116">
        <v>0.58256467161384284</v>
      </c>
    </row>
    <row r="36" spans="1:12" s="110" customFormat="1" ht="15" customHeight="1" x14ac:dyDescent="0.2">
      <c r="A36" s="120"/>
      <c r="B36" s="119"/>
      <c r="C36" s="258" t="s">
        <v>106</v>
      </c>
      <c r="E36" s="113">
        <v>66.336849847158064</v>
      </c>
      <c r="F36" s="115">
        <v>57725</v>
      </c>
      <c r="G36" s="114">
        <v>58186</v>
      </c>
      <c r="H36" s="114">
        <v>58487</v>
      </c>
      <c r="I36" s="114">
        <v>57213</v>
      </c>
      <c r="J36" s="140">
        <v>57314</v>
      </c>
      <c r="K36" s="114">
        <v>411</v>
      </c>
      <c r="L36" s="116">
        <v>0.71710227867536724</v>
      </c>
    </row>
    <row r="37" spans="1:12" s="110" customFormat="1" ht="15" customHeight="1" x14ac:dyDescent="0.2">
      <c r="A37" s="120"/>
      <c r="B37" s="119"/>
      <c r="C37" s="258" t="s">
        <v>107</v>
      </c>
      <c r="E37" s="113">
        <v>33.663150152841943</v>
      </c>
      <c r="F37" s="115">
        <v>29293</v>
      </c>
      <c r="G37" s="114">
        <v>29596</v>
      </c>
      <c r="H37" s="114">
        <v>29843</v>
      </c>
      <c r="I37" s="114">
        <v>28929</v>
      </c>
      <c r="J37" s="140">
        <v>29200</v>
      </c>
      <c r="K37" s="114">
        <v>93</v>
      </c>
      <c r="L37" s="116">
        <v>0.3184931506849315</v>
      </c>
    </row>
    <row r="38" spans="1:12" s="110" customFormat="1" ht="15" customHeight="1" x14ac:dyDescent="0.2">
      <c r="A38" s="120"/>
      <c r="B38" s="119" t="s">
        <v>182</v>
      </c>
      <c r="C38" s="258"/>
      <c r="E38" s="113">
        <v>33.91857718915881</v>
      </c>
      <c r="F38" s="115">
        <v>44665</v>
      </c>
      <c r="G38" s="114">
        <v>44951</v>
      </c>
      <c r="H38" s="114">
        <v>44325</v>
      </c>
      <c r="I38" s="114">
        <v>44231</v>
      </c>
      <c r="J38" s="140">
        <v>43873</v>
      </c>
      <c r="K38" s="114">
        <v>792</v>
      </c>
      <c r="L38" s="116">
        <v>1.805210493925649</v>
      </c>
    </row>
    <row r="39" spans="1:12" s="110" customFormat="1" ht="15" customHeight="1" x14ac:dyDescent="0.2">
      <c r="A39" s="120"/>
      <c r="B39" s="119"/>
      <c r="C39" s="258" t="s">
        <v>106</v>
      </c>
      <c r="E39" s="113">
        <v>22.259039516399866</v>
      </c>
      <c r="F39" s="115">
        <v>9942</v>
      </c>
      <c r="G39" s="114">
        <v>10096</v>
      </c>
      <c r="H39" s="114">
        <v>9831</v>
      </c>
      <c r="I39" s="114">
        <v>9881</v>
      </c>
      <c r="J39" s="140">
        <v>9689</v>
      </c>
      <c r="K39" s="114">
        <v>253</v>
      </c>
      <c r="L39" s="116">
        <v>2.6112085870574879</v>
      </c>
    </row>
    <row r="40" spans="1:12" s="110" customFormat="1" ht="15" customHeight="1" x14ac:dyDescent="0.2">
      <c r="A40" s="120"/>
      <c r="B40" s="119"/>
      <c r="C40" s="258" t="s">
        <v>107</v>
      </c>
      <c r="E40" s="113">
        <v>77.740960483600134</v>
      </c>
      <c r="F40" s="115">
        <v>34723</v>
      </c>
      <c r="G40" s="114">
        <v>34855</v>
      </c>
      <c r="H40" s="114">
        <v>34494</v>
      </c>
      <c r="I40" s="114">
        <v>34350</v>
      </c>
      <c r="J40" s="140">
        <v>34184</v>
      </c>
      <c r="K40" s="114">
        <v>539</v>
      </c>
      <c r="L40" s="116">
        <v>1.576761057804821</v>
      </c>
    </row>
    <row r="41" spans="1:12" s="110" customFormat="1" ht="24.75" customHeight="1" x14ac:dyDescent="0.2">
      <c r="A41" s="604" t="s">
        <v>517</v>
      </c>
      <c r="B41" s="605"/>
      <c r="C41" s="605"/>
      <c r="D41" s="606"/>
      <c r="E41" s="113">
        <v>4.6581563299742568</v>
      </c>
      <c r="F41" s="115">
        <v>6134</v>
      </c>
      <c r="G41" s="114">
        <v>6699</v>
      </c>
      <c r="H41" s="114">
        <v>6803</v>
      </c>
      <c r="I41" s="114">
        <v>5213</v>
      </c>
      <c r="J41" s="140">
        <v>6016</v>
      </c>
      <c r="K41" s="114">
        <v>118</v>
      </c>
      <c r="L41" s="116">
        <v>1.9614361702127661</v>
      </c>
    </row>
    <row r="42" spans="1:12" s="110" customFormat="1" ht="15" customHeight="1" x14ac:dyDescent="0.2">
      <c r="A42" s="120"/>
      <c r="B42" s="119"/>
      <c r="C42" s="258" t="s">
        <v>106</v>
      </c>
      <c r="E42" s="113">
        <v>54.955983045321162</v>
      </c>
      <c r="F42" s="115">
        <v>3371</v>
      </c>
      <c r="G42" s="114">
        <v>3754</v>
      </c>
      <c r="H42" s="114">
        <v>3834</v>
      </c>
      <c r="I42" s="114">
        <v>2856</v>
      </c>
      <c r="J42" s="140">
        <v>3258</v>
      </c>
      <c r="K42" s="114">
        <v>113</v>
      </c>
      <c r="L42" s="116">
        <v>3.4683855125844074</v>
      </c>
    </row>
    <row r="43" spans="1:12" s="110" customFormat="1" ht="15" customHeight="1" x14ac:dyDescent="0.2">
      <c r="A43" s="123"/>
      <c r="B43" s="124"/>
      <c r="C43" s="260" t="s">
        <v>107</v>
      </c>
      <c r="D43" s="261"/>
      <c r="E43" s="125">
        <v>45.044016954678838</v>
      </c>
      <c r="F43" s="143">
        <v>2763</v>
      </c>
      <c r="G43" s="144">
        <v>2945</v>
      </c>
      <c r="H43" s="144">
        <v>2969</v>
      </c>
      <c r="I43" s="144">
        <v>2357</v>
      </c>
      <c r="J43" s="145">
        <v>2758</v>
      </c>
      <c r="K43" s="144">
        <v>5</v>
      </c>
      <c r="L43" s="146">
        <v>0.18129079042784627</v>
      </c>
    </row>
    <row r="44" spans="1:12" s="110" customFormat="1" ht="45.75" customHeight="1" x14ac:dyDescent="0.2">
      <c r="A44" s="604" t="s">
        <v>191</v>
      </c>
      <c r="B44" s="605"/>
      <c r="C44" s="605"/>
      <c r="D44" s="606"/>
      <c r="E44" s="113">
        <v>1.8362279109680064</v>
      </c>
      <c r="F44" s="115">
        <v>2418</v>
      </c>
      <c r="G44" s="114">
        <v>2430</v>
      </c>
      <c r="H44" s="114">
        <v>2429</v>
      </c>
      <c r="I44" s="114">
        <v>2373</v>
      </c>
      <c r="J44" s="140">
        <v>2393</v>
      </c>
      <c r="K44" s="114">
        <v>25</v>
      </c>
      <c r="L44" s="116">
        <v>1.0447137484329294</v>
      </c>
    </row>
    <row r="45" spans="1:12" s="110" customFormat="1" ht="15" customHeight="1" x14ac:dyDescent="0.2">
      <c r="A45" s="120"/>
      <c r="B45" s="119"/>
      <c r="C45" s="258" t="s">
        <v>106</v>
      </c>
      <c r="E45" s="113">
        <v>59.38792390405294</v>
      </c>
      <c r="F45" s="115">
        <v>1436</v>
      </c>
      <c r="G45" s="114">
        <v>1443</v>
      </c>
      <c r="H45" s="114">
        <v>1445</v>
      </c>
      <c r="I45" s="114">
        <v>1423</v>
      </c>
      <c r="J45" s="140">
        <v>1431</v>
      </c>
      <c r="K45" s="114">
        <v>5</v>
      </c>
      <c r="L45" s="116">
        <v>0.34940600978336828</v>
      </c>
    </row>
    <row r="46" spans="1:12" s="110" customFormat="1" ht="15" customHeight="1" x14ac:dyDescent="0.2">
      <c r="A46" s="123"/>
      <c r="B46" s="124"/>
      <c r="C46" s="260" t="s">
        <v>107</v>
      </c>
      <c r="D46" s="261"/>
      <c r="E46" s="125">
        <v>40.61207609594706</v>
      </c>
      <c r="F46" s="143">
        <v>982</v>
      </c>
      <c r="G46" s="144">
        <v>987</v>
      </c>
      <c r="H46" s="144">
        <v>984</v>
      </c>
      <c r="I46" s="144">
        <v>950</v>
      </c>
      <c r="J46" s="145">
        <v>962</v>
      </c>
      <c r="K46" s="144">
        <v>20</v>
      </c>
      <c r="L46" s="146">
        <v>2.0790020790020791</v>
      </c>
    </row>
    <row r="47" spans="1:12" s="110" customFormat="1" ht="39" customHeight="1" x14ac:dyDescent="0.2">
      <c r="A47" s="604" t="s">
        <v>518</v>
      </c>
      <c r="B47" s="607"/>
      <c r="C47" s="607"/>
      <c r="D47" s="608"/>
      <c r="E47" s="113">
        <v>0.3660305430465588</v>
      </c>
      <c r="F47" s="115">
        <v>482</v>
      </c>
      <c r="G47" s="114">
        <v>499</v>
      </c>
      <c r="H47" s="114">
        <v>467</v>
      </c>
      <c r="I47" s="114">
        <v>452</v>
      </c>
      <c r="J47" s="140">
        <v>510</v>
      </c>
      <c r="K47" s="114">
        <v>-28</v>
      </c>
      <c r="L47" s="116">
        <v>-5.4901960784313726</v>
      </c>
    </row>
    <row r="48" spans="1:12" s="110" customFormat="1" ht="15" customHeight="1" x14ac:dyDescent="0.2">
      <c r="A48" s="120"/>
      <c r="B48" s="119"/>
      <c r="C48" s="258" t="s">
        <v>106</v>
      </c>
      <c r="E48" s="113">
        <v>43.15352697095436</v>
      </c>
      <c r="F48" s="115">
        <v>208</v>
      </c>
      <c r="G48" s="114">
        <v>220</v>
      </c>
      <c r="H48" s="114">
        <v>212</v>
      </c>
      <c r="I48" s="114">
        <v>183</v>
      </c>
      <c r="J48" s="140">
        <v>205</v>
      </c>
      <c r="K48" s="114">
        <v>3</v>
      </c>
      <c r="L48" s="116">
        <v>1.4634146341463414</v>
      </c>
    </row>
    <row r="49" spans="1:12" s="110" customFormat="1" ht="15" customHeight="1" x14ac:dyDescent="0.2">
      <c r="A49" s="123"/>
      <c r="B49" s="124"/>
      <c r="C49" s="260" t="s">
        <v>107</v>
      </c>
      <c r="D49" s="261"/>
      <c r="E49" s="125">
        <v>56.84647302904564</v>
      </c>
      <c r="F49" s="143">
        <v>274</v>
      </c>
      <c r="G49" s="144">
        <v>279</v>
      </c>
      <c r="H49" s="144">
        <v>255</v>
      </c>
      <c r="I49" s="144">
        <v>269</v>
      </c>
      <c r="J49" s="145">
        <v>305</v>
      </c>
      <c r="K49" s="144">
        <v>-31</v>
      </c>
      <c r="L49" s="146">
        <v>-10.163934426229508</v>
      </c>
    </row>
    <row r="50" spans="1:12" s="110" customFormat="1" ht="24.95" customHeight="1" x14ac:dyDescent="0.2">
      <c r="A50" s="609" t="s">
        <v>192</v>
      </c>
      <c r="B50" s="610"/>
      <c r="C50" s="610"/>
      <c r="D50" s="611"/>
      <c r="E50" s="262">
        <v>12.515662614004844</v>
      </c>
      <c r="F50" s="263">
        <v>16481</v>
      </c>
      <c r="G50" s="264">
        <v>17148</v>
      </c>
      <c r="H50" s="264">
        <v>17190</v>
      </c>
      <c r="I50" s="264">
        <v>15874</v>
      </c>
      <c r="J50" s="265">
        <v>16110</v>
      </c>
      <c r="K50" s="263">
        <v>371</v>
      </c>
      <c r="L50" s="266">
        <v>2.3029174425822472</v>
      </c>
    </row>
    <row r="51" spans="1:12" s="110" customFormat="1" ht="15" customHeight="1" x14ac:dyDescent="0.2">
      <c r="A51" s="120"/>
      <c r="B51" s="119"/>
      <c r="C51" s="258" t="s">
        <v>106</v>
      </c>
      <c r="E51" s="113">
        <v>57.023238881135853</v>
      </c>
      <c r="F51" s="115">
        <v>9398</v>
      </c>
      <c r="G51" s="114">
        <v>9732</v>
      </c>
      <c r="H51" s="114">
        <v>9809</v>
      </c>
      <c r="I51" s="114">
        <v>9051</v>
      </c>
      <c r="J51" s="140">
        <v>9109</v>
      </c>
      <c r="K51" s="114">
        <v>289</v>
      </c>
      <c r="L51" s="116">
        <v>3.172686354155231</v>
      </c>
    </row>
    <row r="52" spans="1:12" s="110" customFormat="1" ht="15" customHeight="1" x14ac:dyDescent="0.2">
      <c r="A52" s="120"/>
      <c r="B52" s="119"/>
      <c r="C52" s="258" t="s">
        <v>107</v>
      </c>
      <c r="E52" s="113">
        <v>42.976761118864147</v>
      </c>
      <c r="F52" s="115">
        <v>7083</v>
      </c>
      <c r="G52" s="114">
        <v>7416</v>
      </c>
      <c r="H52" s="114">
        <v>7381</v>
      </c>
      <c r="I52" s="114">
        <v>6823</v>
      </c>
      <c r="J52" s="140">
        <v>7001</v>
      </c>
      <c r="K52" s="114">
        <v>82</v>
      </c>
      <c r="L52" s="116">
        <v>1.1712612483930867</v>
      </c>
    </row>
    <row r="53" spans="1:12" s="110" customFormat="1" ht="15" customHeight="1" x14ac:dyDescent="0.2">
      <c r="A53" s="120"/>
      <c r="B53" s="119"/>
      <c r="C53" s="258" t="s">
        <v>187</v>
      </c>
      <c r="D53" s="110" t="s">
        <v>193</v>
      </c>
      <c r="E53" s="113">
        <v>26.92797767125781</v>
      </c>
      <c r="F53" s="115">
        <v>4438</v>
      </c>
      <c r="G53" s="114">
        <v>5118</v>
      </c>
      <c r="H53" s="114">
        <v>5230</v>
      </c>
      <c r="I53" s="114">
        <v>3855</v>
      </c>
      <c r="J53" s="140">
        <v>4248</v>
      </c>
      <c r="K53" s="114">
        <v>190</v>
      </c>
      <c r="L53" s="116">
        <v>4.4726930320150657</v>
      </c>
    </row>
    <row r="54" spans="1:12" s="110" customFormat="1" ht="15" customHeight="1" x14ac:dyDescent="0.2">
      <c r="A54" s="120"/>
      <c r="B54" s="119"/>
      <c r="D54" s="267" t="s">
        <v>194</v>
      </c>
      <c r="E54" s="113">
        <v>56.038756196484904</v>
      </c>
      <c r="F54" s="115">
        <v>2487</v>
      </c>
      <c r="G54" s="114">
        <v>2819</v>
      </c>
      <c r="H54" s="114">
        <v>2929</v>
      </c>
      <c r="I54" s="114">
        <v>2163</v>
      </c>
      <c r="J54" s="140">
        <v>2352</v>
      </c>
      <c r="K54" s="114">
        <v>135</v>
      </c>
      <c r="L54" s="116">
        <v>5.7397959183673466</v>
      </c>
    </row>
    <row r="55" spans="1:12" s="110" customFormat="1" ht="15" customHeight="1" x14ac:dyDescent="0.2">
      <c r="A55" s="120"/>
      <c r="B55" s="119"/>
      <c r="D55" s="267" t="s">
        <v>195</v>
      </c>
      <c r="E55" s="113">
        <v>43.961243803515096</v>
      </c>
      <c r="F55" s="115">
        <v>1951</v>
      </c>
      <c r="G55" s="114">
        <v>2299</v>
      </c>
      <c r="H55" s="114">
        <v>2301</v>
      </c>
      <c r="I55" s="114">
        <v>1692</v>
      </c>
      <c r="J55" s="140">
        <v>1896</v>
      </c>
      <c r="K55" s="114">
        <v>55</v>
      </c>
      <c r="L55" s="116">
        <v>2.9008438818565403</v>
      </c>
    </row>
    <row r="56" spans="1:12" s="110" customFormat="1" ht="15" customHeight="1" x14ac:dyDescent="0.2">
      <c r="A56" s="120"/>
      <c r="B56" s="119" t="s">
        <v>196</v>
      </c>
      <c r="C56" s="258"/>
      <c r="E56" s="113">
        <v>63.763735637857579</v>
      </c>
      <c r="F56" s="115">
        <v>83966</v>
      </c>
      <c r="G56" s="114">
        <v>84004</v>
      </c>
      <c r="H56" s="114">
        <v>84183</v>
      </c>
      <c r="I56" s="114">
        <v>83634</v>
      </c>
      <c r="J56" s="140">
        <v>83657</v>
      </c>
      <c r="K56" s="114">
        <v>309</v>
      </c>
      <c r="L56" s="116">
        <v>0.36936538484526099</v>
      </c>
    </row>
    <row r="57" spans="1:12" s="110" customFormat="1" ht="15" customHeight="1" x14ac:dyDescent="0.2">
      <c r="A57" s="120"/>
      <c r="B57" s="119"/>
      <c r="C57" s="258" t="s">
        <v>106</v>
      </c>
      <c r="E57" s="113">
        <v>49.59031036371865</v>
      </c>
      <c r="F57" s="115">
        <v>41639</v>
      </c>
      <c r="G57" s="114">
        <v>41693</v>
      </c>
      <c r="H57" s="114">
        <v>41748</v>
      </c>
      <c r="I57" s="114">
        <v>41486</v>
      </c>
      <c r="J57" s="140">
        <v>41439</v>
      </c>
      <c r="K57" s="114">
        <v>200</v>
      </c>
      <c r="L57" s="116">
        <v>0.48263712927435509</v>
      </c>
    </row>
    <row r="58" spans="1:12" s="110" customFormat="1" ht="15" customHeight="1" x14ac:dyDescent="0.2">
      <c r="A58" s="120"/>
      <c r="B58" s="119"/>
      <c r="C58" s="258" t="s">
        <v>107</v>
      </c>
      <c r="E58" s="113">
        <v>50.40968963628135</v>
      </c>
      <c r="F58" s="115">
        <v>42327</v>
      </c>
      <c r="G58" s="114">
        <v>42311</v>
      </c>
      <c r="H58" s="114">
        <v>42435</v>
      </c>
      <c r="I58" s="114">
        <v>42148</v>
      </c>
      <c r="J58" s="140">
        <v>42218</v>
      </c>
      <c r="K58" s="114">
        <v>109</v>
      </c>
      <c r="L58" s="116">
        <v>0.25818371310815291</v>
      </c>
    </row>
    <row r="59" spans="1:12" s="110" customFormat="1" ht="15" customHeight="1" x14ac:dyDescent="0.2">
      <c r="A59" s="120"/>
      <c r="B59" s="119"/>
      <c r="C59" s="258" t="s">
        <v>105</v>
      </c>
      <c r="D59" s="110" t="s">
        <v>197</v>
      </c>
      <c r="E59" s="113">
        <v>94.419169663911589</v>
      </c>
      <c r="F59" s="115">
        <v>79280</v>
      </c>
      <c r="G59" s="114">
        <v>79306</v>
      </c>
      <c r="H59" s="114">
        <v>79490</v>
      </c>
      <c r="I59" s="114">
        <v>78972</v>
      </c>
      <c r="J59" s="140">
        <v>79034</v>
      </c>
      <c r="K59" s="114">
        <v>246</v>
      </c>
      <c r="L59" s="116">
        <v>0.3112584457322165</v>
      </c>
    </row>
    <row r="60" spans="1:12" s="110" customFormat="1" ht="15" customHeight="1" x14ac:dyDescent="0.2">
      <c r="A60" s="120"/>
      <c r="B60" s="119"/>
      <c r="C60" s="258"/>
      <c r="D60" s="267" t="s">
        <v>198</v>
      </c>
      <c r="E60" s="113">
        <v>48.317356205852676</v>
      </c>
      <c r="F60" s="115">
        <v>38306</v>
      </c>
      <c r="G60" s="114">
        <v>38351</v>
      </c>
      <c r="H60" s="114">
        <v>38406</v>
      </c>
      <c r="I60" s="114">
        <v>38151</v>
      </c>
      <c r="J60" s="140">
        <v>38129</v>
      </c>
      <c r="K60" s="114">
        <v>177</v>
      </c>
      <c r="L60" s="116">
        <v>0.46421359070523749</v>
      </c>
    </row>
    <row r="61" spans="1:12" s="110" customFormat="1" ht="15" customHeight="1" x14ac:dyDescent="0.2">
      <c r="A61" s="120"/>
      <c r="B61" s="119"/>
      <c r="C61" s="258"/>
      <c r="D61" s="267" t="s">
        <v>199</v>
      </c>
      <c r="E61" s="113">
        <v>51.682643794147324</v>
      </c>
      <c r="F61" s="115">
        <v>40974</v>
      </c>
      <c r="G61" s="114">
        <v>40955</v>
      </c>
      <c r="H61" s="114">
        <v>41084</v>
      </c>
      <c r="I61" s="114">
        <v>40821</v>
      </c>
      <c r="J61" s="140">
        <v>40905</v>
      </c>
      <c r="K61" s="114">
        <v>69</v>
      </c>
      <c r="L61" s="116">
        <v>0.1686835350201687</v>
      </c>
    </row>
    <row r="62" spans="1:12" s="110" customFormat="1" ht="15" customHeight="1" x14ac:dyDescent="0.2">
      <c r="A62" s="120"/>
      <c r="B62" s="119"/>
      <c r="C62" s="258"/>
      <c r="D62" s="258" t="s">
        <v>200</v>
      </c>
      <c r="E62" s="113">
        <v>5.5808303360884164</v>
      </c>
      <c r="F62" s="115">
        <v>4686</v>
      </c>
      <c r="G62" s="114">
        <v>4698</v>
      </c>
      <c r="H62" s="114">
        <v>4693</v>
      </c>
      <c r="I62" s="114">
        <v>4662</v>
      </c>
      <c r="J62" s="140">
        <v>4623</v>
      </c>
      <c r="K62" s="114">
        <v>63</v>
      </c>
      <c r="L62" s="116">
        <v>1.3627514600908501</v>
      </c>
    </row>
    <row r="63" spans="1:12" s="110" customFormat="1" ht="15" customHeight="1" x14ac:dyDescent="0.2">
      <c r="A63" s="120"/>
      <c r="B63" s="119"/>
      <c r="C63" s="258"/>
      <c r="D63" s="267" t="s">
        <v>198</v>
      </c>
      <c r="E63" s="113">
        <v>71.126760563380287</v>
      </c>
      <c r="F63" s="115">
        <v>3333</v>
      </c>
      <c r="G63" s="114">
        <v>3342</v>
      </c>
      <c r="H63" s="114">
        <v>3342</v>
      </c>
      <c r="I63" s="114">
        <v>3335</v>
      </c>
      <c r="J63" s="140">
        <v>3310</v>
      </c>
      <c r="K63" s="114">
        <v>23</v>
      </c>
      <c r="L63" s="116">
        <v>0.69486404833836857</v>
      </c>
    </row>
    <row r="64" spans="1:12" s="110" customFormat="1" ht="15" customHeight="1" x14ac:dyDescent="0.2">
      <c r="A64" s="120"/>
      <c r="B64" s="119"/>
      <c r="C64" s="258"/>
      <c r="D64" s="267" t="s">
        <v>199</v>
      </c>
      <c r="E64" s="113">
        <v>28.87323943661972</v>
      </c>
      <c r="F64" s="115">
        <v>1353</v>
      </c>
      <c r="G64" s="114">
        <v>1356</v>
      </c>
      <c r="H64" s="114">
        <v>1351</v>
      </c>
      <c r="I64" s="114">
        <v>1327</v>
      </c>
      <c r="J64" s="140">
        <v>1313</v>
      </c>
      <c r="K64" s="114">
        <v>40</v>
      </c>
      <c r="L64" s="116">
        <v>3.0464584920030466</v>
      </c>
    </row>
    <row r="65" spans="1:12" s="110" customFormat="1" ht="15" customHeight="1" x14ac:dyDescent="0.2">
      <c r="A65" s="120"/>
      <c r="B65" s="119" t="s">
        <v>201</v>
      </c>
      <c r="C65" s="258"/>
      <c r="E65" s="113">
        <v>17.877022850329958</v>
      </c>
      <c r="F65" s="115">
        <v>23541</v>
      </c>
      <c r="G65" s="114">
        <v>23733</v>
      </c>
      <c r="H65" s="114">
        <v>23345</v>
      </c>
      <c r="I65" s="114">
        <v>23150</v>
      </c>
      <c r="J65" s="140">
        <v>22819</v>
      </c>
      <c r="K65" s="114">
        <v>722</v>
      </c>
      <c r="L65" s="116">
        <v>3.1640299750208158</v>
      </c>
    </row>
    <row r="66" spans="1:12" s="110" customFormat="1" ht="15" customHeight="1" x14ac:dyDescent="0.2">
      <c r="A66" s="120"/>
      <c r="B66" s="119"/>
      <c r="C66" s="258" t="s">
        <v>106</v>
      </c>
      <c r="E66" s="113">
        <v>51.862707616498874</v>
      </c>
      <c r="F66" s="115">
        <v>12209</v>
      </c>
      <c r="G66" s="114">
        <v>12338</v>
      </c>
      <c r="H66" s="114">
        <v>12173</v>
      </c>
      <c r="I66" s="114">
        <v>12124</v>
      </c>
      <c r="J66" s="140">
        <v>11995</v>
      </c>
      <c r="K66" s="114">
        <v>214</v>
      </c>
      <c r="L66" s="116">
        <v>1.7840766986244267</v>
      </c>
    </row>
    <row r="67" spans="1:12" s="110" customFormat="1" ht="15" customHeight="1" x14ac:dyDescent="0.2">
      <c r="A67" s="120"/>
      <c r="B67" s="119"/>
      <c r="C67" s="258" t="s">
        <v>107</v>
      </c>
      <c r="E67" s="113">
        <v>48.137292383501126</v>
      </c>
      <c r="F67" s="115">
        <v>11332</v>
      </c>
      <c r="G67" s="114">
        <v>11395</v>
      </c>
      <c r="H67" s="114">
        <v>11172</v>
      </c>
      <c r="I67" s="114">
        <v>11026</v>
      </c>
      <c r="J67" s="140">
        <v>10824</v>
      </c>
      <c r="K67" s="114">
        <v>508</v>
      </c>
      <c r="L67" s="116">
        <v>4.6932742054693275</v>
      </c>
    </row>
    <row r="68" spans="1:12" s="110" customFormat="1" ht="15" customHeight="1" x14ac:dyDescent="0.2">
      <c r="A68" s="120"/>
      <c r="B68" s="119"/>
      <c r="C68" s="258" t="s">
        <v>105</v>
      </c>
      <c r="D68" s="110" t="s">
        <v>202</v>
      </c>
      <c r="E68" s="113">
        <v>15.997621171573</v>
      </c>
      <c r="F68" s="115">
        <v>3766</v>
      </c>
      <c r="G68" s="114">
        <v>3828</v>
      </c>
      <c r="H68" s="114">
        <v>3563</v>
      </c>
      <c r="I68" s="114">
        <v>3463</v>
      </c>
      <c r="J68" s="140">
        <v>3335</v>
      </c>
      <c r="K68" s="114">
        <v>431</v>
      </c>
      <c r="L68" s="116">
        <v>12.923538230884558</v>
      </c>
    </row>
    <row r="69" spans="1:12" s="110" customFormat="1" ht="15" customHeight="1" x14ac:dyDescent="0.2">
      <c r="A69" s="120"/>
      <c r="B69" s="119"/>
      <c r="C69" s="258"/>
      <c r="D69" s="267" t="s">
        <v>198</v>
      </c>
      <c r="E69" s="113">
        <v>48.805098247477432</v>
      </c>
      <c r="F69" s="115">
        <v>1838</v>
      </c>
      <c r="G69" s="114">
        <v>1864</v>
      </c>
      <c r="H69" s="114">
        <v>1754</v>
      </c>
      <c r="I69" s="114">
        <v>1724</v>
      </c>
      <c r="J69" s="140">
        <v>1649</v>
      </c>
      <c r="K69" s="114">
        <v>189</v>
      </c>
      <c r="L69" s="116">
        <v>11.461491813220134</v>
      </c>
    </row>
    <row r="70" spans="1:12" s="110" customFormat="1" ht="15" customHeight="1" x14ac:dyDescent="0.2">
      <c r="A70" s="120"/>
      <c r="B70" s="119"/>
      <c r="C70" s="258"/>
      <c r="D70" s="267" t="s">
        <v>199</v>
      </c>
      <c r="E70" s="113">
        <v>51.194901752522568</v>
      </c>
      <c r="F70" s="115">
        <v>1928</v>
      </c>
      <c r="G70" s="114">
        <v>1964</v>
      </c>
      <c r="H70" s="114">
        <v>1809</v>
      </c>
      <c r="I70" s="114">
        <v>1739</v>
      </c>
      <c r="J70" s="140">
        <v>1686</v>
      </c>
      <c r="K70" s="114">
        <v>242</v>
      </c>
      <c r="L70" s="116">
        <v>14.353499406880189</v>
      </c>
    </row>
    <row r="71" spans="1:12" s="110" customFormat="1" ht="15" customHeight="1" x14ac:dyDescent="0.2">
      <c r="A71" s="120"/>
      <c r="B71" s="119"/>
      <c r="C71" s="258"/>
      <c r="D71" s="110" t="s">
        <v>203</v>
      </c>
      <c r="E71" s="113">
        <v>67.792362261586163</v>
      </c>
      <c r="F71" s="115">
        <v>15959</v>
      </c>
      <c r="G71" s="114">
        <v>16068</v>
      </c>
      <c r="H71" s="114">
        <v>15973</v>
      </c>
      <c r="I71" s="114">
        <v>15950</v>
      </c>
      <c r="J71" s="140">
        <v>15792</v>
      </c>
      <c r="K71" s="114">
        <v>167</v>
      </c>
      <c r="L71" s="116">
        <v>1.0574974670719353</v>
      </c>
    </row>
    <row r="72" spans="1:12" s="110" customFormat="1" ht="15" customHeight="1" x14ac:dyDescent="0.2">
      <c r="A72" s="120"/>
      <c r="B72" s="119"/>
      <c r="C72" s="258"/>
      <c r="D72" s="267" t="s">
        <v>198</v>
      </c>
      <c r="E72" s="113">
        <v>50.805188295005955</v>
      </c>
      <c r="F72" s="115">
        <v>8108</v>
      </c>
      <c r="G72" s="114">
        <v>8198</v>
      </c>
      <c r="H72" s="114">
        <v>8165</v>
      </c>
      <c r="I72" s="114">
        <v>8182</v>
      </c>
      <c r="J72" s="140">
        <v>8126</v>
      </c>
      <c r="K72" s="114">
        <v>-18</v>
      </c>
      <c r="L72" s="116">
        <v>-0.22151119862170809</v>
      </c>
    </row>
    <row r="73" spans="1:12" s="110" customFormat="1" ht="15" customHeight="1" x14ac:dyDescent="0.2">
      <c r="A73" s="120"/>
      <c r="B73" s="119"/>
      <c r="C73" s="258"/>
      <c r="D73" s="267" t="s">
        <v>199</v>
      </c>
      <c r="E73" s="113">
        <v>49.194811704994045</v>
      </c>
      <c r="F73" s="115">
        <v>7851</v>
      </c>
      <c r="G73" s="114">
        <v>7870</v>
      </c>
      <c r="H73" s="114">
        <v>7808</v>
      </c>
      <c r="I73" s="114">
        <v>7768</v>
      </c>
      <c r="J73" s="140">
        <v>7666</v>
      </c>
      <c r="K73" s="114">
        <v>185</v>
      </c>
      <c r="L73" s="116">
        <v>2.4132533263762066</v>
      </c>
    </row>
    <row r="74" spans="1:12" s="110" customFormat="1" ht="15" customHeight="1" x14ac:dyDescent="0.2">
      <c r="A74" s="120"/>
      <c r="B74" s="119"/>
      <c r="C74" s="258"/>
      <c r="D74" s="110" t="s">
        <v>204</v>
      </c>
      <c r="E74" s="113">
        <v>16.210016566840832</v>
      </c>
      <c r="F74" s="115">
        <v>3816</v>
      </c>
      <c r="G74" s="114">
        <v>3837</v>
      </c>
      <c r="H74" s="114">
        <v>3809</v>
      </c>
      <c r="I74" s="114">
        <v>3737</v>
      </c>
      <c r="J74" s="140">
        <v>3692</v>
      </c>
      <c r="K74" s="114">
        <v>124</v>
      </c>
      <c r="L74" s="116">
        <v>3.3586132177681471</v>
      </c>
    </row>
    <row r="75" spans="1:12" s="110" customFormat="1" ht="15" customHeight="1" x14ac:dyDescent="0.2">
      <c r="A75" s="120"/>
      <c r="B75" s="119"/>
      <c r="C75" s="258"/>
      <c r="D75" s="267" t="s">
        <v>198</v>
      </c>
      <c r="E75" s="113">
        <v>59.30293501048218</v>
      </c>
      <c r="F75" s="115">
        <v>2263</v>
      </c>
      <c r="G75" s="114">
        <v>2276</v>
      </c>
      <c r="H75" s="114">
        <v>2254</v>
      </c>
      <c r="I75" s="114">
        <v>2218</v>
      </c>
      <c r="J75" s="140">
        <v>2220</v>
      </c>
      <c r="K75" s="114">
        <v>43</v>
      </c>
      <c r="L75" s="116">
        <v>1.9369369369369369</v>
      </c>
    </row>
    <row r="76" spans="1:12" s="110" customFormat="1" ht="15" customHeight="1" x14ac:dyDescent="0.2">
      <c r="A76" s="120"/>
      <c r="B76" s="119"/>
      <c r="C76" s="258"/>
      <c r="D76" s="267" t="s">
        <v>199</v>
      </c>
      <c r="E76" s="113">
        <v>40.69706498951782</v>
      </c>
      <c r="F76" s="115">
        <v>1553</v>
      </c>
      <c r="G76" s="114">
        <v>1561</v>
      </c>
      <c r="H76" s="114">
        <v>1555</v>
      </c>
      <c r="I76" s="114">
        <v>1519</v>
      </c>
      <c r="J76" s="140">
        <v>1472</v>
      </c>
      <c r="K76" s="114">
        <v>81</v>
      </c>
      <c r="L76" s="116">
        <v>5.5027173913043477</v>
      </c>
    </row>
    <row r="77" spans="1:12" s="110" customFormat="1" ht="15" customHeight="1" x14ac:dyDescent="0.2">
      <c r="A77" s="534"/>
      <c r="B77" s="119" t="s">
        <v>205</v>
      </c>
      <c r="C77" s="268"/>
      <c r="D77" s="182"/>
      <c r="E77" s="113">
        <v>5.843578897807614</v>
      </c>
      <c r="F77" s="115">
        <v>7695</v>
      </c>
      <c r="G77" s="114">
        <v>7848</v>
      </c>
      <c r="H77" s="114">
        <v>7937</v>
      </c>
      <c r="I77" s="114">
        <v>7715</v>
      </c>
      <c r="J77" s="140">
        <v>7801</v>
      </c>
      <c r="K77" s="114">
        <v>-106</v>
      </c>
      <c r="L77" s="116">
        <v>-1.3588001538264325</v>
      </c>
    </row>
    <row r="78" spans="1:12" s="110" customFormat="1" ht="15" customHeight="1" x14ac:dyDescent="0.2">
      <c r="A78" s="120"/>
      <c r="B78" s="119"/>
      <c r="C78" s="268" t="s">
        <v>106</v>
      </c>
      <c r="D78" s="182"/>
      <c r="E78" s="113">
        <v>57.452891487979208</v>
      </c>
      <c r="F78" s="115">
        <v>4421</v>
      </c>
      <c r="G78" s="114">
        <v>4519</v>
      </c>
      <c r="H78" s="114">
        <v>4588</v>
      </c>
      <c r="I78" s="114">
        <v>4433</v>
      </c>
      <c r="J78" s="140">
        <v>4460</v>
      </c>
      <c r="K78" s="114">
        <v>-39</v>
      </c>
      <c r="L78" s="116">
        <v>-0.87443946188340804</v>
      </c>
    </row>
    <row r="79" spans="1:12" s="110" customFormat="1" ht="15" customHeight="1" x14ac:dyDescent="0.2">
      <c r="A79" s="123"/>
      <c r="B79" s="124"/>
      <c r="C79" s="260" t="s">
        <v>107</v>
      </c>
      <c r="D79" s="261"/>
      <c r="E79" s="125">
        <v>42.547108512020792</v>
      </c>
      <c r="F79" s="143">
        <v>3274</v>
      </c>
      <c r="G79" s="144">
        <v>3329</v>
      </c>
      <c r="H79" s="144">
        <v>3349</v>
      </c>
      <c r="I79" s="144">
        <v>3282</v>
      </c>
      <c r="J79" s="145">
        <v>3341</v>
      </c>
      <c r="K79" s="144">
        <v>-67</v>
      </c>
      <c r="L79" s="146">
        <v>-2.0053876085004489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131683</v>
      </c>
      <c r="E11" s="114">
        <v>132733</v>
      </c>
      <c r="F11" s="114">
        <v>132655</v>
      </c>
      <c r="G11" s="114">
        <v>130373</v>
      </c>
      <c r="H11" s="140">
        <v>130387</v>
      </c>
      <c r="I11" s="115">
        <v>1296</v>
      </c>
      <c r="J11" s="116">
        <v>0.99396412219009567</v>
      </c>
    </row>
    <row r="12" spans="1:15" s="110" customFormat="1" ht="24.95" customHeight="1" x14ac:dyDescent="0.2">
      <c r="A12" s="193" t="s">
        <v>132</v>
      </c>
      <c r="B12" s="194" t="s">
        <v>133</v>
      </c>
      <c r="C12" s="113">
        <v>0.51183524069166109</v>
      </c>
      <c r="D12" s="115">
        <v>674</v>
      </c>
      <c r="E12" s="114">
        <v>668</v>
      </c>
      <c r="F12" s="114">
        <v>690</v>
      </c>
      <c r="G12" s="114">
        <v>681</v>
      </c>
      <c r="H12" s="140">
        <v>658</v>
      </c>
      <c r="I12" s="115">
        <v>16</v>
      </c>
      <c r="J12" s="116">
        <v>2.43161094224924</v>
      </c>
    </row>
    <row r="13" spans="1:15" s="110" customFormat="1" ht="24.95" customHeight="1" x14ac:dyDescent="0.2">
      <c r="A13" s="193" t="s">
        <v>134</v>
      </c>
      <c r="B13" s="199" t="s">
        <v>214</v>
      </c>
      <c r="C13" s="113">
        <v>1.0851818382023495</v>
      </c>
      <c r="D13" s="115">
        <v>1429</v>
      </c>
      <c r="E13" s="114">
        <v>1440</v>
      </c>
      <c r="F13" s="114">
        <v>1444</v>
      </c>
      <c r="G13" s="114">
        <v>1429</v>
      </c>
      <c r="H13" s="140">
        <v>1431</v>
      </c>
      <c r="I13" s="115">
        <v>-2</v>
      </c>
      <c r="J13" s="116">
        <v>-0.13976240391334732</v>
      </c>
    </row>
    <row r="14" spans="1:15" s="287" customFormat="1" ht="24" customHeight="1" x14ac:dyDescent="0.2">
      <c r="A14" s="193" t="s">
        <v>215</v>
      </c>
      <c r="B14" s="199" t="s">
        <v>137</v>
      </c>
      <c r="C14" s="113">
        <v>17.553518677429889</v>
      </c>
      <c r="D14" s="115">
        <v>23115</v>
      </c>
      <c r="E14" s="114">
        <v>23507</v>
      </c>
      <c r="F14" s="114">
        <v>23239</v>
      </c>
      <c r="G14" s="114">
        <v>22966</v>
      </c>
      <c r="H14" s="140">
        <v>23087</v>
      </c>
      <c r="I14" s="115">
        <v>28</v>
      </c>
      <c r="J14" s="116">
        <v>0.12128037423658336</v>
      </c>
      <c r="K14" s="110"/>
      <c r="L14" s="110"/>
      <c r="M14" s="110"/>
      <c r="N14" s="110"/>
      <c r="O14" s="110"/>
    </row>
    <row r="15" spans="1:15" s="110" customFormat="1" ht="24.75" customHeight="1" x14ac:dyDescent="0.2">
      <c r="A15" s="193" t="s">
        <v>216</v>
      </c>
      <c r="B15" s="199" t="s">
        <v>217</v>
      </c>
      <c r="C15" s="113">
        <v>2.5029806429075885</v>
      </c>
      <c r="D15" s="115">
        <v>3296</v>
      </c>
      <c r="E15" s="114">
        <v>3314</v>
      </c>
      <c r="F15" s="114">
        <v>3364</v>
      </c>
      <c r="G15" s="114">
        <v>3325</v>
      </c>
      <c r="H15" s="140">
        <v>3345</v>
      </c>
      <c r="I15" s="115">
        <v>-49</v>
      </c>
      <c r="J15" s="116">
        <v>-1.4648729446935724</v>
      </c>
    </row>
    <row r="16" spans="1:15" s="287" customFormat="1" ht="24.95" customHeight="1" x14ac:dyDescent="0.2">
      <c r="A16" s="193" t="s">
        <v>218</v>
      </c>
      <c r="B16" s="199" t="s">
        <v>141</v>
      </c>
      <c r="C16" s="113">
        <v>10.800938617741091</v>
      </c>
      <c r="D16" s="115">
        <v>14223</v>
      </c>
      <c r="E16" s="114">
        <v>14574</v>
      </c>
      <c r="F16" s="114">
        <v>14171</v>
      </c>
      <c r="G16" s="114">
        <v>14022</v>
      </c>
      <c r="H16" s="140">
        <v>14100</v>
      </c>
      <c r="I16" s="115">
        <v>123</v>
      </c>
      <c r="J16" s="116">
        <v>0.87234042553191493</v>
      </c>
      <c r="K16" s="110"/>
      <c r="L16" s="110"/>
      <c r="M16" s="110"/>
      <c r="N16" s="110"/>
      <c r="O16" s="110"/>
    </row>
    <row r="17" spans="1:15" s="110" customFormat="1" ht="24.95" customHeight="1" x14ac:dyDescent="0.2">
      <c r="A17" s="193" t="s">
        <v>219</v>
      </c>
      <c r="B17" s="199" t="s">
        <v>220</v>
      </c>
      <c r="C17" s="113">
        <v>4.2495994167812094</v>
      </c>
      <c r="D17" s="115">
        <v>5596</v>
      </c>
      <c r="E17" s="114">
        <v>5619</v>
      </c>
      <c r="F17" s="114">
        <v>5704</v>
      </c>
      <c r="G17" s="114">
        <v>5619</v>
      </c>
      <c r="H17" s="140">
        <v>5642</v>
      </c>
      <c r="I17" s="115">
        <v>-46</v>
      </c>
      <c r="J17" s="116">
        <v>-0.81531371853952495</v>
      </c>
    </row>
    <row r="18" spans="1:15" s="287" customFormat="1" ht="24.95" customHeight="1" x14ac:dyDescent="0.2">
      <c r="A18" s="201" t="s">
        <v>144</v>
      </c>
      <c r="B18" s="202" t="s">
        <v>145</v>
      </c>
      <c r="C18" s="113">
        <v>4.5662689944791657</v>
      </c>
      <c r="D18" s="115">
        <v>6013</v>
      </c>
      <c r="E18" s="114">
        <v>5882</v>
      </c>
      <c r="F18" s="114">
        <v>6145</v>
      </c>
      <c r="G18" s="114">
        <v>5967</v>
      </c>
      <c r="H18" s="140">
        <v>5931</v>
      </c>
      <c r="I18" s="115">
        <v>82</v>
      </c>
      <c r="J18" s="116">
        <v>1.3825661777103355</v>
      </c>
      <c r="K18" s="110"/>
      <c r="L18" s="110"/>
      <c r="M18" s="110"/>
      <c r="N18" s="110"/>
      <c r="O18" s="110"/>
    </row>
    <row r="19" spans="1:15" s="110" customFormat="1" ht="24.95" customHeight="1" x14ac:dyDescent="0.2">
      <c r="A19" s="193" t="s">
        <v>146</v>
      </c>
      <c r="B19" s="199" t="s">
        <v>147</v>
      </c>
      <c r="C19" s="113">
        <v>11.549706492106042</v>
      </c>
      <c r="D19" s="115">
        <v>15209</v>
      </c>
      <c r="E19" s="114">
        <v>15405</v>
      </c>
      <c r="F19" s="114">
        <v>15446</v>
      </c>
      <c r="G19" s="114">
        <v>15139</v>
      </c>
      <c r="H19" s="140">
        <v>15157</v>
      </c>
      <c r="I19" s="115">
        <v>52</v>
      </c>
      <c r="J19" s="116">
        <v>0.343075806558026</v>
      </c>
    </row>
    <row r="20" spans="1:15" s="287" customFormat="1" ht="24.95" customHeight="1" x14ac:dyDescent="0.2">
      <c r="A20" s="193" t="s">
        <v>148</v>
      </c>
      <c r="B20" s="199" t="s">
        <v>149</v>
      </c>
      <c r="C20" s="113">
        <v>4.4113515032312449</v>
      </c>
      <c r="D20" s="115">
        <v>5809</v>
      </c>
      <c r="E20" s="114">
        <v>5725</v>
      </c>
      <c r="F20" s="114">
        <v>5754</v>
      </c>
      <c r="G20" s="114">
        <v>5594</v>
      </c>
      <c r="H20" s="140">
        <v>5594</v>
      </c>
      <c r="I20" s="115">
        <v>215</v>
      </c>
      <c r="J20" s="116">
        <v>3.8434036467643904</v>
      </c>
      <c r="K20" s="110"/>
      <c r="L20" s="110"/>
      <c r="M20" s="110"/>
      <c r="N20" s="110"/>
      <c r="O20" s="110"/>
    </row>
    <row r="21" spans="1:15" s="110" customFormat="1" ht="24.95" customHeight="1" x14ac:dyDescent="0.2">
      <c r="A21" s="201" t="s">
        <v>150</v>
      </c>
      <c r="B21" s="202" t="s">
        <v>151</v>
      </c>
      <c r="C21" s="113">
        <v>3.2692147050112772</v>
      </c>
      <c r="D21" s="115">
        <v>4305</v>
      </c>
      <c r="E21" s="114">
        <v>4369</v>
      </c>
      <c r="F21" s="114">
        <v>4431</v>
      </c>
      <c r="G21" s="114">
        <v>4361</v>
      </c>
      <c r="H21" s="140">
        <v>4291</v>
      </c>
      <c r="I21" s="115">
        <v>14</v>
      </c>
      <c r="J21" s="116">
        <v>0.32626427406199021</v>
      </c>
    </row>
    <row r="22" spans="1:15" s="110" customFormat="1" ht="24.95" customHeight="1" x14ac:dyDescent="0.2">
      <c r="A22" s="201" t="s">
        <v>152</v>
      </c>
      <c r="B22" s="199" t="s">
        <v>153</v>
      </c>
      <c r="C22" s="113">
        <v>2.1065741211849671</v>
      </c>
      <c r="D22" s="115">
        <v>2774</v>
      </c>
      <c r="E22" s="114">
        <v>2760</v>
      </c>
      <c r="F22" s="114">
        <v>2692</v>
      </c>
      <c r="G22" s="114">
        <v>2616</v>
      </c>
      <c r="H22" s="140">
        <v>2533</v>
      </c>
      <c r="I22" s="115">
        <v>241</v>
      </c>
      <c r="J22" s="116">
        <v>9.5144097907619418</v>
      </c>
    </row>
    <row r="23" spans="1:15" s="110" customFormat="1" ht="24.95" customHeight="1" x14ac:dyDescent="0.2">
      <c r="A23" s="193" t="s">
        <v>154</v>
      </c>
      <c r="B23" s="199" t="s">
        <v>155</v>
      </c>
      <c r="C23" s="113">
        <v>2.0913861318469356</v>
      </c>
      <c r="D23" s="115">
        <v>2754</v>
      </c>
      <c r="E23" s="114">
        <v>2794</v>
      </c>
      <c r="F23" s="114">
        <v>2829</v>
      </c>
      <c r="G23" s="114">
        <v>2780</v>
      </c>
      <c r="H23" s="140">
        <v>2820</v>
      </c>
      <c r="I23" s="115">
        <v>-66</v>
      </c>
      <c r="J23" s="116">
        <v>-2.3404255319148937</v>
      </c>
    </row>
    <row r="24" spans="1:15" s="110" customFormat="1" ht="24.95" customHeight="1" x14ac:dyDescent="0.2">
      <c r="A24" s="193" t="s">
        <v>156</v>
      </c>
      <c r="B24" s="199" t="s">
        <v>221</v>
      </c>
      <c r="C24" s="113">
        <v>9.0922898172125475</v>
      </c>
      <c r="D24" s="115">
        <v>11973</v>
      </c>
      <c r="E24" s="114">
        <v>11992</v>
      </c>
      <c r="F24" s="114">
        <v>11962</v>
      </c>
      <c r="G24" s="114">
        <v>11733</v>
      </c>
      <c r="H24" s="140">
        <v>11666</v>
      </c>
      <c r="I24" s="115">
        <v>307</v>
      </c>
      <c r="J24" s="116">
        <v>2.6315789473684212</v>
      </c>
    </row>
    <row r="25" spans="1:15" s="110" customFormat="1" ht="24.95" customHeight="1" x14ac:dyDescent="0.2">
      <c r="A25" s="193" t="s">
        <v>222</v>
      </c>
      <c r="B25" s="204" t="s">
        <v>159</v>
      </c>
      <c r="C25" s="113">
        <v>3.6208166581867061</v>
      </c>
      <c r="D25" s="115">
        <v>4768</v>
      </c>
      <c r="E25" s="114">
        <v>4800</v>
      </c>
      <c r="F25" s="114">
        <v>4849</v>
      </c>
      <c r="G25" s="114">
        <v>4718</v>
      </c>
      <c r="H25" s="140">
        <v>4638</v>
      </c>
      <c r="I25" s="115">
        <v>130</v>
      </c>
      <c r="J25" s="116">
        <v>2.8029322984044849</v>
      </c>
    </row>
    <row r="26" spans="1:15" s="110" customFormat="1" ht="24.95" customHeight="1" x14ac:dyDescent="0.2">
      <c r="A26" s="201">
        <v>782.78300000000002</v>
      </c>
      <c r="B26" s="203" t="s">
        <v>160</v>
      </c>
      <c r="C26" s="113">
        <v>1.2514903214537942</v>
      </c>
      <c r="D26" s="115">
        <v>1648</v>
      </c>
      <c r="E26" s="114">
        <v>1777</v>
      </c>
      <c r="F26" s="114">
        <v>2050</v>
      </c>
      <c r="G26" s="114">
        <v>2154</v>
      </c>
      <c r="H26" s="140">
        <v>2151</v>
      </c>
      <c r="I26" s="115">
        <v>-503</v>
      </c>
      <c r="J26" s="116">
        <v>-23.384472338447235</v>
      </c>
    </row>
    <row r="27" spans="1:15" s="110" customFormat="1" ht="24.95" customHeight="1" x14ac:dyDescent="0.2">
      <c r="A27" s="193" t="s">
        <v>161</v>
      </c>
      <c r="B27" s="199" t="s">
        <v>223</v>
      </c>
      <c r="C27" s="113">
        <v>5.0378560634250436</v>
      </c>
      <c r="D27" s="115">
        <v>6634</v>
      </c>
      <c r="E27" s="114">
        <v>6673</v>
      </c>
      <c r="F27" s="114">
        <v>6641</v>
      </c>
      <c r="G27" s="114">
        <v>6521</v>
      </c>
      <c r="H27" s="140">
        <v>6519</v>
      </c>
      <c r="I27" s="115">
        <v>115</v>
      </c>
      <c r="J27" s="116">
        <v>1.76407424451603</v>
      </c>
    </row>
    <row r="28" spans="1:15" s="110" customFormat="1" ht="24.95" customHeight="1" x14ac:dyDescent="0.2">
      <c r="A28" s="193" t="s">
        <v>163</v>
      </c>
      <c r="B28" s="199" t="s">
        <v>164</v>
      </c>
      <c r="C28" s="113">
        <v>7.4512275692382461</v>
      </c>
      <c r="D28" s="115">
        <v>9812</v>
      </c>
      <c r="E28" s="114">
        <v>10098</v>
      </c>
      <c r="F28" s="114">
        <v>9821</v>
      </c>
      <c r="G28" s="114">
        <v>9800</v>
      </c>
      <c r="H28" s="140">
        <v>9896</v>
      </c>
      <c r="I28" s="115">
        <v>-84</v>
      </c>
      <c r="J28" s="116">
        <v>-0.84882780921584478</v>
      </c>
    </row>
    <row r="29" spans="1:15" s="110" customFormat="1" ht="24.95" customHeight="1" x14ac:dyDescent="0.2">
      <c r="A29" s="193">
        <v>86</v>
      </c>
      <c r="B29" s="199" t="s">
        <v>165</v>
      </c>
      <c r="C29" s="113">
        <v>14.111920293431954</v>
      </c>
      <c r="D29" s="115">
        <v>18583</v>
      </c>
      <c r="E29" s="114">
        <v>18633</v>
      </c>
      <c r="F29" s="114">
        <v>18488</v>
      </c>
      <c r="G29" s="114">
        <v>18067</v>
      </c>
      <c r="H29" s="140">
        <v>18134</v>
      </c>
      <c r="I29" s="115">
        <v>449</v>
      </c>
      <c r="J29" s="116">
        <v>2.4760119113267893</v>
      </c>
    </row>
    <row r="30" spans="1:15" s="110" customFormat="1" ht="24.95" customHeight="1" x14ac:dyDescent="0.2">
      <c r="A30" s="193">
        <v>87.88</v>
      </c>
      <c r="B30" s="204" t="s">
        <v>166</v>
      </c>
      <c r="C30" s="113">
        <v>9.1727861607041152</v>
      </c>
      <c r="D30" s="115">
        <v>12079</v>
      </c>
      <c r="E30" s="114">
        <v>12093</v>
      </c>
      <c r="F30" s="114">
        <v>12061</v>
      </c>
      <c r="G30" s="114">
        <v>11820</v>
      </c>
      <c r="H30" s="140">
        <v>11877</v>
      </c>
      <c r="I30" s="115">
        <v>202</v>
      </c>
      <c r="J30" s="116">
        <v>1.7007661867474952</v>
      </c>
    </row>
    <row r="31" spans="1:15" s="110" customFormat="1" ht="24.95" customHeight="1" x14ac:dyDescent="0.2">
      <c r="A31" s="193" t="s">
        <v>167</v>
      </c>
      <c r="B31" s="199" t="s">
        <v>168</v>
      </c>
      <c r="C31" s="113">
        <v>3.1165754121640608</v>
      </c>
      <c r="D31" s="115">
        <v>4104</v>
      </c>
      <c r="E31" s="114">
        <v>4117</v>
      </c>
      <c r="F31" s="114">
        <v>4113</v>
      </c>
      <c r="G31" s="114">
        <v>4027</v>
      </c>
      <c r="H31" s="140">
        <v>4004</v>
      </c>
      <c r="I31" s="115">
        <v>100</v>
      </c>
      <c r="J31" s="116">
        <v>2.4975024975024973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0.51183524069166109</v>
      </c>
      <c r="D34" s="115">
        <v>674</v>
      </c>
      <c r="E34" s="114">
        <v>668</v>
      </c>
      <c r="F34" s="114">
        <v>690</v>
      </c>
      <c r="G34" s="114">
        <v>681</v>
      </c>
      <c r="H34" s="140">
        <v>658</v>
      </c>
      <c r="I34" s="115">
        <v>16</v>
      </c>
      <c r="J34" s="116">
        <v>2.43161094224924</v>
      </c>
    </row>
    <row r="35" spans="1:10" s="110" customFormat="1" ht="24.95" customHeight="1" x14ac:dyDescent="0.2">
      <c r="A35" s="292" t="s">
        <v>171</v>
      </c>
      <c r="B35" s="293" t="s">
        <v>172</v>
      </c>
      <c r="C35" s="113">
        <v>23.204969510111404</v>
      </c>
      <c r="D35" s="115">
        <v>30557</v>
      </c>
      <c r="E35" s="114">
        <v>30829</v>
      </c>
      <c r="F35" s="114">
        <v>30828</v>
      </c>
      <c r="G35" s="114">
        <v>30362</v>
      </c>
      <c r="H35" s="140">
        <v>30449</v>
      </c>
      <c r="I35" s="115">
        <v>108</v>
      </c>
      <c r="J35" s="116">
        <v>0.35469145127918816</v>
      </c>
    </row>
    <row r="36" spans="1:10" s="110" customFormat="1" ht="24.95" customHeight="1" x14ac:dyDescent="0.2">
      <c r="A36" s="294" t="s">
        <v>173</v>
      </c>
      <c r="B36" s="295" t="s">
        <v>174</v>
      </c>
      <c r="C36" s="125">
        <v>76.283195249196936</v>
      </c>
      <c r="D36" s="143">
        <v>100452</v>
      </c>
      <c r="E36" s="144">
        <v>101236</v>
      </c>
      <c r="F36" s="144">
        <v>101137</v>
      </c>
      <c r="G36" s="144">
        <v>99330</v>
      </c>
      <c r="H36" s="145">
        <v>99280</v>
      </c>
      <c r="I36" s="143">
        <v>1172</v>
      </c>
      <c r="J36" s="146">
        <v>1.1804995970991137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2020-09-25T06:53:07Z</dcterms:created>
  <dcterms:modified xsi:type="dcterms:W3CDTF">2020-09-28T08:06:21Z</dcterms:modified>
</cp:coreProperties>
</file>