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c r="K75" i="24" s="1"/>
  <c r="K77" i="24" s="1"/>
  <c r="G75" i="24"/>
  <c r="F75" i="24"/>
  <c r="E75" i="24"/>
  <c r="L74" i="24"/>
  <c r="H74" i="24"/>
  <c r="K74" i="24" s="1"/>
  <c r="G74" i="24"/>
  <c r="F74" i="24"/>
  <c r="E74" i="24"/>
  <c r="L73" i="24"/>
  <c r="H73" i="24"/>
  <c r="K73" i="24" s="1"/>
  <c r="G73" i="24"/>
  <c r="F73" i="24"/>
  <c r="E73" i="24"/>
  <c r="L72" i="24"/>
  <c r="H72" i="24"/>
  <c r="K72" i="24" s="1"/>
  <c r="G72" i="24"/>
  <c r="F72" i="24"/>
  <c r="E72" i="24"/>
  <c r="L71" i="24"/>
  <c r="H71" i="24"/>
  <c r="K71" i="24" s="1"/>
  <c r="G71" i="24"/>
  <c r="F71" i="24"/>
  <c r="E71" i="24"/>
  <c r="L70" i="24"/>
  <c r="H70" i="24"/>
  <c r="K70" i="24" s="1"/>
  <c r="G70" i="24"/>
  <c r="F70" i="24"/>
  <c r="E70" i="24"/>
  <c r="L69" i="24"/>
  <c r="H69" i="24"/>
  <c r="G69" i="24"/>
  <c r="F69" i="24"/>
  <c r="E69" i="24"/>
  <c r="L68" i="24"/>
  <c r="H68" i="24"/>
  <c r="G68" i="24"/>
  <c r="F68" i="24"/>
  <c r="E68" i="24"/>
  <c r="L67" i="24"/>
  <c r="H67" i="24"/>
  <c r="G67" i="24"/>
  <c r="F67" i="24"/>
  <c r="E67" i="24"/>
  <c r="L66" i="24"/>
  <c r="H66" i="24"/>
  <c r="G66" i="24"/>
  <c r="F66" i="24"/>
  <c r="E66" i="24"/>
  <c r="L65" i="24"/>
  <c r="H65" i="24"/>
  <c r="G65" i="24"/>
  <c r="F65" i="24"/>
  <c r="E65" i="24"/>
  <c r="L64" i="24"/>
  <c r="H64" i="24"/>
  <c r="G64" i="24"/>
  <c r="F64" i="24"/>
  <c r="E64" i="24"/>
  <c r="L63" i="24"/>
  <c r="H63" i="24"/>
  <c r="G63" i="24"/>
  <c r="F63" i="24"/>
  <c r="E63" i="24"/>
  <c r="L62" i="24"/>
  <c r="H62" i="24"/>
  <c r="G62" i="24"/>
  <c r="F62" i="24"/>
  <c r="E62" i="24"/>
  <c r="L61" i="24"/>
  <c r="H61" i="24"/>
  <c r="G61" i="24"/>
  <c r="F61" i="24"/>
  <c r="E61" i="24"/>
  <c r="L60" i="24"/>
  <c r="H60" i="24"/>
  <c r="G60" i="24"/>
  <c r="F60" i="24"/>
  <c r="E60" i="24"/>
  <c r="L59" i="24"/>
  <c r="H59" i="24"/>
  <c r="G59" i="24"/>
  <c r="F59" i="24"/>
  <c r="E59" i="24"/>
  <c r="L58" i="24"/>
  <c r="H58" i="24"/>
  <c r="G58" i="24"/>
  <c r="F58" i="24"/>
  <c r="E58" i="24"/>
  <c r="L57" i="24"/>
  <c r="H57" i="24"/>
  <c r="G57" i="24"/>
  <c r="F57" i="24"/>
  <c r="E57" i="24"/>
  <c r="L56" i="24"/>
  <c r="H56" i="24"/>
  <c r="G56" i="24"/>
  <c r="F56" i="24"/>
  <c r="E56" i="24"/>
  <c r="L55" i="24"/>
  <c r="H55" i="24"/>
  <c r="G55" i="24"/>
  <c r="F55" i="24"/>
  <c r="E55" i="24"/>
  <c r="L54" i="24"/>
  <c r="H54" i="24"/>
  <c r="G54" i="24"/>
  <c r="F54" i="24"/>
  <c r="E54" i="24"/>
  <c r="L53" i="24"/>
  <c r="H53" i="24"/>
  <c r="G53" i="24"/>
  <c r="F53" i="24"/>
  <c r="E53" i="24"/>
  <c r="L52" i="24"/>
  <c r="H52" i="24"/>
  <c r="G52" i="24"/>
  <c r="F52" i="24"/>
  <c r="E52" i="24"/>
  <c r="L51" i="24"/>
  <c r="H51" i="24"/>
  <c r="G51" i="24"/>
  <c r="F51" i="24"/>
  <c r="E51" i="24"/>
  <c r="M44" i="24"/>
  <c r="L44" i="24"/>
  <c r="I44" i="24"/>
  <c r="E44" i="24"/>
  <c r="D44" i="24"/>
  <c r="C44" i="24"/>
  <c r="G44" i="24" s="1"/>
  <c r="B44" i="24"/>
  <c r="K44" i="24" s="1"/>
  <c r="M43" i="24"/>
  <c r="L43" i="24"/>
  <c r="I43" i="24"/>
  <c r="H43" i="24"/>
  <c r="G43" i="24"/>
  <c r="F43" i="24"/>
  <c r="E43" i="24"/>
  <c r="D43" i="24"/>
  <c r="C43" i="24"/>
  <c r="B43" i="24"/>
  <c r="K43" i="24" s="1"/>
  <c r="M42" i="24"/>
  <c r="L42" i="24"/>
  <c r="I42" i="24"/>
  <c r="E42" i="24"/>
  <c r="C42" i="24"/>
  <c r="G42" i="24" s="1"/>
  <c r="B42" i="24"/>
  <c r="D42" i="24" s="1"/>
  <c r="M41" i="24"/>
  <c r="L41" i="24"/>
  <c r="I41" i="24"/>
  <c r="H41" i="24"/>
  <c r="G41" i="24"/>
  <c r="F41" i="24"/>
  <c r="E41" i="24"/>
  <c r="D41" i="24"/>
  <c r="C41" i="24"/>
  <c r="B41" i="24"/>
  <c r="K41" i="24" s="1"/>
  <c r="M40" i="24"/>
  <c r="L40" i="24"/>
  <c r="I40" i="24"/>
  <c r="E40" i="24"/>
  <c r="D40" i="24"/>
  <c r="C40" i="24"/>
  <c r="G40" i="24" s="1"/>
  <c r="B40" i="24"/>
  <c r="K40" i="24" s="1"/>
  <c r="M36" i="24"/>
  <c r="L36" i="24"/>
  <c r="K36" i="24"/>
  <c r="J36" i="24"/>
  <c r="I36" i="24"/>
  <c r="H36" i="24"/>
  <c r="G36" i="24"/>
  <c r="F36" i="24"/>
  <c r="E36" i="24"/>
  <c r="D36" i="24"/>
  <c r="L57" i="15"/>
  <c r="K57" i="15"/>
  <c r="C38" i="24"/>
  <c r="C37" i="24"/>
  <c r="C35" i="24"/>
  <c r="C34" i="24"/>
  <c r="C33" i="24"/>
  <c r="C32" i="24"/>
  <c r="C31" i="24"/>
  <c r="C30" i="24"/>
  <c r="C29" i="24"/>
  <c r="C28" i="24"/>
  <c r="C27" i="24"/>
  <c r="C26" i="24"/>
  <c r="C25" i="24"/>
  <c r="C24" i="24"/>
  <c r="C23" i="24"/>
  <c r="C22" i="24"/>
  <c r="C21" i="24"/>
  <c r="C20" i="24"/>
  <c r="C19" i="24"/>
  <c r="C18" i="24"/>
  <c r="C17" i="24"/>
  <c r="C16" i="24"/>
  <c r="C15" i="24"/>
  <c r="C6"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J8" i="24" l="1"/>
  <c r="H8" i="24"/>
  <c r="F8" i="24"/>
  <c r="D8" i="24"/>
  <c r="K8" i="24"/>
  <c r="F31" i="24"/>
  <c r="D31" i="24"/>
  <c r="J31" i="24"/>
  <c r="H31" i="24"/>
  <c r="K31" i="24"/>
  <c r="F15" i="24"/>
  <c r="D15" i="24"/>
  <c r="J15" i="24"/>
  <c r="H15" i="24"/>
  <c r="K15" i="24"/>
  <c r="F23" i="24"/>
  <c r="D23" i="24"/>
  <c r="J23" i="24"/>
  <c r="H23" i="24"/>
  <c r="K23" i="24"/>
  <c r="J26" i="24"/>
  <c r="H26" i="24"/>
  <c r="F26" i="24"/>
  <c r="D26" i="24"/>
  <c r="K26" i="24"/>
  <c r="F29" i="24"/>
  <c r="D29" i="24"/>
  <c r="J29" i="24"/>
  <c r="H29" i="24"/>
  <c r="K29" i="24"/>
  <c r="M19" i="24"/>
  <c r="E19" i="24"/>
  <c r="L19" i="24"/>
  <c r="I19" i="24"/>
  <c r="G19" i="24"/>
  <c r="I32" i="24"/>
  <c r="M32" i="24"/>
  <c r="E32" i="24"/>
  <c r="L32" i="24"/>
  <c r="G32" i="24"/>
  <c r="G37" i="24"/>
  <c r="L37" i="24"/>
  <c r="E37" i="24"/>
  <c r="M37" i="24"/>
  <c r="I37" i="24"/>
  <c r="F17" i="24"/>
  <c r="D17" i="24"/>
  <c r="J17" i="24"/>
  <c r="H17" i="24"/>
  <c r="K17" i="24"/>
  <c r="F33" i="24"/>
  <c r="D33" i="24"/>
  <c r="J33" i="24"/>
  <c r="H33" i="24"/>
  <c r="K33" i="24"/>
  <c r="I26" i="24"/>
  <c r="M26" i="24"/>
  <c r="E26" i="24"/>
  <c r="L26" i="24"/>
  <c r="G26" i="24"/>
  <c r="B14" i="24"/>
  <c r="B6" i="24"/>
  <c r="J20" i="24"/>
  <c r="H20" i="24"/>
  <c r="F20" i="24"/>
  <c r="D20" i="24"/>
  <c r="K20" i="24"/>
  <c r="J30" i="24"/>
  <c r="H30" i="24"/>
  <c r="F30" i="24"/>
  <c r="D30" i="24"/>
  <c r="K30" i="24"/>
  <c r="H37" i="24"/>
  <c r="F37" i="24"/>
  <c r="D37" i="24"/>
  <c r="K37" i="24"/>
  <c r="J37" i="24"/>
  <c r="M9" i="24"/>
  <c r="E9" i="24"/>
  <c r="L9" i="24"/>
  <c r="I9" i="24"/>
  <c r="G9" i="24"/>
  <c r="I16" i="24"/>
  <c r="M16" i="24"/>
  <c r="E16" i="24"/>
  <c r="L16" i="24"/>
  <c r="G16" i="24"/>
  <c r="I20" i="24"/>
  <c r="M20" i="24"/>
  <c r="E20" i="24"/>
  <c r="L20" i="24"/>
  <c r="G20" i="24"/>
  <c r="M23" i="24"/>
  <c r="E23" i="24"/>
  <c r="L23" i="24"/>
  <c r="I23" i="24"/>
  <c r="G23" i="24"/>
  <c r="I30" i="24"/>
  <c r="M30" i="24"/>
  <c r="E30" i="24"/>
  <c r="L30" i="24"/>
  <c r="G30" i="24"/>
  <c r="M33" i="24"/>
  <c r="E33" i="24"/>
  <c r="L33" i="24"/>
  <c r="I33" i="24"/>
  <c r="G33" i="24"/>
  <c r="L38" i="24"/>
  <c r="G38" i="24"/>
  <c r="M38" i="24"/>
  <c r="I38" i="24"/>
  <c r="E38" i="24"/>
  <c r="J24" i="24"/>
  <c r="H24" i="24"/>
  <c r="F24" i="24"/>
  <c r="D24" i="24"/>
  <c r="K24" i="24"/>
  <c r="F27" i="24"/>
  <c r="D27" i="24"/>
  <c r="J27" i="24"/>
  <c r="H27" i="24"/>
  <c r="K27" i="24"/>
  <c r="M27" i="24"/>
  <c r="E27" i="24"/>
  <c r="L27" i="24"/>
  <c r="I27" i="24"/>
  <c r="G27" i="24"/>
  <c r="F9" i="24"/>
  <c r="D9" i="24"/>
  <c r="J9" i="24"/>
  <c r="H9" i="24"/>
  <c r="K9" i="24"/>
  <c r="J18" i="24"/>
  <c r="H18" i="24"/>
  <c r="F18" i="24"/>
  <c r="D18" i="24"/>
  <c r="K18" i="24"/>
  <c r="F21" i="24"/>
  <c r="D21" i="24"/>
  <c r="J21" i="24"/>
  <c r="H21" i="24"/>
  <c r="K21" i="24"/>
  <c r="J34" i="24"/>
  <c r="H34" i="24"/>
  <c r="F34" i="24"/>
  <c r="D34" i="24"/>
  <c r="K34" i="24"/>
  <c r="D38" i="24"/>
  <c r="K38" i="24"/>
  <c r="J38" i="24"/>
  <c r="H38" i="24"/>
  <c r="F38" i="24"/>
  <c r="I8" i="24"/>
  <c r="M8" i="24"/>
  <c r="E8" i="24"/>
  <c r="L8" i="24"/>
  <c r="G8" i="24"/>
  <c r="I6" i="24"/>
  <c r="M6" i="24"/>
  <c r="E6" i="24"/>
  <c r="L6" i="24"/>
  <c r="G6" i="24"/>
  <c r="M17" i="24"/>
  <c r="E17" i="24"/>
  <c r="L17" i="24"/>
  <c r="I17" i="24"/>
  <c r="G17" i="24"/>
  <c r="M21" i="24"/>
  <c r="E21" i="24"/>
  <c r="L21" i="24"/>
  <c r="I21" i="24"/>
  <c r="G21" i="24"/>
  <c r="I34" i="24"/>
  <c r="M34" i="24"/>
  <c r="E34" i="24"/>
  <c r="L34" i="24"/>
  <c r="G34" i="24"/>
  <c r="F25" i="24"/>
  <c r="D25" i="24"/>
  <c r="J25" i="24"/>
  <c r="H25" i="24"/>
  <c r="K25" i="24"/>
  <c r="I24" i="24"/>
  <c r="M24" i="24"/>
  <c r="E24" i="24"/>
  <c r="L24" i="24"/>
  <c r="G24" i="24"/>
  <c r="I28" i="24"/>
  <c r="M28" i="24"/>
  <c r="E28" i="24"/>
  <c r="L28" i="24"/>
  <c r="G28" i="24"/>
  <c r="M31" i="24"/>
  <c r="E31" i="24"/>
  <c r="L31" i="24"/>
  <c r="I31" i="24"/>
  <c r="G31" i="24"/>
  <c r="J22" i="24"/>
  <c r="H22" i="24"/>
  <c r="F22" i="24"/>
  <c r="D22" i="24"/>
  <c r="K22" i="24"/>
  <c r="J28" i="24"/>
  <c r="H28" i="24"/>
  <c r="F28" i="24"/>
  <c r="D28" i="24"/>
  <c r="K28" i="24"/>
  <c r="B45" i="24"/>
  <c r="B39" i="24"/>
  <c r="M7" i="24"/>
  <c r="E7" i="24"/>
  <c r="L7" i="24"/>
  <c r="I7" i="24"/>
  <c r="G7" i="24"/>
  <c r="I18" i="24"/>
  <c r="M18" i="24"/>
  <c r="E18" i="24"/>
  <c r="L18" i="24"/>
  <c r="G18" i="24"/>
  <c r="M35" i="24"/>
  <c r="E35" i="24"/>
  <c r="L35" i="24"/>
  <c r="I35" i="24"/>
  <c r="G35" i="24"/>
  <c r="F7" i="24"/>
  <c r="D7" i="24"/>
  <c r="J7" i="24"/>
  <c r="H7" i="24"/>
  <c r="K7" i="24"/>
  <c r="J16" i="24"/>
  <c r="H16" i="24"/>
  <c r="F16" i="24"/>
  <c r="D16" i="24"/>
  <c r="K16" i="24"/>
  <c r="F19" i="24"/>
  <c r="D19" i="24"/>
  <c r="J19" i="24"/>
  <c r="H19" i="24"/>
  <c r="K19" i="24"/>
  <c r="J32" i="24"/>
  <c r="H32" i="24"/>
  <c r="F32" i="24"/>
  <c r="D32" i="24"/>
  <c r="K32" i="24"/>
  <c r="F35" i="24"/>
  <c r="D35" i="24"/>
  <c r="J35" i="24"/>
  <c r="H35" i="24"/>
  <c r="K35" i="24"/>
  <c r="M15" i="24"/>
  <c r="E15" i="24"/>
  <c r="L15" i="24"/>
  <c r="I15" i="24"/>
  <c r="G15" i="24"/>
  <c r="I22" i="24"/>
  <c r="M22" i="24"/>
  <c r="E22" i="24"/>
  <c r="L22" i="24"/>
  <c r="G22" i="24"/>
  <c r="M25" i="24"/>
  <c r="E25" i="24"/>
  <c r="L25" i="24"/>
  <c r="I25" i="24"/>
  <c r="G25" i="24"/>
  <c r="M29" i="24"/>
  <c r="E29" i="24"/>
  <c r="L29" i="24"/>
  <c r="I29" i="24"/>
  <c r="G29" i="24"/>
  <c r="K53" i="24"/>
  <c r="J53" i="24"/>
  <c r="I53" i="24"/>
  <c r="K61" i="24"/>
  <c r="J61" i="24"/>
  <c r="I61" i="24"/>
  <c r="K69" i="24"/>
  <c r="J69" i="24"/>
  <c r="I69" i="24"/>
  <c r="K58" i="24"/>
  <c r="J58" i="24"/>
  <c r="I58" i="24"/>
  <c r="K66" i="24"/>
  <c r="J66" i="24"/>
  <c r="I66" i="24"/>
  <c r="K55" i="24"/>
  <c r="J55" i="24"/>
  <c r="I55" i="24"/>
  <c r="K63" i="24"/>
  <c r="J63" i="24"/>
  <c r="I63" i="24"/>
  <c r="C14" i="24"/>
  <c r="K52" i="24"/>
  <c r="J52" i="24"/>
  <c r="I52" i="24"/>
  <c r="K60" i="24"/>
  <c r="J60" i="24"/>
  <c r="I60" i="24"/>
  <c r="K68" i="24"/>
  <c r="J68" i="24"/>
  <c r="I68" i="24"/>
  <c r="K57" i="24"/>
  <c r="J57" i="24"/>
  <c r="I57" i="24"/>
  <c r="K65" i="24"/>
  <c r="J65" i="24"/>
  <c r="I65" i="24"/>
  <c r="K54" i="24"/>
  <c r="J54" i="24"/>
  <c r="I54" i="24"/>
  <c r="K62" i="24"/>
  <c r="J62" i="24"/>
  <c r="I62" i="24"/>
  <c r="C45" i="24"/>
  <c r="C39" i="24"/>
  <c r="K51" i="24"/>
  <c r="J51" i="24"/>
  <c r="I51" i="24"/>
  <c r="K59" i="24"/>
  <c r="J59" i="24"/>
  <c r="I59" i="24"/>
  <c r="K67" i="24"/>
  <c r="J67" i="24"/>
  <c r="I67" i="24"/>
  <c r="K79" i="24"/>
  <c r="K56" i="24"/>
  <c r="J56" i="24"/>
  <c r="I56" i="24"/>
  <c r="K64" i="24"/>
  <c r="J64" i="24"/>
  <c r="I64" i="24"/>
  <c r="F40" i="24"/>
  <c r="J41" i="24"/>
  <c r="F42" i="24"/>
  <c r="J43" i="24"/>
  <c r="F44" i="24"/>
  <c r="I70" i="24"/>
  <c r="I71" i="24"/>
  <c r="I72" i="24"/>
  <c r="I73" i="24"/>
  <c r="I74" i="24"/>
  <c r="I75" i="24"/>
  <c r="J70" i="24"/>
  <c r="J71" i="24"/>
  <c r="J72" i="24"/>
  <c r="J73" i="24"/>
  <c r="J74" i="24"/>
  <c r="J75" i="24"/>
  <c r="J77" i="24" s="1"/>
  <c r="H40" i="24"/>
  <c r="H42" i="24"/>
  <c r="H44" i="24"/>
  <c r="J40" i="24"/>
  <c r="J42" i="24"/>
  <c r="J44" i="24"/>
  <c r="K42" i="24"/>
  <c r="G39" i="24" l="1"/>
  <c r="L39" i="24"/>
  <c r="M39" i="24"/>
  <c r="I39" i="24"/>
  <c r="E39" i="24"/>
  <c r="H45" i="24"/>
  <c r="F45" i="24"/>
  <c r="D45" i="24"/>
  <c r="K45" i="24"/>
  <c r="J45" i="24"/>
  <c r="I77" i="24"/>
  <c r="J78" i="24" s="1"/>
  <c r="J6" i="24"/>
  <c r="H6" i="24"/>
  <c r="F6" i="24"/>
  <c r="D6" i="24"/>
  <c r="K6" i="24"/>
  <c r="I14" i="24"/>
  <c r="M14" i="24"/>
  <c r="E14" i="24"/>
  <c r="L14" i="24"/>
  <c r="G14" i="24"/>
  <c r="J14" i="24"/>
  <c r="H14" i="24"/>
  <c r="F14" i="24"/>
  <c r="D14" i="24"/>
  <c r="K14" i="24"/>
  <c r="J79" i="24"/>
  <c r="G45" i="24"/>
  <c r="L45" i="24"/>
  <c r="M45" i="24"/>
  <c r="I45" i="24"/>
  <c r="E45" i="24"/>
  <c r="H39" i="24"/>
  <c r="F39" i="24"/>
  <c r="D39" i="24"/>
  <c r="K39" i="24"/>
  <c r="J39" i="24"/>
  <c r="I78" i="24" l="1"/>
  <c r="I79" i="24"/>
  <c r="K78" i="24"/>
  <c r="I83" i="24" l="1"/>
  <c r="I82" i="24"/>
  <c r="I81" i="24"/>
</calcChain>
</file>

<file path=xl/sharedStrings.xml><?xml version="1.0" encoding="utf-8"?>
<sst xmlns="http://schemas.openxmlformats.org/spreadsheetml/2006/main" count="1694" uniqueCount="520">
  <si>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</si>
  <si>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</si>
  <si>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</si>
  <si>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</si>
  <si>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</si>
  <si>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</si>
  <si>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</si>
  <si>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</si>
  <si>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</si>
  <si>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</si>
  <si>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</si>
  <si>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</si>
  <si>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</si>
  <si>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Diepholz (03251)</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</si>
  <si>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</si>
  <si>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</si>
  <si>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</si>
  <si>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</si>
  <si>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</si>
  <si>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</si>
  <si>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</si>
  <si>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</si>
  <si>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</si>
  <si>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</si>
  <si>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</si>
  <si>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</si>
  <si>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</si>
  <si>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</si>
  <si>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Nordost</t>
  </si>
  <si>
    <t>Spichernstr. 1</t>
  </si>
  <si>
    <t>30161 Hannover</t>
  </si>
  <si>
    <t>E-Mail:</t>
  </si>
  <si>
    <t>Statistik-Service-Nordost@arbeitsagentur.de</t>
  </si>
  <si>
    <t>Hotline:</t>
  </si>
  <si>
    <t>0511/919-3455</t>
  </si>
  <si>
    <t>Fax:</t>
  </si>
  <si>
    <t>0511/919-4103456</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</si>
  <si>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</si>
  <si>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</si>
  <si>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</si>
  <si>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</si>
  <si>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</si>
  <si>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</si>
  <si>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</si>
  <si>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</si>
  <si>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</si>
  <si>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</si>
  <si>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</si>
  <si>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</si>
  <si>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</si>
  <si>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</si>
  <si>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</si>
  <si>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</si>
  <si>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</si>
  <si>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</si>
  <si>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</si>
  <si>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</si>
  <si>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</si>
  <si>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</si>
  <si>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</si>
  <si>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</si>
  <si>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</si>
  <si>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</si>
  <si>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</si>
  <si>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</si>
  <si>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</si>
  <si>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</si>
  <si>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</si>
  <si>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</si>
  <si>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</si>
  <si>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</si>
  <si>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</si>
  <si>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</si>
  <si>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</si>
  <si>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</si>
  <si>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</si>
  <si>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</si>
  <si>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</si>
  <si>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</si>
  <si>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</si>
  <si>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</si>
  <si>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</si>
  <si>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</si>
  <si>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</si>
  <si>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</si>
  <si>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</si>
  <si>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</si>
  <si>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</si>
  <si>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</si>
  <si>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</si>
  <si>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</si>
  <si>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</si>
  <si>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Diepholz (03251);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</si>
  <si>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</si>
  <si>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</si>
  <si>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</si>
  <si>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</si>
  <si>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</si>
  <si>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</si>
  <si>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</si>
  <si>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</si>
  <si>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</si>
  <si>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</si>
  <si>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</si>
  <si>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</si>
  <si>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</si>
  <si>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</si>
  <si>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</si>
  <si>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</si>
  <si>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</si>
  <si>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</si>
  <si>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</si>
  <si>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</si>
  <si>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</si>
  <si>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</si>
  <si>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</si>
  <si>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</si>
  <si>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</si>
  <si>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</si>
  <si>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</si>
  <si>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</si>
  <si>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</si>
  <si>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</si>
  <si>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</si>
  <si>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</si>
  <si>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</si>
  <si>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</si>
  <si>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</si>
  <si>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</si>
  <si>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Niedersachsen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</si>
  <si>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</si>
  <si>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</si>
  <si>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</si>
  <si>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</si>
  <si>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</si>
  <si>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</si>
  <si>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</si>
  <si>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</si>
  <si>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</si>
  <si>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</si>
  <si>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</si>
  <si>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</si>
  <si>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</si>
  <si>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</si>
  <si>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</si>
  <si>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</si>
  <si>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</si>
  <si>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</si>
  <si>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</si>
  <si>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</si>
  <si>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</si>
  <si>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</si>
  <si>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</si>
  <si>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</si>
  <si>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</si>
  <si>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</si>
  <si>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</si>
  <si>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</si>
  <si>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</si>
  <si>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</si>
  <si>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</si>
  <si>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</si>
  <si>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</si>
  <si>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</si>
  <si>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</si>
  <si>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</si>
  <si>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</si>
  <si>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</si>
  <si>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</si>
  <si>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</si>
  <si>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</si>
  <si>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</si>
  <si>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</si>
  <si>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</si>
  <si>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</si>
  <si>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</si>
  <si>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</si>
  <si>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</si>
  <si>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</si>
  <si>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</si>
  <si>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</si>
  <si>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</si>
  <si>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</si>
  <si>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Diepholz (03251)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</si>
  <si>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</si>
  <si>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</si>
  <si>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</si>
  <si>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</si>
  <si>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</si>
  <si>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</si>
  <si>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</si>
  <si>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</si>
  <si>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</si>
  <si>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</si>
  <si>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</si>
  <si>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</si>
  <si>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</si>
  <si>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</si>
  <si>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</si>
  <si>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</si>
  <si>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</si>
  <si>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</si>
  <si>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</si>
  <si>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</si>
  <si>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</si>
  <si>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</si>
  <si>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</si>
  <si>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</si>
  <si>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</si>
  <si>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</si>
  <si>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</si>
  <si>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</si>
  <si>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</si>
  <si>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</si>
  <si>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</si>
  <si>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</si>
  <si>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</si>
  <si>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</si>
  <si>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</si>
  <si>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</si>
  <si>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</si>
  <si>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</si>
  <si>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</si>
  <si>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</si>
  <si>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</si>
  <si>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</si>
  <si>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</si>
  <si>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</si>
  <si>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</si>
  <si>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</si>
  <si>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</si>
  <si>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</si>
  <si>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</si>
  <si>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</si>
  <si>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</si>
  <si>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</si>
  <si>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</si>
  <si>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</si>
  <si>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</si>
  <si>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</si>
  <si>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</si>
  <si>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</si>
  <si>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</si>
  <si>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</si>
  <si>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</si>
  <si>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</si>
  <si>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</si>
  <si>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</si>
  <si>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</si>
  <si>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</si>
  <si>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</si>
  <si>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</si>
  <si>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</si>
  <si>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</si>
  <si>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</si>
  <si>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</si>
  <si>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</si>
  <si>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</si>
  <si>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</si>
  <si>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</si>
  <si>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</si>
  <si>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</si>
  <si>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</si>
  <si>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</si>
  <si>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</si>
  <si>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</si>
  <si>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</si>
  <si>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</si>
  <si>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</si>
  <si>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</si>
  <si>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</si>
  <si>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</si>
  <si>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</si>
  <si>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</si>
  <si>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</si>
  <si>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</si>
  <si>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</si>
  <si>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</si>
  <si>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</si>
  <si>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</si>
  <si>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</si>
  <si>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</si>
  <si>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</si>
  <si>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</si>
  <si>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</si>
  <si>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</si>
  <si>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</si>
  <si>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</si>
  <si>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</si>
  <si>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</si>
  <si>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</si>
  <si>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</si>
  <si>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</si>
  <si>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</si>
  <si>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</si>
  <si>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</si>
  <si>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</si>
  <si>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</si>
  <si>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</si>
  <si>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</si>
  <si>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</si>
  <si>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</si>
  <si>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</si>
  <si>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</si>
  <si>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</si>
  <si>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</si>
  <si>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</si>
  <si>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</si>
  <si>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</si>
  <si>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</si>
  <si>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</si>
  <si>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</si>
  <si>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</si>
  <si>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</si>
  <si>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</si>
  <si>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</si>
  <si>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</si>
  <si>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</si>
  <si>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</si>
  <si>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</si>
  <si>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</si>
  <si>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</si>
  <si>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</si>
  <si>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</si>
  <si>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</si>
  <si>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</si>
  <si>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</si>
  <si>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</si>
  <si>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</si>
  <si>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</si>
  <si>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</si>
  <si>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</si>
  <si>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</si>
  <si>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</si>
  <si>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</si>
  <si>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</si>
  <si>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</si>
  <si>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</si>
  <si>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</si>
  <si>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</si>
  <si>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</si>
  <si>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</si>
  <si>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</si>
  <si>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</si>
  <si>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</si>
  <si>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</si>
  <si>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</si>
  <si>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</si>
  <si>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</si>
  <si>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</si>
  <si>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</si>
  <si>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</si>
  <si>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</si>
  <si>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</si>
  <si>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</si>
  <si>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</si>
  <si>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</si>
  <si>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</si>
  <si>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</si>
  <si>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</si>
  <si>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</si>
  <si>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</si>
  <si>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</si>
  <si>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</si>
  <si>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</si>
  <si>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</si>
  <si>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</si>
  <si>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</si>
  <si>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</si>
  <si>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</si>
  <si>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</si>
  <si>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</si>
  <si>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</si>
  <si>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Diepholz (03251);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</si>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</sst>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{8B1983B1-CF87-4003-8652-9ECC10D41394}</c15:txfldGUID>
                      <c15:f>Daten_Diagramme!$D$6</c15:f>
                      <c15:dlblFieldTableCache>
                        <c:ptCount val="1"/>
                        <c:pt idx="0">
                          <c:v>1.4</c:v>
                        </c:pt>
                      </c15:dlblFieldTableCache>
                    </c15:dlblFTEntry>
                  </c15:dlblFieldTable>
                  <c15:showDataLabelsRange val="0"/>
                </c:ext>
                <c:ext xmlns:c16="http://schemas.microsoft.com/office/drawing/2014/chart" uri="{C3380CC4-5D6E-409C-BE32-E72D297353CC}">
                  <c16:uniqueId val="{00000000-0C78-4511-80DD-C421DC788780}"/>
                </c:ext>
              </c:extLst>
            </c:dLbl>
            <c:dLbl>
              <c:idx val="1"/>
              <c:tx>
                <c:strRef>
                  <c:f>Daten_Diagramme!$D$7</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{D4F4B377-9A5E-4B4D-BB88-6FADFB4A8D77}</c15:txfldGUID>
                      <c15:f>Daten_Diagramme!$D$7</c15:f>
                      <c15:dlblFieldTableCache>
                        <c:ptCount val="1"/>
                        <c:pt idx="0">
                          <c:v>1.4</c:v>
                        </c:pt>
                      </c15:dlblFieldTableCache>
                    </c15:dlblFTEntry>
                  </c15:dlblFieldTable>
                  <c15:showDataLabelsRange val="0"/>
                </c:ext>
                <c:ext xmlns:c16="http://schemas.microsoft.com/office/drawing/2014/chart" uri="{C3380CC4-5D6E-409C-BE32-E72D297353CC}">
                  <c16:uniqueId val="{00000001-0C78-4511-80DD-C421DC788780}"/>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{1DFE47E4-12B2-4103-ABD5-A9DDF16C7701}</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0C78-4511-80DD-C421DC788780}"/>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{C8B2FBB9-9785-42B3-8DCC-33F387B4C62B}</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0C78-4511-80DD-C421DC788780}"/>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1.3726366352947748</c:v>
                </c:pt>
                <c:pt idx="1">
                  <c:v>1.4040057212208159</c:v>
                </c:pt>
                <c:pt idx="2">
                  <c:v>1.1186464311118853</c:v>
                </c:pt>
                <c:pt idx="3">
                  <c:v>1.0875687030768</c:v>
                </c:pt>
              </c:numCache>
            </c:numRef>
          </c:val>
          <c:extLst>
            <c:ext xmlns:c16="http://schemas.microsoft.com/office/drawing/2014/chart" uri="{C3380CC4-5D6E-409C-BE32-E72D297353CC}">
              <c16:uniqueId val="{00000004-0C78-4511-80DD-C421DC788780}"/>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{0044030C-91B3-47BA-BE0A-08FB94F5F2AB}</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0C78-4511-80DD-C421DC788780}"/>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{BA181AB3-7375-4771-A944-882639072E65}</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0C78-4511-80DD-C421DC788780}"/>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{1C4F9FF6-114C-49E8-8DB7-F65F6683EBFB}</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0C78-4511-80DD-C421DC788780}"/>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{0825655D-E8F8-4853-AE7E-C5235A4CE7C5}</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0C78-4511-80DD-C421DC78878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0C78-4511-80DD-C421DC788780}"/>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0C78-4511-80DD-C421DC788780}"/>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{0887D172-9ED3-4272-A3B7-6827703DB252}</c15:txfldGUID>
                      <c15:f>Daten_Diagramme!$E$6</c15:f>
                      <c15:dlblFieldTableCache>
                        <c:ptCount val="1"/>
                        <c:pt idx="0">
                          <c:v>-2.2</c:v>
                        </c:pt>
                      </c15:dlblFieldTableCache>
                    </c15:dlblFTEntry>
                  </c15:dlblFieldTable>
                  <c15:showDataLabelsRange val="0"/>
                </c:ext>
                <c:ext xmlns:c16="http://schemas.microsoft.com/office/drawing/2014/chart" uri="{C3380CC4-5D6E-409C-BE32-E72D297353CC}">
                  <c16:uniqueId val="{00000000-584A-455E-BE4F-F37F3C568F27}"/>
                </c:ext>
              </c:extLst>
            </c:dLbl>
            <c:dLbl>
              <c:idx val="1"/>
              <c:tx>
                <c:strRef>
                  <c:f>Daten_Diagramme!$E$7</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{EF593AE1-97EE-432F-B5DA-21B731D1938C}</c15:txfldGUID>
                      <c15:f>Daten_Diagramme!$E$7</c15:f>
                      <c15:dlblFieldTableCache>
                        <c:ptCount val="1"/>
                        <c:pt idx="0">
                          <c:v>-2.9</c:v>
                        </c:pt>
                      </c15:dlblFieldTableCache>
                    </c15:dlblFTEntry>
                  </c15:dlblFieldTable>
                  <c15:showDataLabelsRange val="0"/>
                </c:ext>
                <c:ext xmlns:c16="http://schemas.microsoft.com/office/drawing/2014/chart" uri="{C3380CC4-5D6E-409C-BE32-E72D297353CC}">
                  <c16:uniqueId val="{00000001-584A-455E-BE4F-F37F3C568F27}"/>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{6CAA08FC-03E2-4209-AE47-FD0A0BCF4E10}</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584A-455E-BE4F-F37F3C568F27}"/>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{7D418AC8-A85F-4565-81AD-04A9EA2853FC}</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584A-455E-BE4F-F37F3C568F2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-2.1590174531351001</c:v>
                </c:pt>
                <c:pt idx="1">
                  <c:v>-2.8801937126160149</c:v>
                </c:pt>
                <c:pt idx="2">
                  <c:v>-2.7637010795899166</c:v>
                </c:pt>
                <c:pt idx="3">
                  <c:v>-2.8655893304673015</c:v>
                </c:pt>
              </c:numCache>
            </c:numRef>
          </c:val>
          <c:extLst>
            <c:ext xmlns:c16="http://schemas.microsoft.com/office/drawing/2014/chart" uri="{C3380CC4-5D6E-409C-BE32-E72D297353CC}">
              <c16:uniqueId val="{00000004-584A-455E-BE4F-F37F3C568F27}"/>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{81184BE1-4FBF-4327-B77A-B2A667215E55}</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584A-455E-BE4F-F37F3C568F27}"/>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{CC74A89C-43F7-4C57-A293-2000B1C26BDD}</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584A-455E-BE4F-F37F3C568F27}"/>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{56ED6D34-CA71-40F9-BB16-8693390E4511}</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584A-455E-BE4F-F37F3C568F27}"/>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{7809712D-F2F3-435B-B23F-469EC2AC76F5}</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584A-455E-BE4F-F37F3C568F2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584A-455E-BE4F-F37F3C568F27}"/>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584A-455E-BE4F-F37F3C568F27}"/>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{345F69B2-72C2-40A2-9923-E12D5BB3C97B}</c15:txfldGUID>
                      <c15:f>Daten_Diagramme!$D$14</c15:f>
                      <c15:dlblFieldTableCache>
                        <c:ptCount val="1"/>
                        <c:pt idx="0">
                          <c:v>1.4</c:v>
                        </c:pt>
                      </c15:dlblFieldTableCache>
                    </c15:dlblFTEntry>
                  </c15:dlblFieldTable>
                  <c15:showDataLabelsRange val="0"/>
                </c:ext>
                <c:ext xmlns:c16="http://schemas.microsoft.com/office/drawing/2014/chart" uri="{C3380CC4-5D6E-409C-BE32-E72D297353CC}">
                  <c16:uniqueId val="{00000000-B943-4663-B83B-3DDD85290C38}"/>
                </c:ext>
              </c:extLst>
            </c:dLbl>
            <c:dLbl>
              <c:idx val="1"/>
              <c:tx>
                <c:strRef>
                  <c:f>Daten_Diagramme!$D$15</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{0218C9E0-855B-4A3C-B0CD-FFB515488C75}</c15:txfldGUID>
                      <c15:f>Daten_Diagramme!$D$15</c15:f>
                      <c15:dlblFieldTableCache>
                        <c:ptCount val="1"/>
                        <c:pt idx="0">
                          <c:v>3.2</c:v>
                        </c:pt>
                      </c15:dlblFieldTableCache>
                    </c15:dlblFTEntry>
                  </c15:dlblFieldTable>
                  <c15:showDataLabelsRange val="0"/>
                </c:ext>
                <c:ext xmlns:c16="http://schemas.microsoft.com/office/drawing/2014/chart" uri="{C3380CC4-5D6E-409C-BE32-E72D297353CC}">
                  <c16:uniqueId val="{00000001-B943-4663-B83B-3DDD85290C38}"/>
                </c:ext>
              </c:extLst>
            </c:dLbl>
            <c:dLbl>
              <c:idx val="2"/>
              <c:tx>
                <c:strRef>
                  <c:f>Daten_Diagramme!$D$16</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{D795109B-74CD-4229-8E31-B38FAE0F7BAD}</c15:txfldGUID>
                      <c15:f>Daten_Diagramme!$D$16</c15:f>
                      <c15:dlblFieldTableCache>
                        <c:ptCount val="1"/>
                        <c:pt idx="0">
                          <c:v>-3.5</c:v>
                        </c:pt>
                      </c15:dlblFieldTableCache>
                    </c15:dlblFTEntry>
                  </c15:dlblFieldTable>
                  <c15:showDataLabelsRange val="0"/>
                </c:ext>
                <c:ext xmlns:c16="http://schemas.microsoft.com/office/drawing/2014/chart" uri="{C3380CC4-5D6E-409C-BE32-E72D297353CC}">
                  <c16:uniqueId val="{00000002-B943-4663-B83B-3DDD85290C38}"/>
                </c:ext>
              </c:extLst>
            </c:dLbl>
            <c:dLbl>
              <c:idx val="3"/>
              <c:tx>
                <c:strRef>
                  <c:f>Daten_Diagramme!$D$17</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{DC52CC5B-44C9-46AB-B30B-15079B2D6665}</c15:txfldGUID>
                      <c15:f>Daten_Diagramme!$D$17</c15:f>
                      <c15:dlblFieldTableCache>
                        <c:ptCount val="1"/>
                        <c:pt idx="0">
                          <c:v>-1.1</c:v>
                        </c:pt>
                      </c15:dlblFieldTableCache>
                    </c15:dlblFTEntry>
                  </c15:dlblFieldTable>
                  <c15:showDataLabelsRange val="0"/>
                </c:ext>
                <c:ext xmlns:c16="http://schemas.microsoft.com/office/drawing/2014/chart" uri="{C3380CC4-5D6E-409C-BE32-E72D297353CC}">
                  <c16:uniqueId val="{00000003-B943-4663-B83B-3DDD85290C38}"/>
                </c:ext>
              </c:extLst>
            </c:dLbl>
            <c:dLbl>
              <c:idx val="4"/>
              <c:tx>
                <c:strRef>
                  <c:f>Daten_Diagramme!$D$18</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{7BCEE256-F45A-4617-8D30-BA1E6DD30E5E}</c15:txfldGUID>
                      <c15:f>Daten_Diagramme!$D$18</c15:f>
                      <c15:dlblFieldTableCache>
                        <c:ptCount val="1"/>
                        <c:pt idx="0">
                          <c:v>0.1</c:v>
                        </c:pt>
                      </c15:dlblFieldTableCache>
                    </c15:dlblFTEntry>
                  </c15:dlblFieldTable>
                  <c15:showDataLabelsRange val="0"/>
                </c:ext>
                <c:ext xmlns:c16="http://schemas.microsoft.com/office/drawing/2014/chart" uri="{C3380CC4-5D6E-409C-BE32-E72D297353CC}">
                  <c16:uniqueId val="{00000004-B943-4663-B83B-3DDD85290C38}"/>
                </c:ext>
              </c:extLst>
            </c:dLbl>
            <c:dLbl>
              <c:idx val="5"/>
              <c:tx>
                <c:strRef>
                  <c:f>Daten_Diagramme!$D$19</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{69B9B784-3F94-4C9E-ABFD-C2F127880BE0}</c15:txfldGUID>
                      <c15:f>Daten_Diagramme!$D$19</c15:f>
                      <c15:dlblFieldTableCache>
                        <c:ptCount val="1"/>
                        <c:pt idx="0">
                          <c:v>-1.3</c:v>
                        </c:pt>
                      </c15:dlblFieldTableCache>
                    </c15:dlblFTEntry>
                  </c15:dlblFieldTable>
                  <c15:showDataLabelsRange val="0"/>
                </c:ext>
                <c:ext xmlns:c16="http://schemas.microsoft.com/office/drawing/2014/chart" uri="{C3380CC4-5D6E-409C-BE32-E72D297353CC}">
                  <c16:uniqueId val="{00000005-B943-4663-B83B-3DDD85290C38}"/>
                </c:ext>
              </c:extLst>
            </c:dLbl>
            <c:dLbl>
              <c:idx val="6"/>
              <c:tx>
                <c:strRef>
                  <c:f>Daten_Diagramme!$D$20</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{7657546E-B615-48C3-A6FD-EFFDE259A2D8}</c15:txfldGUID>
                      <c15:f>Daten_Diagramme!$D$20</c15:f>
                      <c15:dlblFieldTableCache>
                        <c:ptCount val="1"/>
                        <c:pt idx="0">
                          <c:v>-2.3</c:v>
                        </c:pt>
                      </c15:dlblFieldTableCache>
                    </c15:dlblFTEntry>
                  </c15:dlblFieldTable>
                  <c15:showDataLabelsRange val="0"/>
                </c:ext>
                <c:ext xmlns:c16="http://schemas.microsoft.com/office/drawing/2014/chart" uri="{C3380CC4-5D6E-409C-BE32-E72D297353CC}">
                  <c16:uniqueId val="{00000006-B943-4663-B83B-3DDD85290C38}"/>
                </c:ext>
              </c:extLst>
            </c:dLbl>
            <c:dLbl>
              <c:idx val="7"/>
              <c:tx>
                <c:strRef>
                  <c:f>Daten_Diagramme!$D$21</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{E8D21559-D7A4-4303-BF9E-87ACB7FBC228}</c15:txfldGUID>
                      <c15:f>Daten_Diagramme!$D$21</c15:f>
                      <c15:dlblFieldTableCache>
                        <c:ptCount val="1"/>
                        <c:pt idx="0">
                          <c:v>3.7</c:v>
                        </c:pt>
                      </c15:dlblFieldTableCache>
                    </c15:dlblFTEntry>
                  </c15:dlblFieldTable>
                  <c15:showDataLabelsRange val="0"/>
                </c:ext>
                <c:ext xmlns:c16="http://schemas.microsoft.com/office/drawing/2014/chart" uri="{C3380CC4-5D6E-409C-BE32-E72D297353CC}">
                  <c16:uniqueId val="{00000007-B943-4663-B83B-3DDD85290C38}"/>
                </c:ext>
              </c:extLst>
            </c:dLbl>
            <c:dLbl>
              <c:idx val="8"/>
              <c:tx>
                <c:strRef>
                  <c:f>Daten_Diagramme!$D$22</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{772D9EFF-037C-4DB0-8B8F-E873270471A8}</c15:txfldGUID>
                      <c15:f>Daten_Diagramme!$D$22</c15:f>
                      <c15:dlblFieldTableCache>
                        <c:ptCount val="1"/>
                        <c:pt idx="0">
                          <c:v>2.8</c:v>
                        </c:pt>
                      </c15:dlblFieldTableCache>
                    </c15:dlblFTEntry>
                  </c15:dlblFieldTable>
                  <c15:showDataLabelsRange val="0"/>
                </c:ext>
                <c:ext xmlns:c16="http://schemas.microsoft.com/office/drawing/2014/chart" uri="{C3380CC4-5D6E-409C-BE32-E72D297353CC}">
                  <c16:uniqueId val="{00000008-B943-4663-B83B-3DDD85290C38}"/>
                </c:ext>
              </c:extLst>
            </c:dLbl>
            <c:dLbl>
              <c:idx val="9"/>
              <c:tx>
                <c:strRef>
                  <c:f>Daten_Diagramme!$D$23</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{E6130AA0-5126-4039-B441-272F33EDADEF}</c15:txfldGUID>
                      <c15:f>Daten_Diagramme!$D$23</c15:f>
                      <c15:dlblFieldTableCache>
                        <c:ptCount val="1"/>
                        <c:pt idx="0">
                          <c:v>-0.3</c:v>
                        </c:pt>
                      </c15:dlblFieldTableCache>
                    </c15:dlblFTEntry>
                  </c15:dlblFieldTable>
                  <c15:showDataLabelsRange val="0"/>
                </c:ext>
                <c:ext xmlns:c16="http://schemas.microsoft.com/office/drawing/2014/chart" uri="{C3380CC4-5D6E-409C-BE32-E72D297353CC}">
                  <c16:uniqueId val="{00000009-B943-4663-B83B-3DDD85290C38}"/>
                </c:ext>
              </c:extLst>
            </c:dLbl>
            <c:dLbl>
              <c:idx val="10"/>
              <c:tx>
                <c:strRef>
                  <c:f>Daten_Diagramme!$D$24</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{1A021A2D-1E52-47D6-8D4B-9EABFA31E1D9}</c15:txfldGUID>
                      <c15:f>Daten_Diagramme!$D$24</c15:f>
                      <c15:dlblFieldTableCache>
                        <c:ptCount val="1"/>
                        <c:pt idx="0">
                          <c:v>-1.0</c:v>
                        </c:pt>
                      </c15:dlblFieldTableCache>
                    </c15:dlblFTEntry>
                  </c15:dlblFieldTable>
                  <c15:showDataLabelsRange val="0"/>
                </c:ext>
                <c:ext xmlns:c16="http://schemas.microsoft.com/office/drawing/2014/chart" uri="{C3380CC4-5D6E-409C-BE32-E72D297353CC}">
                  <c16:uniqueId val="{0000000A-B943-4663-B83B-3DDD85290C38}"/>
                </c:ext>
              </c:extLst>
            </c:dLbl>
            <c:dLbl>
              <c:idx val="11"/>
              <c:tx>
                <c:strRef>
                  <c:f>Daten_Diagramme!$D$25</c:f>
                  <c:strCache>
                    <c:ptCount val="1"/>
                    <c:pt idx="0">
                      <c:v>-6.6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{4B5B45C2-F519-4389-8AD3-EF41AEA6F823}</c15:txfldGUID>
                      <c15:f>Daten_Diagramme!$D$25</c15:f>
                      <c15:dlblFieldTableCache>
                        <c:ptCount val="1"/>
                        <c:pt idx="0">
                          <c:v>-6.6</c:v>
                        </c:pt>
                      </c15:dlblFieldTableCache>
                    </c15:dlblFTEntry>
                  </c15:dlblFieldTable>
                  <c15:showDataLabelsRange val="0"/>
                </c:ext>
                <c:ext xmlns:c16="http://schemas.microsoft.com/office/drawing/2014/chart" uri="{C3380CC4-5D6E-409C-BE32-E72D297353CC}">
                  <c16:uniqueId val="{0000000B-B943-4663-B83B-3DDD85290C38}"/>
                </c:ext>
              </c:extLst>
            </c:dLbl>
            <c:dLbl>
              <c:idx val="12"/>
              <c:tx>
                <c:strRef>
                  <c:f>Daten_Diagramme!$D$26</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{20EAC2ED-D63B-4752-8A61-8C8D81DDB14E}</c15:txfldGUID>
                      <c15:f>Daten_Diagramme!$D$26</c15:f>
                      <c15:dlblFieldTableCache>
                        <c:ptCount val="1"/>
                        <c:pt idx="0">
                          <c:v>-0.1</c:v>
                        </c:pt>
                      </c15:dlblFieldTableCache>
                    </c15:dlblFTEntry>
                  </c15:dlblFieldTable>
                  <c15:showDataLabelsRange val="0"/>
                </c:ext>
                <c:ext xmlns:c16="http://schemas.microsoft.com/office/drawing/2014/chart" uri="{C3380CC4-5D6E-409C-BE32-E72D297353CC}">
                  <c16:uniqueId val="{0000000C-B943-4663-B83B-3DDD85290C38}"/>
                </c:ext>
              </c:extLst>
            </c:dLbl>
            <c:dLbl>
              <c:idx val="13"/>
              <c:tx>
                <c:strRef>
                  <c:f>Daten_Diagramme!$D$27</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{D2E92B16-CE1A-473D-9430-5A5A9A25793B}</c15:txfldGUID>
                      <c15:f>Daten_Diagramme!$D$27</c15:f>
                      <c15:dlblFieldTableCache>
                        <c:ptCount val="1"/>
                        <c:pt idx="0">
                          <c:v>1.5</c:v>
                        </c:pt>
                      </c15:dlblFieldTableCache>
                    </c15:dlblFTEntry>
                  </c15:dlblFieldTable>
                  <c15:showDataLabelsRange val="0"/>
                </c:ext>
                <c:ext xmlns:c16="http://schemas.microsoft.com/office/drawing/2014/chart" uri="{C3380CC4-5D6E-409C-BE32-E72D297353CC}">
                  <c16:uniqueId val="{0000000D-B943-4663-B83B-3DDD85290C38}"/>
                </c:ext>
              </c:extLst>
            </c:dLbl>
            <c:dLbl>
              <c:idx val="14"/>
              <c:tx>
                <c:strRef>
                  <c:f>Daten_Diagramme!$D$28</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{938B6515-F5EF-4E11-9B77-00FEC613FBF1}</c15:txfldGUID>
                      <c15:f>Daten_Diagramme!$D$28</c15:f>
                      <c15:dlblFieldTableCache>
                        <c:ptCount val="1"/>
                        <c:pt idx="0">
                          <c:v>-1.4</c:v>
                        </c:pt>
                      </c15:dlblFieldTableCache>
                    </c15:dlblFTEntry>
                  </c15:dlblFieldTable>
                  <c15:showDataLabelsRange val="0"/>
                </c:ext>
                <c:ext xmlns:c16="http://schemas.microsoft.com/office/drawing/2014/chart" uri="{C3380CC4-5D6E-409C-BE32-E72D297353CC}">
                  <c16:uniqueId val="{0000000E-B943-4663-B83B-3DDD85290C38}"/>
                </c:ext>
              </c:extLst>
            </c:dLbl>
            <c:dLbl>
              <c:idx val="15"/>
              <c:tx>
                <c:strRef>
                  <c:f>Daten_Diagramme!$D$29</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{18ACBDCC-4827-4025-91BA-B89C9586333D}</c15:txfldGUID>
                      <c15:f>Daten_Diagramme!$D$29</c15:f>
                      <c15:dlblFieldTableCache>
                        <c:ptCount val="1"/>
                        <c:pt idx="0">
                          <c:v>0.9</c:v>
                        </c:pt>
                      </c15:dlblFieldTableCache>
                    </c15:dlblFTEntry>
                  </c15:dlblFieldTable>
                  <c15:showDataLabelsRange val="0"/>
                </c:ext>
                <c:ext xmlns:c16="http://schemas.microsoft.com/office/drawing/2014/chart" uri="{C3380CC4-5D6E-409C-BE32-E72D297353CC}">
                  <c16:uniqueId val="{0000000F-B943-4663-B83B-3DDD85290C38}"/>
                </c:ext>
              </c:extLst>
            </c:dLbl>
            <c:dLbl>
              <c:idx val="16"/>
              <c:tx>
                <c:strRef>
                  <c:f>Daten_Diagramme!$D$30</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{6251A72B-F2E2-4474-85D4-1FAAF65FB019}</c15:txfldGUID>
                      <c15:f>Daten_Diagramme!$D$30</c15:f>
                      <c15:dlblFieldTableCache>
                        <c:ptCount val="1"/>
                        <c:pt idx="0">
                          <c:v>4.0</c:v>
                        </c:pt>
                      </c15:dlblFieldTableCache>
                    </c15:dlblFTEntry>
                  </c15:dlblFieldTable>
                  <c15:showDataLabelsRange val="0"/>
                </c:ext>
                <c:ext xmlns:c16="http://schemas.microsoft.com/office/drawing/2014/chart" uri="{C3380CC4-5D6E-409C-BE32-E72D297353CC}">
                  <c16:uniqueId val="{00000010-B943-4663-B83B-3DDD85290C38}"/>
                </c:ext>
              </c:extLst>
            </c:dLbl>
            <c:dLbl>
              <c:idx val="17"/>
              <c:tx>
                <c:strRef>
                  <c:f>Daten_Diagramme!$D$31</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{B38FB3DF-E1FE-4844-8379-C0FF48CB7174}</c15:txfldGUID>
                      <c15:f>Daten_Diagramme!$D$31</c15:f>
                      <c15:dlblFieldTableCache>
                        <c:ptCount val="1"/>
                        <c:pt idx="0">
                          <c:v>2.1</c:v>
                        </c:pt>
                      </c15:dlblFieldTableCache>
                    </c15:dlblFTEntry>
                  </c15:dlblFieldTable>
                  <c15:showDataLabelsRange val="0"/>
                </c:ext>
                <c:ext xmlns:c16="http://schemas.microsoft.com/office/drawing/2014/chart" uri="{C3380CC4-5D6E-409C-BE32-E72D297353CC}">
                  <c16:uniqueId val="{00000011-B943-4663-B83B-3DDD85290C38}"/>
                </c:ext>
              </c:extLst>
            </c:dLbl>
            <c:dLbl>
              <c:idx val="18"/>
              <c:tx>
                <c:strRef>
                  <c:f>Daten_Diagramme!$D$32</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{38587554-D199-473C-9642-56DD4430675F}</c15:txfldGUID>
                      <c15:f>Daten_Diagramme!$D$32</c15:f>
                      <c15:dlblFieldTableCache>
                        <c:ptCount val="1"/>
                        <c:pt idx="0">
                          <c:v>2.1</c:v>
                        </c:pt>
                      </c15:dlblFieldTableCache>
                    </c15:dlblFTEntry>
                  </c15:dlblFieldTable>
                  <c15:showDataLabelsRange val="0"/>
                </c:ext>
                <c:ext xmlns:c16="http://schemas.microsoft.com/office/drawing/2014/chart" uri="{C3380CC4-5D6E-409C-BE32-E72D297353CC}">
                  <c16:uniqueId val="{00000012-B943-4663-B83B-3DDD85290C38}"/>
                </c:ext>
              </c:extLst>
            </c:dLbl>
            <c:dLbl>
              <c:idx val="19"/>
              <c:tx>
                <c:strRef>
                  <c:f>Daten_Diagramme!$D$33</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{32C27613-99FB-46E8-9E4B-E9BA6B8D451D}</c15:txfldGUID>
                      <c15:f>Daten_Diagramme!$D$33</c15:f>
                      <c15:dlblFieldTableCache>
                        <c:ptCount val="1"/>
                        <c:pt idx="0">
                          <c:v>5.4</c:v>
                        </c:pt>
                      </c15:dlblFieldTableCache>
                    </c15:dlblFTEntry>
                  </c15:dlblFieldTable>
                  <c15:showDataLabelsRange val="0"/>
                </c:ext>
                <c:ext xmlns:c16="http://schemas.microsoft.com/office/drawing/2014/chart" uri="{C3380CC4-5D6E-409C-BE32-E72D297353CC}">
                  <c16:uniqueId val="{00000013-B943-4663-B83B-3DDD85290C38}"/>
                </c:ext>
              </c:extLst>
            </c:dLbl>
            <c:dLbl>
              <c:idx val="20"/>
              <c:tx>
                <c:strRef>
                  <c:f>Daten_Diagramme!$D$34</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{08D3AB19-5690-4E5E-AF65-BAB0FE027D1E}</c15:txfldGUID>
                      <c15:f>Daten_Diagramme!$D$34</c15:f>
                      <c15:dlblFieldTableCache>
                        <c:ptCount val="1"/>
                        <c:pt idx="0">
                          <c:v>1.2</c:v>
                        </c:pt>
                      </c15:dlblFieldTableCache>
                    </c15:dlblFTEntry>
                  </c15:dlblFieldTable>
                  <c15:showDataLabelsRange val="0"/>
                </c:ext>
                <c:ext xmlns:c16="http://schemas.microsoft.com/office/drawing/2014/chart" uri="{C3380CC4-5D6E-409C-BE32-E72D297353CC}">
                  <c16:uniqueId val="{00000014-B943-4663-B83B-3DDD85290C38}"/>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{00F984E5-615F-4CB9-AEC4-8D45BBC35760}</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B943-4663-B83B-3DDD85290C38}"/>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{F902B945-FEC0-4847-8E47-BCE428141E69}</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B943-4663-B83B-3DDD85290C38}"/>
                </c:ext>
              </c:extLst>
            </c:dLbl>
            <c:dLbl>
              <c:idx val="23"/>
              <c:tx>
                <c:strRef>
                  <c:f>Daten_Diagramme!$D$37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{481B0906-E05E-4EB2-B90F-14C5FEC26D1F}</c15:txfldGUID>
                      <c15:f>Daten_Diagramme!$D$37</c15:f>
                      <c15:dlblFieldTableCache>
                        <c:ptCount val="1"/>
                        <c:pt idx="0">
                          <c:v>3.2</c:v>
                        </c:pt>
                      </c15:dlblFieldTableCache>
                    </c15:dlblFTEntry>
                  </c15:dlblFieldTable>
                  <c15:showDataLabelsRange val="0"/>
                </c:ext>
                <c:ext xmlns:c16="http://schemas.microsoft.com/office/drawing/2014/chart" uri="{C3380CC4-5D6E-409C-BE32-E72D297353CC}">
                  <c16:uniqueId val="{00000017-B943-4663-B83B-3DDD85290C38}"/>
                </c:ext>
              </c:extLst>
            </c:dLbl>
            <c:dLbl>
              <c:idx val="24"/>
              <c:layout>
                <c:manualLayout>
                  <c:x val="4.7769028871392123E-3"/>
                  <c:y val="-4.6876052205785108E-5"/>
                </c:manualLayout>
              </c:layout>
              <c:tx>
                <c:strRef>
                  <c:f>Daten_Diagramme!$D$38</c:f>
                  <c:strCache>
                    <c:ptCount val="1"/>
                    <c:pt idx="0">
                      <c:v>-0.1</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{BA81A444-B344-4A9B-9259-13303B99EDAD}</c15:txfldGUID>
                      <c15:f>Daten_Diagramme!$D$38</c15:f>
                      <c15:dlblFieldTableCache>
                        <c:ptCount val="1"/>
                        <c:pt idx="0">
                          <c:v>-0.1</c:v>
                        </c:pt>
                      </c15:dlblFieldTableCache>
                    </c15:dlblFTEntry>
                  </c15:dlblFieldTable>
                  <c15:showDataLabelsRange val="0"/>
                </c:ext>
                <c:ext xmlns:c16="http://schemas.microsoft.com/office/drawing/2014/chart" uri="{C3380CC4-5D6E-409C-BE32-E72D297353CC}">
                  <c16:uniqueId val="{00000018-B943-4663-B83B-3DDD85290C38}"/>
                </c:ext>
              </c:extLst>
            </c:dLbl>
            <c:dLbl>
              <c:idx val="25"/>
              <c:tx>
                <c:strRef>
                  <c:f>Daten_Diagramme!$D$39</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{41123337-EAA6-4332-87EB-0C08C81ED80E}</c15:txfldGUID>
                      <c15:f>Daten_Diagramme!$D$39</c15:f>
                      <c15:dlblFieldTableCache>
                        <c:ptCount val="1"/>
                        <c:pt idx="0">
                          <c:v>2.0</c:v>
                        </c:pt>
                      </c15:dlblFieldTableCache>
                    </c15:dlblFTEntry>
                  </c15:dlblFieldTable>
                  <c15:showDataLabelsRange val="0"/>
                </c:ext>
                <c:ext xmlns:c16="http://schemas.microsoft.com/office/drawing/2014/chart" uri="{C3380CC4-5D6E-409C-BE32-E72D297353CC}">
                  <c16:uniqueId val="{00000019-B943-4663-B83B-3DDD85290C38}"/>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{3EE3EA75-82FE-4B98-AD5F-DCF0E90D4206}</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B943-4663-B83B-3DDD85290C38}"/>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{F24966D8-991C-4D1A-ADA3-41FE6A0239DA}</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B943-4663-B83B-3DDD85290C38}"/>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{F5866691-169B-44C6-AE27-726483A6EE9C}</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B943-4663-B83B-3DDD85290C38}"/>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{E87CC03C-4DD4-4ED2-AD46-6C0BA45B23E4}</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B943-4663-B83B-3DDD85290C38}"/>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{66AF77DD-7F98-44CA-876F-964EC2FCF959}</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B943-4663-B83B-3DDD85290C38}"/>
                </c:ext>
              </c:extLst>
            </c:dLbl>
            <c:dLbl>
              <c:idx val="31"/>
              <c:tx>
                <c:strRef>
                  <c:f>Daten_Diagramme!$D$45</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{71FC364B-544D-47FC-8C17-A8EF17871A63}</c15:txfldGUID>
                      <c15:f>Daten_Diagramme!$D$45</c15:f>
                      <c15:dlblFieldTableCache>
                        <c:ptCount val="1"/>
                        <c:pt idx="0">
                          <c:v>2.0</c:v>
                        </c:pt>
                      </c15:dlblFieldTableCache>
                    </c15:dlblFTEntry>
                  </c15:dlblFieldTable>
                  <c15:showDataLabelsRange val="0"/>
                </c:ext>
                <c:ext xmlns:c16="http://schemas.microsoft.com/office/drawing/2014/chart" uri="{C3380CC4-5D6E-409C-BE32-E72D297353CC}">
                  <c16:uniqueId val="{0000001F-B943-4663-B83B-3DDD85290C3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1.3726366352947748</c:v>
                </c:pt>
                <c:pt idx="1">
                  <c:v>3.1936127744510978</c:v>
                </c:pt>
                <c:pt idx="2">
                  <c:v>-3.5101404056162249</c:v>
                </c:pt>
                <c:pt idx="3">
                  <c:v>-1.0910008198272056</c:v>
                </c:pt>
                <c:pt idx="4">
                  <c:v>0.13001083423618634</c:v>
                </c:pt>
                <c:pt idx="5">
                  <c:v>-1.2649887995783371</c:v>
                </c:pt>
                <c:pt idx="6">
                  <c:v>-2.2721051190802082</c:v>
                </c:pt>
                <c:pt idx="7">
                  <c:v>3.6621273463378725</c:v>
                </c:pt>
                <c:pt idx="8">
                  <c:v>2.7528764029081669</c:v>
                </c:pt>
                <c:pt idx="9">
                  <c:v>-0.2736266049252789</c:v>
                </c:pt>
                <c:pt idx="10">
                  <c:v>-0.9765625</c:v>
                </c:pt>
                <c:pt idx="11">
                  <c:v>-6.6319895968790634</c:v>
                </c:pt>
                <c:pt idx="12">
                  <c:v>-0.11500862564692352</c:v>
                </c:pt>
                <c:pt idx="13">
                  <c:v>1.5374103177314657</c:v>
                </c:pt>
                <c:pt idx="14">
                  <c:v>-1.3597941933112827</c:v>
                </c:pt>
                <c:pt idx="15">
                  <c:v>0.90634441087613293</c:v>
                </c:pt>
                <c:pt idx="16">
                  <c:v>3.9758429793658783</c:v>
                </c:pt>
                <c:pt idx="17">
                  <c:v>2.1402550091074679</c:v>
                </c:pt>
                <c:pt idx="18">
                  <c:v>2.0921685043822449</c:v>
                </c:pt>
                <c:pt idx="19">
                  <c:v>5.3583278035832782</c:v>
                </c:pt>
                <c:pt idx="20">
                  <c:v>1.2278308321964528</c:v>
                </c:pt>
                <c:pt idx="21">
                  <c:v>0</c:v>
                </c:pt>
                <c:pt idx="23">
                  <c:v>3.1936127744510978</c:v>
                </c:pt>
                <c:pt idx="24">
                  <c:v>-8.4171355158818059E-2</c:v>
                </c:pt>
                <c:pt idx="25">
                  <c:v>2.0089614405620884</c:v>
                </c:pt>
              </c:numCache>
            </c:numRef>
          </c:val>
          <c:extLst>
            <c:ext xmlns:c16="http://schemas.microsoft.com/office/drawing/2014/chart" uri="{C3380CC4-5D6E-409C-BE32-E72D297353CC}">
              <c16:uniqueId val="{00000020-B943-4663-B83B-3DDD85290C38}"/>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{6D37601F-E3A6-4718-88C5-FBB6E1219134}</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B943-4663-B83B-3DDD85290C38}"/>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{932D448A-ABA7-4E67-B18D-8CBECB47D930}</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B943-4663-B83B-3DDD85290C38}"/>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{F8E5EBDD-8036-47F4-8C86-EA319B9F303F}</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B943-4663-B83B-3DDD85290C38}"/>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{DD4FCFCA-58A8-4604-9A88-E4871459D8D6}</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B943-4663-B83B-3DDD85290C38}"/>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{3961428D-6D66-45CA-92A7-0951939E0776}</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B943-4663-B83B-3DDD85290C38}"/>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{944DE57A-1306-4326-8DE3-2CA2F12E0E05}</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B943-4663-B83B-3DDD85290C38}"/>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{180F143B-2F6F-410C-A834-931FDC6B3794}</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B943-4663-B83B-3DDD85290C38}"/>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{8100EED9-C6F7-460E-818E-F5E46890D91E}</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B943-4663-B83B-3DDD85290C38}"/>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{39C160E9-CAF7-46FF-809D-128CB0408CC2}</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B943-4663-B83B-3DDD85290C38}"/>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{6A7EBFD7-BEC7-4C34-9CD6-805E0FF0975E}</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B943-4663-B83B-3DDD85290C38}"/>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{684E2B61-E0FB-48EF-908C-C2B024EEC194}</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B943-4663-B83B-3DDD85290C38}"/>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{0663BE45-C427-4033-999C-B3F3122FBDFA}</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B943-4663-B83B-3DDD85290C38}"/>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{6E43E444-4D04-4DFE-B001-C6953032F97D}</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B943-4663-B83B-3DDD85290C38}"/>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{06810221-6887-4448-8858-E49CA8A9D0F0}</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B943-4663-B83B-3DDD85290C38}"/>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{1D8BCB66-458B-45DF-B952-8ED1D31C4676}</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B943-4663-B83B-3DDD85290C38}"/>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{90F5D0D8-00D2-40A1-AC3A-16364E0F77E5}</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B943-4663-B83B-3DDD85290C38}"/>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{AE455FAB-8306-4736-B380-0E26AD71650F}</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B943-4663-B83B-3DDD85290C38}"/>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{CE6F8B77-BA50-473D-A76A-FCE0F0DAF712}</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B943-4663-B83B-3DDD85290C38}"/>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{61669D70-C9DF-4B87-8333-CFA72B08AE2E}</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B943-4663-B83B-3DDD85290C38}"/>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{BDC4163D-3F17-47D4-8AA7-B4A3C46493FF}</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B943-4663-B83B-3DDD85290C38}"/>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{49A9861A-FFC9-4B03-9495-C86AAA571EB1}</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B943-4663-B83B-3DDD85290C38}"/>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{730587D0-FDDC-4273-B215-240ACFBD30E1}</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B943-4663-B83B-3DDD85290C38}"/>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{18B2066D-6A19-45F9-AD51-B10022077485}</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B943-4663-B83B-3DDD85290C38}"/>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{6E499E32-D87E-41C2-B924-96975A70FA52}</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B943-4663-B83B-3DDD85290C38}"/>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{687A2E86-624B-4C26-803B-631DA3E10BF6}</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B943-4663-B83B-3DDD85290C38}"/>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{E03C382C-F475-471E-B733-149A91F8DB57}</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B943-4663-B83B-3DDD85290C38}"/>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{88297340-20D0-4BD6-B487-063CBDD29355}</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B943-4663-B83B-3DDD85290C38}"/>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{2B585AD4-42BF-48F4-951A-71043A7FB107}</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B943-4663-B83B-3DDD85290C38}"/>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{F6C9F230-7BFA-40E9-90B6-0AD266A4B354}</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B943-4663-B83B-3DDD85290C38}"/>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{49867F77-DE60-4F8E-8A34-D87BE8AFD5D9}</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B943-4663-B83B-3DDD85290C38}"/>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{F2A9A67B-4EBD-461F-BE49-6722B54E7291}</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B943-4663-B83B-3DDD85290C38}"/>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{88EEF43E-D795-484B-88F5-7F2F77389945}</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B943-4663-B83B-3DDD85290C3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B943-4663-B83B-3DDD85290C38}"/>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B943-4663-B83B-3DDD85290C38}"/>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{966AA8AF-A7A7-46BF-81AE-7503BABB87A3}</c15:txfldGUID>
                      <c15:f>Daten_Diagramme!$E$14</c15:f>
                      <c15:dlblFieldTableCache>
                        <c:ptCount val="1"/>
                        <c:pt idx="0">
                          <c:v>-2.2</c:v>
                        </c:pt>
                      </c15:dlblFieldTableCache>
                    </c15:dlblFTEntry>
                  </c15:dlblFieldTable>
                  <c15:showDataLabelsRange val="0"/>
                </c:ext>
                <c:ext xmlns:c16="http://schemas.microsoft.com/office/drawing/2014/chart" uri="{C3380CC4-5D6E-409C-BE32-E72D297353CC}">
                  <c16:uniqueId val="{00000000-6AD6-4DE9-BDE1-14BA9BFBFB2E}"/>
                </c:ext>
              </c:extLst>
            </c:dLbl>
            <c:dLbl>
              <c:idx val="1"/>
              <c:tx>
                <c:strRef>
                  <c:f>Daten_Diagramme!$E$15</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{039D079F-F84D-4F59-BD7C-8EE126E34B94}</c15:txfldGUID>
                      <c15:f>Daten_Diagramme!$E$15</c15:f>
                      <c15:dlblFieldTableCache>
                        <c:ptCount val="1"/>
                        <c:pt idx="0">
                          <c:v>4.5</c:v>
                        </c:pt>
                      </c15:dlblFieldTableCache>
                    </c15:dlblFTEntry>
                  </c15:dlblFieldTable>
                  <c15:showDataLabelsRange val="0"/>
                </c:ext>
                <c:ext xmlns:c16="http://schemas.microsoft.com/office/drawing/2014/chart" uri="{C3380CC4-5D6E-409C-BE32-E72D297353CC}">
                  <c16:uniqueId val="{00000001-6AD6-4DE9-BDE1-14BA9BFBFB2E}"/>
                </c:ext>
              </c:extLst>
            </c:dLbl>
            <c:dLbl>
              <c:idx val="2"/>
              <c:tx>
                <c:strRef>
                  <c:f>Daten_Diagramme!$E$16</c:f>
                  <c:strCache>
                    <c:ptCount val="1"/>
                    <c:pt idx="0">
                      <c:v>13.3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{E630174C-FE8D-4739-BDC6-6C4788D03AEF}</c15:txfldGUID>
                      <c15:f>Daten_Diagramme!$E$16</c15:f>
                      <c15:dlblFieldTableCache>
                        <c:ptCount val="1"/>
                        <c:pt idx="0">
                          <c:v>13.3</c:v>
                        </c:pt>
                      </c15:dlblFieldTableCache>
                    </c15:dlblFTEntry>
                  </c15:dlblFieldTable>
                  <c15:showDataLabelsRange val="0"/>
                </c:ext>
                <c:ext xmlns:c16="http://schemas.microsoft.com/office/drawing/2014/chart" uri="{C3380CC4-5D6E-409C-BE32-E72D297353CC}">
                  <c16:uniqueId val="{00000002-6AD6-4DE9-BDE1-14BA9BFBFB2E}"/>
                </c:ext>
              </c:extLst>
            </c:dLbl>
            <c:dLbl>
              <c:idx val="3"/>
              <c:tx>
                <c:strRef>
                  <c:f>Daten_Diagramme!$E$17</c:f>
                  <c:strCache>
                    <c:ptCount val="1"/>
                    <c:pt idx="0">
                      <c:v>-8.8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{2737EE89-CBBE-4D94-B41D-886660D793ED}</c15:txfldGUID>
                      <c15:f>Daten_Diagramme!$E$17</c15:f>
                      <c15:dlblFieldTableCache>
                        <c:ptCount val="1"/>
                        <c:pt idx="0">
                          <c:v>-8.8</c:v>
                        </c:pt>
                      </c15:dlblFieldTableCache>
                    </c15:dlblFTEntry>
                  </c15:dlblFieldTable>
                  <c15:showDataLabelsRange val="0"/>
                </c:ext>
                <c:ext xmlns:c16="http://schemas.microsoft.com/office/drawing/2014/chart" uri="{C3380CC4-5D6E-409C-BE32-E72D297353CC}">
                  <c16:uniqueId val="{00000003-6AD6-4DE9-BDE1-14BA9BFBFB2E}"/>
                </c:ext>
              </c:extLst>
            </c:dLbl>
            <c:dLbl>
              <c:idx val="4"/>
              <c:tx>
                <c:strRef>
                  <c:f>Daten_Diagramme!$E$18</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{E7131C2B-3D32-4380-9AF9-69E2838B85F8}</c15:txfldGUID>
                      <c15:f>Daten_Diagramme!$E$18</c15:f>
                      <c15:dlblFieldTableCache>
                        <c:ptCount val="1"/>
                        <c:pt idx="0">
                          <c:v>-5.3</c:v>
                        </c:pt>
                      </c15:dlblFieldTableCache>
                    </c15:dlblFTEntry>
                  </c15:dlblFieldTable>
                  <c15:showDataLabelsRange val="0"/>
                </c:ext>
                <c:ext xmlns:c16="http://schemas.microsoft.com/office/drawing/2014/chart" uri="{C3380CC4-5D6E-409C-BE32-E72D297353CC}">
                  <c16:uniqueId val="{00000004-6AD6-4DE9-BDE1-14BA9BFBFB2E}"/>
                </c:ext>
              </c:extLst>
            </c:dLbl>
            <c:dLbl>
              <c:idx val="5"/>
              <c:tx>
                <c:strRef>
                  <c:f>Daten_Diagramme!$E$19</c:f>
                  <c:strCache>
                    <c:ptCount val="1"/>
                    <c:pt idx="0">
                      <c:v>-9.6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{A36F5C12-80FF-4458-B388-2FEF64FE1E8A}</c15:txfldGUID>
                      <c15:f>Daten_Diagramme!$E$19</c15:f>
                      <c15:dlblFieldTableCache>
                        <c:ptCount val="1"/>
                        <c:pt idx="0">
                          <c:v>-9.6</c:v>
                        </c:pt>
                      </c15:dlblFieldTableCache>
                    </c15:dlblFTEntry>
                  </c15:dlblFieldTable>
                  <c15:showDataLabelsRange val="0"/>
                </c:ext>
                <c:ext xmlns:c16="http://schemas.microsoft.com/office/drawing/2014/chart" uri="{C3380CC4-5D6E-409C-BE32-E72D297353CC}">
                  <c16:uniqueId val="{00000005-6AD6-4DE9-BDE1-14BA9BFBFB2E}"/>
                </c:ext>
              </c:extLst>
            </c:dLbl>
            <c:dLbl>
              <c:idx val="6"/>
              <c:tx>
                <c:strRef>
                  <c:f>Daten_Diagramme!$E$20</c:f>
                  <c:strCache>
                    <c:ptCount val="1"/>
                    <c:pt idx="0">
                      <c:v>-16.3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{EE8BBE5F-BFCC-4516-B621-100A0E5E220D}</c15:txfldGUID>
                      <c15:f>Daten_Diagramme!$E$20</c15:f>
                      <c15:dlblFieldTableCache>
                        <c:ptCount val="1"/>
                        <c:pt idx="0">
                          <c:v>-16.3</c:v>
                        </c:pt>
                      </c15:dlblFieldTableCache>
                    </c15:dlblFTEntry>
                  </c15:dlblFieldTable>
                  <c15:showDataLabelsRange val="0"/>
                </c:ext>
                <c:ext xmlns:c16="http://schemas.microsoft.com/office/drawing/2014/chart" uri="{C3380CC4-5D6E-409C-BE32-E72D297353CC}">
                  <c16:uniqueId val="{00000006-6AD6-4DE9-BDE1-14BA9BFBFB2E}"/>
                </c:ext>
              </c:extLst>
            </c:dLbl>
            <c:dLbl>
              <c:idx val="7"/>
              <c:tx>
                <c:strRef>
                  <c:f>Daten_Diagramme!$E$21</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{4E34F104-08C3-4F16-8D93-7C541F638F63}</c15:txfldGUID>
                      <c15:f>Daten_Diagramme!$E$21</c15:f>
                      <c15:dlblFieldTableCache>
                        <c:ptCount val="1"/>
                        <c:pt idx="0">
                          <c:v>3.0</c:v>
                        </c:pt>
                      </c15:dlblFieldTableCache>
                    </c15:dlblFTEntry>
                  </c15:dlblFieldTable>
                  <c15:showDataLabelsRange val="0"/>
                </c:ext>
                <c:ext xmlns:c16="http://schemas.microsoft.com/office/drawing/2014/chart" uri="{C3380CC4-5D6E-409C-BE32-E72D297353CC}">
                  <c16:uniqueId val="{00000007-6AD6-4DE9-BDE1-14BA9BFBFB2E}"/>
                </c:ext>
              </c:extLst>
            </c:dLbl>
            <c:dLbl>
              <c:idx val="8"/>
              <c:tx>
                <c:strRef>
                  <c:f>Daten_Diagramme!$E$22</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{D422BAB6-69CA-4B36-A857-DD663CEC91AC}</c15:txfldGUID>
                      <c15:f>Daten_Diagramme!$E$22</c15:f>
                      <c15:dlblFieldTableCache>
                        <c:ptCount val="1"/>
                        <c:pt idx="0">
                          <c:v>-1.5</c:v>
                        </c:pt>
                      </c15:dlblFieldTableCache>
                    </c15:dlblFTEntry>
                  </c15:dlblFieldTable>
                  <c15:showDataLabelsRange val="0"/>
                </c:ext>
                <c:ext xmlns:c16="http://schemas.microsoft.com/office/drawing/2014/chart" uri="{C3380CC4-5D6E-409C-BE32-E72D297353CC}">
                  <c16:uniqueId val="{00000008-6AD6-4DE9-BDE1-14BA9BFBFB2E}"/>
                </c:ext>
              </c:extLst>
            </c:dLbl>
            <c:dLbl>
              <c:idx val="9"/>
              <c:tx>
                <c:strRef>
                  <c:f>Daten_Diagramme!$E$23</c:f>
                  <c:strCache>
                    <c:ptCount val="1"/>
                    <c:pt idx="0">
                      <c:v>-11.2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{9C43DA71-A953-420A-9C2B-09DBD0328B30}</c15:txfldGUID>
                      <c15:f>Daten_Diagramme!$E$23</c15:f>
                      <c15:dlblFieldTableCache>
                        <c:ptCount val="1"/>
                        <c:pt idx="0">
                          <c:v>-11.2</c:v>
                        </c:pt>
                      </c15:dlblFieldTableCache>
                    </c15:dlblFTEntry>
                  </c15:dlblFieldTable>
                  <c15:showDataLabelsRange val="0"/>
                </c:ext>
                <c:ext xmlns:c16="http://schemas.microsoft.com/office/drawing/2014/chart" uri="{C3380CC4-5D6E-409C-BE32-E72D297353CC}">
                  <c16:uniqueId val="{00000009-6AD6-4DE9-BDE1-14BA9BFBFB2E}"/>
                </c:ext>
              </c:extLst>
            </c:dLbl>
            <c:dLbl>
              <c:idx val="10"/>
              <c:tx>
                <c:strRef>
                  <c:f>Daten_Diagramme!$E$24</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{B0DBEE32-0925-4679-8124-24A5A6E8CD73}</c15:txfldGUID>
                      <c15:f>Daten_Diagramme!$E$24</c15:f>
                      <c15:dlblFieldTableCache>
                        <c:ptCount val="1"/>
                        <c:pt idx="0">
                          <c:v>-6.9</c:v>
                        </c:pt>
                      </c15:dlblFieldTableCache>
                    </c15:dlblFTEntry>
                  </c15:dlblFieldTable>
                  <c15:showDataLabelsRange val="0"/>
                </c:ext>
                <c:ext xmlns:c16="http://schemas.microsoft.com/office/drawing/2014/chart" uri="{C3380CC4-5D6E-409C-BE32-E72D297353CC}">
                  <c16:uniqueId val="{0000000A-6AD6-4DE9-BDE1-14BA9BFBFB2E}"/>
                </c:ext>
              </c:extLst>
            </c:dLbl>
            <c:dLbl>
              <c:idx val="11"/>
              <c:tx>
                <c:strRef>
                  <c:f>Daten_Diagramme!$E$25</c:f>
                  <c:strCache>
                    <c:ptCount val="1"/>
                    <c:pt idx="0">
                      <c:v>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{6ACBC67A-4C46-43A0-B0CC-60B638FE9D65}</c15:txfldGUID>
                      <c15:f>Daten_Diagramme!$E$25</c15:f>
                      <c15:dlblFieldTableCache>
                        <c:ptCount val="1"/>
                        <c:pt idx="0">
                          <c:v>7.1</c:v>
                        </c:pt>
                      </c15:dlblFieldTableCache>
                    </c15:dlblFTEntry>
                  </c15:dlblFieldTable>
                  <c15:showDataLabelsRange val="0"/>
                </c:ext>
                <c:ext xmlns:c16="http://schemas.microsoft.com/office/drawing/2014/chart" uri="{C3380CC4-5D6E-409C-BE32-E72D297353CC}">
                  <c16:uniqueId val="{0000000B-6AD6-4DE9-BDE1-14BA9BFBFB2E}"/>
                </c:ext>
              </c:extLst>
            </c:dLbl>
            <c:dLbl>
              <c:idx val="12"/>
              <c:tx>
                <c:strRef>
                  <c:f>Daten_Diagramme!$E$26</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{8D6469D1-D640-4DE9-96D5-BF12B5A89F00}</c15:txfldGUID>
                      <c15:f>Daten_Diagramme!$E$26</c15:f>
                      <c15:dlblFieldTableCache>
                        <c:ptCount val="1"/>
                        <c:pt idx="0">
                          <c:v>-1.8</c:v>
                        </c:pt>
                      </c15:dlblFieldTableCache>
                    </c15:dlblFTEntry>
                  </c15:dlblFieldTable>
                  <c15:showDataLabelsRange val="0"/>
                </c:ext>
                <c:ext xmlns:c16="http://schemas.microsoft.com/office/drawing/2014/chart" uri="{C3380CC4-5D6E-409C-BE32-E72D297353CC}">
                  <c16:uniqueId val="{0000000C-6AD6-4DE9-BDE1-14BA9BFBFB2E}"/>
                </c:ext>
              </c:extLst>
            </c:dLbl>
            <c:dLbl>
              <c:idx val="13"/>
              <c:tx>
                <c:strRef>
                  <c:f>Daten_Diagramme!$E$27</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{FF24228E-A6DB-43C8-879E-BF2688729487}</c15:txfldGUID>
                      <c15:f>Daten_Diagramme!$E$27</c15:f>
                      <c15:dlblFieldTableCache>
                        <c:ptCount val="1"/>
                        <c:pt idx="0">
                          <c:v>0.1</c:v>
                        </c:pt>
                      </c15:dlblFieldTableCache>
                    </c15:dlblFTEntry>
                  </c15:dlblFieldTable>
                  <c15:showDataLabelsRange val="0"/>
                </c:ext>
                <c:ext xmlns:c16="http://schemas.microsoft.com/office/drawing/2014/chart" uri="{C3380CC4-5D6E-409C-BE32-E72D297353CC}">
                  <c16:uniqueId val="{0000000D-6AD6-4DE9-BDE1-14BA9BFBFB2E}"/>
                </c:ext>
              </c:extLst>
            </c:dLbl>
            <c:dLbl>
              <c:idx val="14"/>
              <c:tx>
                <c:strRef>
                  <c:f>Daten_Diagramme!$E$28</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{E31E99AA-472B-4B22-92A9-21878D6748C9}</c15:txfldGUID>
                      <c15:f>Daten_Diagramme!$E$28</c15:f>
                      <c15:dlblFieldTableCache>
                        <c:ptCount val="1"/>
                        <c:pt idx="0">
                          <c:v>5.0</c:v>
                        </c:pt>
                      </c15:dlblFieldTableCache>
                    </c15:dlblFTEntry>
                  </c15:dlblFieldTable>
                  <c15:showDataLabelsRange val="0"/>
                </c:ext>
                <c:ext xmlns:c16="http://schemas.microsoft.com/office/drawing/2014/chart" uri="{C3380CC4-5D6E-409C-BE32-E72D297353CC}">
                  <c16:uniqueId val="{0000000E-6AD6-4DE9-BDE1-14BA9BFBFB2E}"/>
                </c:ext>
              </c:extLst>
            </c:dLbl>
            <c:dLbl>
              <c:idx val="15"/>
              <c:tx>
                <c:strRef>
                  <c:f>Daten_Diagramme!$E$29</c:f>
                  <c:strCache>
                    <c:ptCount val="1"/>
                    <c:pt idx="0">
                      <c:v>-12.6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{ECCDC220-A7FE-4B5F-890A-A8534E07A6AB}</c15:txfldGUID>
                      <c15:f>Daten_Diagramme!$E$29</c15:f>
                      <c15:dlblFieldTableCache>
                        <c:ptCount val="1"/>
                        <c:pt idx="0">
                          <c:v>-12.6</c:v>
                        </c:pt>
                      </c15:dlblFieldTableCache>
                    </c15:dlblFTEntry>
                  </c15:dlblFieldTable>
                  <c15:showDataLabelsRange val="0"/>
                </c:ext>
                <c:ext xmlns:c16="http://schemas.microsoft.com/office/drawing/2014/chart" uri="{C3380CC4-5D6E-409C-BE32-E72D297353CC}">
                  <c16:uniqueId val="{0000000F-6AD6-4DE9-BDE1-14BA9BFBFB2E}"/>
                </c:ext>
              </c:extLst>
            </c:dLbl>
            <c:dLbl>
              <c:idx val="16"/>
              <c:tx>
                <c:strRef>
                  <c:f>Daten_Diagramme!$E$30</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{1ED9152C-0CEC-4F35-B601-9FBC57C91270}</c15:txfldGUID>
                      <c15:f>Daten_Diagramme!$E$30</c15:f>
                      <c15:dlblFieldTableCache>
                        <c:ptCount val="1"/>
                        <c:pt idx="0">
                          <c:v>3.0</c:v>
                        </c:pt>
                      </c15:dlblFieldTableCache>
                    </c15:dlblFTEntry>
                  </c15:dlblFieldTable>
                  <c15:showDataLabelsRange val="0"/>
                </c:ext>
                <c:ext xmlns:c16="http://schemas.microsoft.com/office/drawing/2014/chart" uri="{C3380CC4-5D6E-409C-BE32-E72D297353CC}">
                  <c16:uniqueId val="{00000010-6AD6-4DE9-BDE1-14BA9BFBFB2E}"/>
                </c:ext>
              </c:extLst>
            </c:dLbl>
            <c:dLbl>
              <c:idx val="17"/>
              <c:tx>
                <c:strRef>
                  <c:f>Daten_Diagramme!$E$31</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{ACAB0B75-D6FD-4721-8947-07F27CF228A3}</c15:txfldGUID>
                      <c15:f>Daten_Diagramme!$E$31</c15:f>
                      <c15:dlblFieldTableCache>
                        <c:ptCount val="1"/>
                        <c:pt idx="0">
                          <c:v>2.5</c:v>
                        </c:pt>
                      </c15:dlblFieldTableCache>
                    </c15:dlblFTEntry>
                  </c15:dlblFieldTable>
                  <c15:showDataLabelsRange val="0"/>
                </c:ext>
                <c:ext xmlns:c16="http://schemas.microsoft.com/office/drawing/2014/chart" uri="{C3380CC4-5D6E-409C-BE32-E72D297353CC}">
                  <c16:uniqueId val="{00000011-6AD6-4DE9-BDE1-14BA9BFBFB2E}"/>
                </c:ext>
              </c:extLst>
            </c:dLbl>
            <c:dLbl>
              <c:idx val="18"/>
              <c:tx>
                <c:strRef>
                  <c:f>Daten_Diagramme!$E$32</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{8986CA2F-864B-48D4-A4DF-EF01DCBCFA84}</c15:txfldGUID>
                      <c15:f>Daten_Diagramme!$E$32</c15:f>
                      <c15:dlblFieldTableCache>
                        <c:ptCount val="1"/>
                        <c:pt idx="0">
                          <c:v>-1.6</c:v>
                        </c:pt>
                      </c15:dlblFieldTableCache>
                    </c15:dlblFTEntry>
                  </c15:dlblFieldTable>
                  <c15:showDataLabelsRange val="0"/>
                </c:ext>
                <c:ext xmlns:c16="http://schemas.microsoft.com/office/drawing/2014/chart" uri="{C3380CC4-5D6E-409C-BE32-E72D297353CC}">
                  <c16:uniqueId val="{00000012-6AD6-4DE9-BDE1-14BA9BFBFB2E}"/>
                </c:ext>
              </c:extLst>
            </c:dLbl>
            <c:dLbl>
              <c:idx val="19"/>
              <c:tx>
                <c:strRef>
                  <c:f>Daten_Diagramme!$E$33</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{B23883F1-4B72-4D76-8240-4BE99FD4F925}</c15:txfldGUID>
                      <c15:f>Daten_Diagramme!$E$33</c15:f>
                      <c15:dlblFieldTableCache>
                        <c:ptCount val="1"/>
                        <c:pt idx="0">
                          <c:v>3.7</c:v>
                        </c:pt>
                      </c15:dlblFieldTableCache>
                    </c15:dlblFTEntry>
                  </c15:dlblFieldTable>
                  <c15:showDataLabelsRange val="0"/>
                </c:ext>
                <c:ext xmlns:c16="http://schemas.microsoft.com/office/drawing/2014/chart" uri="{C3380CC4-5D6E-409C-BE32-E72D297353CC}">
                  <c16:uniqueId val="{00000013-6AD6-4DE9-BDE1-14BA9BFBFB2E}"/>
                </c:ext>
              </c:extLst>
            </c:dLbl>
            <c:dLbl>
              <c:idx val="20"/>
              <c:tx>
                <c:strRef>
                  <c:f>Daten_Diagramme!$E$34</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{C7AC42FD-A45C-41EA-94BD-DB8CA0A2F4BF}</c15:txfldGUID>
                      <c15:f>Daten_Diagramme!$E$34</c15:f>
                      <c15:dlblFieldTableCache>
                        <c:ptCount val="1"/>
                        <c:pt idx="0">
                          <c:v>-3.5</c:v>
                        </c:pt>
                      </c15:dlblFieldTableCache>
                    </c15:dlblFTEntry>
                  </c15:dlblFieldTable>
                  <c15:showDataLabelsRange val="0"/>
                </c:ext>
                <c:ext xmlns:c16="http://schemas.microsoft.com/office/drawing/2014/chart" uri="{C3380CC4-5D6E-409C-BE32-E72D297353CC}">
                  <c16:uniqueId val="{00000014-6AD6-4DE9-BDE1-14BA9BFBFB2E}"/>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{841F9D3B-65C2-4982-8F71-5F0FBD7FDFC1}</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6AD6-4DE9-BDE1-14BA9BFBFB2E}"/>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{61EB662C-A259-419A-9700-9388CE4174C2}</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6AD6-4DE9-BDE1-14BA9BFBFB2E}"/>
                </c:ext>
              </c:extLst>
            </c:dLbl>
            <c:dLbl>
              <c:idx val="23"/>
              <c:tx>
                <c:strRef>
                  <c:f>Daten_Diagramme!$E$37</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{FF58462B-9F3D-41D8-BB53-583E4BD7A434}</c15:txfldGUID>
                      <c15:f>Daten_Diagramme!$E$37</c15:f>
                      <c15:dlblFieldTableCache>
                        <c:ptCount val="1"/>
                        <c:pt idx="0">
                          <c:v>4.5</c:v>
                        </c:pt>
                      </c15:dlblFieldTableCache>
                    </c15:dlblFTEntry>
                  </c15:dlblFieldTable>
                  <c15:showDataLabelsRange val="0"/>
                </c:ext>
                <c:ext xmlns:c16="http://schemas.microsoft.com/office/drawing/2014/chart" uri="{C3380CC4-5D6E-409C-BE32-E72D297353CC}">
                  <c16:uniqueId val="{00000017-6AD6-4DE9-BDE1-14BA9BFBFB2E}"/>
                </c:ext>
              </c:extLst>
            </c:dLbl>
            <c:dLbl>
              <c:idx val="24"/>
              <c:tx>
                <c:strRef>
                  <c:f>Daten_Diagramme!$E$38</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{26260314-1FBB-416F-90C0-304D9AD8AEE2}</c15:txfldGUID>
                      <c15:f>Daten_Diagramme!$E$38</c15:f>
                      <c15:dlblFieldTableCache>
                        <c:ptCount val="1"/>
                        <c:pt idx="0">
                          <c:v>-3.8</c:v>
                        </c:pt>
                      </c15:dlblFieldTableCache>
                    </c15:dlblFTEntry>
                  </c15:dlblFieldTable>
                  <c15:showDataLabelsRange val="0"/>
                </c:ext>
                <c:ext xmlns:c16="http://schemas.microsoft.com/office/drawing/2014/chart" uri="{C3380CC4-5D6E-409C-BE32-E72D297353CC}">
                  <c16:uniqueId val="{00000018-6AD6-4DE9-BDE1-14BA9BFBFB2E}"/>
                </c:ext>
              </c:extLst>
            </c:dLbl>
            <c:dLbl>
              <c:idx val="25"/>
              <c:tx>
                <c:strRef>
                  <c:f>Daten_Diagramme!$E$39</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{85699113-5AD3-4ACE-A9F8-77F208AFB72A}</c15:txfldGUID>
                      <c15:f>Daten_Diagramme!$E$39</c15:f>
                      <c15:dlblFieldTableCache>
                        <c:ptCount val="1"/>
                        <c:pt idx="0">
                          <c:v>-2.3</c:v>
                        </c:pt>
                      </c15:dlblFieldTableCache>
                    </c15:dlblFTEntry>
                  </c15:dlblFieldTable>
                  <c15:showDataLabelsRange val="0"/>
                </c:ext>
                <c:ext xmlns:c16="http://schemas.microsoft.com/office/drawing/2014/chart" uri="{C3380CC4-5D6E-409C-BE32-E72D297353CC}">
                  <c16:uniqueId val="{00000019-6AD6-4DE9-BDE1-14BA9BFBFB2E}"/>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{5AE779F1-CEDB-4BF8-A7A5-CE4175655091}</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6AD6-4DE9-BDE1-14BA9BFBFB2E}"/>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{4224120E-EBD9-4DF7-85B0-0E28466F560C}</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6AD6-4DE9-BDE1-14BA9BFBFB2E}"/>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{F7D20EC9-7C2E-4FEE-87CA-219D91882584}</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6AD6-4DE9-BDE1-14BA9BFBFB2E}"/>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{34BCE4A2-5099-4420-9689-A7D65C50F2F0}</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6AD6-4DE9-BDE1-14BA9BFBFB2E}"/>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{F6864C98-C8A7-40C4-B4BD-4A8EBECE87A9}</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6AD6-4DE9-BDE1-14BA9BFBFB2E}"/>
                </c:ext>
              </c:extLst>
            </c:dLbl>
            <c:dLbl>
              <c:idx val="31"/>
              <c:tx>
                <c:strRef>
                  <c:f>Daten_Diagramme!$E$45</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{DD1BFFAB-3E80-48D0-BF98-D873272E3C9C}</c15:txfldGUID>
                      <c15:f>Daten_Diagramme!$E$45</c15:f>
                      <c15:dlblFieldTableCache>
                        <c:ptCount val="1"/>
                        <c:pt idx="0">
                          <c:v>-2.3</c:v>
                        </c:pt>
                      </c15:dlblFieldTableCache>
                    </c15:dlblFTEntry>
                  </c15:dlblFieldTable>
                  <c15:showDataLabelsRange val="0"/>
                </c:ext>
                <c:ext xmlns:c16="http://schemas.microsoft.com/office/drawing/2014/chart" uri="{C3380CC4-5D6E-409C-BE32-E72D297353CC}">
                  <c16:uniqueId val="{0000001F-6AD6-4DE9-BDE1-14BA9BFBFB2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-2.1590174531351001</c:v>
                </c:pt>
                <c:pt idx="1">
                  <c:v>4.4991511035653646</c:v>
                </c:pt>
                <c:pt idx="2">
                  <c:v>13.253012048192771</c:v>
                </c:pt>
                <c:pt idx="3">
                  <c:v>-8.7664041994750654</c:v>
                </c:pt>
                <c:pt idx="4">
                  <c:v>-5.2702702702702702</c:v>
                </c:pt>
                <c:pt idx="5">
                  <c:v>-9.5652173913043477</c:v>
                </c:pt>
                <c:pt idx="6">
                  <c:v>-16.326530612244898</c:v>
                </c:pt>
                <c:pt idx="7">
                  <c:v>3.0272452068617559</c:v>
                </c:pt>
                <c:pt idx="8">
                  <c:v>-1.4977767376550433</c:v>
                </c:pt>
                <c:pt idx="9">
                  <c:v>-11.214285714285714</c:v>
                </c:pt>
                <c:pt idx="10">
                  <c:v>-6.8976897689768979</c:v>
                </c:pt>
                <c:pt idx="11">
                  <c:v>7.0754716981132075</c:v>
                </c:pt>
                <c:pt idx="12">
                  <c:v>-1.8115942028985508</c:v>
                </c:pt>
                <c:pt idx="13">
                  <c:v>8.5324232081911269E-2</c:v>
                </c:pt>
                <c:pt idx="14">
                  <c:v>4.9950049950049946</c:v>
                </c:pt>
                <c:pt idx="15">
                  <c:v>-12.587412587412587</c:v>
                </c:pt>
                <c:pt idx="16">
                  <c:v>3.0150753768844223</c:v>
                </c:pt>
                <c:pt idx="17">
                  <c:v>2.4896265560165975</c:v>
                </c:pt>
                <c:pt idx="18">
                  <c:v>-1.5662650602409638</c:v>
                </c:pt>
                <c:pt idx="19">
                  <c:v>3.6876355748373104</c:v>
                </c:pt>
                <c:pt idx="20">
                  <c:v>-3.5048471290082031</c:v>
                </c:pt>
                <c:pt idx="21">
                  <c:v>0</c:v>
                </c:pt>
                <c:pt idx="23">
                  <c:v>4.4991511035653646</c:v>
                </c:pt>
                <c:pt idx="24">
                  <c:v>-3.7557152188112344</c:v>
                </c:pt>
                <c:pt idx="25">
                  <c:v>-2.3149124657245306</c:v>
                </c:pt>
              </c:numCache>
            </c:numRef>
          </c:val>
          <c:extLst>
            <c:ext xmlns:c16="http://schemas.microsoft.com/office/drawing/2014/chart" uri="{C3380CC4-5D6E-409C-BE32-E72D297353CC}">
              <c16:uniqueId val="{00000020-6AD6-4DE9-BDE1-14BA9BFBFB2E}"/>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{12BD94B9-FD87-450C-8F82-AB4CAE76E405}</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6AD6-4DE9-BDE1-14BA9BFBFB2E}"/>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{9630C0A1-A167-4BB8-B8AA-EE4B204BA54C}</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6AD6-4DE9-BDE1-14BA9BFBFB2E}"/>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{7973F7A8-E8F4-481C-920D-63DACC63B5F0}</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6AD6-4DE9-BDE1-14BA9BFBFB2E}"/>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{5F2578EA-171C-416C-B50E-82534EED3AD9}</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6AD6-4DE9-BDE1-14BA9BFBFB2E}"/>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{6F634049-2195-4E56-89D5-E1698B52D628}</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6AD6-4DE9-BDE1-14BA9BFBFB2E}"/>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{241D37FD-D57B-4CAC-8CC7-EEC277308CDC}</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6AD6-4DE9-BDE1-14BA9BFBFB2E}"/>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{055C6164-3D0C-4900-8FA3-703B558EE0C7}</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6AD6-4DE9-BDE1-14BA9BFBFB2E}"/>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{A42FB236-0C1E-4114-84EA-10EE6B646D17}</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6AD6-4DE9-BDE1-14BA9BFBFB2E}"/>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{95D123C3-79F6-4A82-B834-908F8708B983}</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6AD6-4DE9-BDE1-14BA9BFBFB2E}"/>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{4621126F-B05B-4CF7-B465-91B7AAFA9246}</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6AD6-4DE9-BDE1-14BA9BFBFB2E}"/>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{750C034B-EE96-4569-9623-9D82410E2CC6}</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6AD6-4DE9-BDE1-14BA9BFBFB2E}"/>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{E17834FC-55BE-4038-AC09-B223C2C465DC}</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6AD6-4DE9-BDE1-14BA9BFBFB2E}"/>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{55C53870-9EB6-4A84-8E74-F758A68A95D5}</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6AD6-4DE9-BDE1-14BA9BFBFB2E}"/>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{BF720895-B1DA-47EC-AC87-2FBE9F2E1942}</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6AD6-4DE9-BDE1-14BA9BFBFB2E}"/>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{9D71D31C-C523-4059-A9B2-BBC69E84D2D4}</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6AD6-4DE9-BDE1-14BA9BFBFB2E}"/>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{0AE57488-7696-4DA1-826A-DA3B822D74D6}</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6AD6-4DE9-BDE1-14BA9BFBFB2E}"/>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{29025F69-DFB4-4EED-B507-774FA231F3D9}</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6AD6-4DE9-BDE1-14BA9BFBFB2E}"/>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{2C37C33C-12C4-4FD3-8BEB-473EB8F27438}</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6AD6-4DE9-BDE1-14BA9BFBFB2E}"/>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{7A8E2B0A-2672-4725-B59D-BC67CCD0AD3E}</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6AD6-4DE9-BDE1-14BA9BFBFB2E}"/>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{9993F04F-27F7-4705-83F7-582297454D63}</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6AD6-4DE9-BDE1-14BA9BFBFB2E}"/>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{4324B343-ABFA-4131-8B71-BB17D2EB2CE4}</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6AD6-4DE9-BDE1-14BA9BFBFB2E}"/>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{4F4DE68B-77E0-4F76-A759-45860C786F47}</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6AD6-4DE9-BDE1-14BA9BFBFB2E}"/>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{DF7A5553-574C-4BF3-8E6F-97CF59DBC5C0}</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6AD6-4DE9-BDE1-14BA9BFBFB2E}"/>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{0847CE50-5F9A-4B33-985A-B15A53D07294}</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6AD6-4DE9-BDE1-14BA9BFBFB2E}"/>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{C9C9DE67-6AAD-4959-AA8C-40FC220548D2}</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6AD6-4DE9-BDE1-14BA9BFBFB2E}"/>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{3DBFDD74-5694-40B0-81E7-089416D342EF}</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6AD6-4DE9-BDE1-14BA9BFBFB2E}"/>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{30449D2A-26F5-4A54-99E3-8022BF42E56B}</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6AD6-4DE9-BDE1-14BA9BFBFB2E}"/>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{746906BF-329D-49FE-8AC9-4DF07C9B8F58}</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6AD6-4DE9-BDE1-14BA9BFBFB2E}"/>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{2D9A1676-570D-40A6-82C0-56E642E78531}</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6AD6-4DE9-BDE1-14BA9BFBFB2E}"/>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{A48D885F-79A4-4E41-A46A-705B75DF01F2}</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6AD6-4DE9-BDE1-14BA9BFBFB2E}"/>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{BC08E136-6094-4938-8D2B-74882773F21F}</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6AD6-4DE9-BDE1-14BA9BFBFB2E}"/>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{BBECA8F7-4317-4210-86AE-0BAD9CE1E013}</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6AD6-4DE9-BDE1-14BA9BFBFB2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6AD6-4DE9-BDE1-14BA9BFBFB2E}"/>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6AD6-4DE9-BDE1-14BA9BFBFB2E}"/>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{2F7AE250-48C4-42B2-9808-8548C26C8E5C}</c15:txfldGUID>
                      <c15:f>Diagramm!$I$46</c15:f>
                      <c15:dlblFieldTableCache>
                        <c:ptCount val="1"/>
                      </c15:dlblFieldTableCache>
                    </c15:dlblFTEntry>
                  </c15:dlblFieldTable>
                  <c15:showDataLabelsRange val="0"/>
                </c:ext>
                <c:ext xmlns:c16="http://schemas.microsoft.com/office/drawing/2014/chart" uri="{C3380CC4-5D6E-409C-BE32-E72D297353CC}">
                  <c16:uniqueId val="{00000000-80A1-44AC-BAB0-E2799A931A52}"/>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{FE7B6A22-F10A-4780-95A1-F0B88A323020}</c15:txfldGUID>
                      <c15:f>Diagramm!$I$47</c15:f>
                      <c15:dlblFieldTableCache>
                        <c:ptCount val="1"/>
                      </c15:dlblFieldTableCache>
                    </c15:dlblFTEntry>
                  </c15:dlblFieldTable>
                  <c15:showDataLabelsRange val="0"/>
                </c:ext>
                <c:ext xmlns:c16="http://schemas.microsoft.com/office/drawing/2014/chart" uri="{C3380CC4-5D6E-409C-BE32-E72D297353CC}">
                  <c16:uniqueId val="{00000001-80A1-44AC-BAB0-E2799A931A52}"/>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{9F888649-9115-43FF-B14B-297A2F8AB92D}</c15:txfldGUID>
                      <c15:f>Diagramm!$I$48</c15:f>
                      <c15:dlblFieldTableCache>
                        <c:ptCount val="1"/>
                      </c15:dlblFieldTableCache>
                    </c15:dlblFTEntry>
                  </c15:dlblFieldTable>
                  <c15:showDataLabelsRange val="0"/>
                </c:ext>
                <c:ext xmlns:c16="http://schemas.microsoft.com/office/drawing/2014/chart" uri="{C3380CC4-5D6E-409C-BE32-E72D297353CC}">
                  <c16:uniqueId val="{00000002-80A1-44AC-BAB0-E2799A931A52}"/>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{39EE3565-26F6-4B64-8725-4707851F8D8C}</c15:txfldGUID>
                      <c15:f>Diagramm!$I$49</c15:f>
                      <c15:dlblFieldTableCache>
                        <c:ptCount val="1"/>
                      </c15:dlblFieldTableCache>
                    </c15:dlblFTEntry>
                  </c15:dlblFieldTable>
                  <c15:showDataLabelsRange val="0"/>
                </c:ext>
                <c:ext xmlns:c16="http://schemas.microsoft.com/office/drawing/2014/chart" uri="{C3380CC4-5D6E-409C-BE32-E72D297353CC}">
                  <c16:uniqueId val="{00000003-80A1-44AC-BAB0-E2799A931A52}"/>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{8E8C7265-18DC-45F4-95AF-A43698171C60}</c15:txfldGUID>
                      <c15:f>Diagramm!$I$50</c15:f>
                      <c15:dlblFieldTableCache>
                        <c:ptCount val="1"/>
                      </c15:dlblFieldTableCache>
                    </c15:dlblFTEntry>
                  </c15:dlblFieldTable>
                  <c15:showDataLabelsRange val="0"/>
                </c:ext>
                <c:ext xmlns:c16="http://schemas.microsoft.com/office/drawing/2014/chart" uri="{C3380CC4-5D6E-409C-BE32-E72D297353CC}">
                  <c16:uniqueId val="{00000004-80A1-44AC-BAB0-E2799A931A52}"/>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{2023FBDA-3858-445F-8F58-DC1DC75F7F2F}</c15:txfldGUID>
                      <c15:f>Diagramm!$I$51</c15:f>
                      <c15:dlblFieldTableCache>
                        <c:ptCount val="1"/>
                      </c15:dlblFieldTableCache>
                    </c15:dlblFTEntry>
                  </c15:dlblFieldTable>
                  <c15:showDataLabelsRange val="0"/>
                </c:ext>
                <c:ext xmlns:c16="http://schemas.microsoft.com/office/drawing/2014/chart" uri="{C3380CC4-5D6E-409C-BE32-E72D297353CC}">
                  <c16:uniqueId val="{00000005-80A1-44AC-BAB0-E2799A931A52}"/>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{1A68BB9B-3107-42FA-9151-E37349161779}</c15:txfldGUID>
                      <c15:f>Diagramm!$I$52</c15:f>
                      <c15:dlblFieldTableCache>
                        <c:ptCount val="1"/>
                      </c15:dlblFieldTableCache>
                    </c15:dlblFTEntry>
                  </c15:dlblFieldTable>
                  <c15:showDataLabelsRange val="0"/>
                </c:ext>
                <c:ext xmlns:c16="http://schemas.microsoft.com/office/drawing/2014/chart" uri="{C3380CC4-5D6E-409C-BE32-E72D297353CC}">
                  <c16:uniqueId val="{00000006-80A1-44AC-BAB0-E2799A931A52}"/>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{627CCDB9-E098-4FA5-8799-CD7BC0C3117F}</c15:txfldGUID>
                      <c15:f>Diagramm!$I$53</c15:f>
                      <c15:dlblFieldTableCache>
                        <c:ptCount val="1"/>
                      </c15:dlblFieldTableCache>
                    </c15:dlblFTEntry>
                  </c15:dlblFieldTable>
                  <c15:showDataLabelsRange val="0"/>
                </c:ext>
                <c:ext xmlns:c16="http://schemas.microsoft.com/office/drawing/2014/chart" uri="{C3380CC4-5D6E-409C-BE32-E72D297353CC}">
                  <c16:uniqueId val="{00000007-80A1-44AC-BAB0-E2799A931A52}"/>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{5CE9BB5E-A2E1-459A-9D99-84462ACE8286}</c15:txfldGUID>
                      <c15:f>Diagramm!$I$54</c15:f>
                      <c15:dlblFieldTableCache>
                        <c:ptCount val="1"/>
                      </c15:dlblFieldTableCache>
                    </c15:dlblFTEntry>
                  </c15:dlblFieldTable>
                  <c15:showDataLabelsRange val="0"/>
                </c:ext>
                <c:ext xmlns:c16="http://schemas.microsoft.com/office/drawing/2014/chart" uri="{C3380CC4-5D6E-409C-BE32-E72D297353CC}">
                  <c16:uniqueId val="{00000008-80A1-44AC-BAB0-E2799A931A52}"/>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{2B54A2E7-E22A-4663-AC8D-4CAE4B97A3DE}</c15:txfldGUID>
                      <c15:f>Diagramm!$I$55</c15:f>
                      <c15:dlblFieldTableCache>
                        <c:ptCount val="1"/>
                      </c15:dlblFieldTableCache>
                    </c15:dlblFTEntry>
                  </c15:dlblFieldTable>
                  <c15:showDataLabelsRange val="0"/>
                </c:ext>
                <c:ext xmlns:c16="http://schemas.microsoft.com/office/drawing/2014/chart" uri="{C3380CC4-5D6E-409C-BE32-E72D297353CC}">
                  <c16:uniqueId val="{00000009-80A1-44AC-BAB0-E2799A931A52}"/>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{F0A64D5D-27EF-42A1-8A88-4018ED1B0987}</c15:txfldGUID>
                      <c15:f>Diagramm!$I$56</c15:f>
                      <c15:dlblFieldTableCache>
                        <c:ptCount val="1"/>
                      </c15:dlblFieldTableCache>
                    </c15:dlblFTEntry>
                  </c15:dlblFieldTable>
                  <c15:showDataLabelsRange val="0"/>
                </c:ext>
                <c:ext xmlns:c16="http://schemas.microsoft.com/office/drawing/2014/chart" uri="{C3380CC4-5D6E-409C-BE32-E72D297353CC}">
                  <c16:uniqueId val="{0000000A-80A1-44AC-BAB0-E2799A931A52}"/>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{59D791BC-20B6-4C09-908B-464E1E7D0F4F}</c15:txfldGUID>
                      <c15:f>Diagramm!$I$57</c15:f>
                      <c15:dlblFieldTableCache>
                        <c:ptCount val="1"/>
                      </c15:dlblFieldTableCache>
                    </c15:dlblFTEntry>
                  </c15:dlblFieldTable>
                  <c15:showDataLabelsRange val="0"/>
                </c:ext>
                <c:ext xmlns:c16="http://schemas.microsoft.com/office/drawing/2014/chart" uri="{C3380CC4-5D6E-409C-BE32-E72D297353CC}">
                  <c16:uniqueId val="{0000000B-80A1-44AC-BAB0-E2799A931A52}"/>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{6000EA04-DBD0-4A45-817D-A992BA21697B}</c15:txfldGUID>
                      <c15:f>Diagramm!$I$58</c15:f>
                      <c15:dlblFieldTableCache>
                        <c:ptCount val="1"/>
                      </c15:dlblFieldTableCache>
                    </c15:dlblFTEntry>
                  </c15:dlblFieldTable>
                  <c15:showDataLabelsRange val="0"/>
                </c:ext>
                <c:ext xmlns:c16="http://schemas.microsoft.com/office/drawing/2014/chart" uri="{C3380CC4-5D6E-409C-BE32-E72D297353CC}">
                  <c16:uniqueId val="{0000000C-80A1-44AC-BAB0-E2799A931A52}"/>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{87300894-8261-4E73-A4CB-E7C7C79EFDB2}</c15:txfldGUID>
                      <c15:f>Diagramm!$I$59</c15:f>
                      <c15:dlblFieldTableCache>
                        <c:ptCount val="1"/>
                      </c15:dlblFieldTableCache>
                    </c15:dlblFTEntry>
                  </c15:dlblFieldTable>
                  <c15:showDataLabelsRange val="0"/>
                </c:ext>
                <c:ext xmlns:c16="http://schemas.microsoft.com/office/drawing/2014/chart" uri="{C3380CC4-5D6E-409C-BE32-E72D297353CC}">
                  <c16:uniqueId val="{0000000D-80A1-44AC-BAB0-E2799A931A52}"/>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{CFE9D2D6-CF08-4235-9D26-6B51AE9EAE4C}</c15:txfldGUID>
                      <c15:f>Diagramm!$I$60</c15:f>
                      <c15:dlblFieldTableCache>
                        <c:ptCount val="1"/>
                      </c15:dlblFieldTableCache>
                    </c15:dlblFTEntry>
                  </c15:dlblFieldTable>
                  <c15:showDataLabelsRange val="0"/>
                </c:ext>
                <c:ext xmlns:c16="http://schemas.microsoft.com/office/drawing/2014/chart" uri="{C3380CC4-5D6E-409C-BE32-E72D297353CC}">
                  <c16:uniqueId val="{0000000E-80A1-44AC-BAB0-E2799A931A52}"/>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{1195ABF3-E54C-4EC5-B133-02752A7B05DB}</c15:txfldGUID>
                      <c15:f>Diagramm!$I$61</c15:f>
                      <c15:dlblFieldTableCache>
                        <c:ptCount val="1"/>
                      </c15:dlblFieldTableCache>
                    </c15:dlblFTEntry>
                  </c15:dlblFieldTable>
                  <c15:showDataLabelsRange val="0"/>
                </c:ext>
                <c:ext xmlns:c16="http://schemas.microsoft.com/office/drawing/2014/chart" uri="{C3380CC4-5D6E-409C-BE32-E72D297353CC}">
                  <c16:uniqueId val="{0000000F-80A1-44AC-BAB0-E2799A931A52}"/>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{1A820B39-952F-4C63-8812-750D05F462BA}</c15:txfldGUID>
                      <c15:f>Diagramm!$I$62</c15:f>
                      <c15:dlblFieldTableCache>
                        <c:ptCount val="1"/>
                      </c15:dlblFieldTableCache>
                    </c15:dlblFTEntry>
                  </c15:dlblFieldTable>
                  <c15:showDataLabelsRange val="0"/>
                </c:ext>
                <c:ext xmlns:c16="http://schemas.microsoft.com/office/drawing/2014/chart" uri="{C3380CC4-5D6E-409C-BE32-E72D297353CC}">
                  <c16:uniqueId val="{00000010-80A1-44AC-BAB0-E2799A931A52}"/>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{D135ACF4-DB66-4B49-899C-01EC0665B514}</c15:txfldGUID>
                      <c15:f>Diagramm!$I$63</c15:f>
                      <c15:dlblFieldTableCache>
                        <c:ptCount val="1"/>
                      </c15:dlblFieldTableCache>
                    </c15:dlblFTEntry>
                  </c15:dlblFieldTable>
                  <c15:showDataLabelsRange val="0"/>
                </c:ext>
                <c:ext xmlns:c16="http://schemas.microsoft.com/office/drawing/2014/chart" uri="{C3380CC4-5D6E-409C-BE32-E72D297353CC}">
                  <c16:uniqueId val="{00000011-80A1-44AC-BAB0-E2799A931A52}"/>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{CF3E3C69-FBFF-496B-BBDE-54C68DB39635}</c15:txfldGUID>
                      <c15:f>Diagramm!$I$64</c15:f>
                      <c15:dlblFieldTableCache>
                        <c:ptCount val="1"/>
                      </c15:dlblFieldTableCache>
                    </c15:dlblFTEntry>
                  </c15:dlblFieldTable>
                  <c15:showDataLabelsRange val="0"/>
                </c:ext>
                <c:ext xmlns:c16="http://schemas.microsoft.com/office/drawing/2014/chart" uri="{C3380CC4-5D6E-409C-BE32-E72D297353CC}">
                  <c16:uniqueId val="{00000012-80A1-44AC-BAB0-E2799A931A52}"/>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{CED00E96-1515-4CEF-876B-0D45CDC0671F}</c15:txfldGUID>
                      <c15:f>Diagramm!$I$65</c15:f>
                      <c15:dlblFieldTableCache>
                        <c:ptCount val="1"/>
                      </c15:dlblFieldTableCache>
                    </c15:dlblFTEntry>
                  </c15:dlblFieldTable>
                  <c15:showDataLabelsRange val="0"/>
                </c:ext>
                <c:ext xmlns:c16="http://schemas.microsoft.com/office/drawing/2014/chart" uri="{C3380CC4-5D6E-409C-BE32-E72D297353CC}">
                  <c16:uniqueId val="{00000013-80A1-44AC-BAB0-E2799A931A52}"/>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{1858ACBB-9FA9-4E61-A0A6-9308E224BD0E}</c15:txfldGUID>
                      <c15:f>Diagramm!$I$66</c15:f>
                      <c15:dlblFieldTableCache>
                        <c:ptCount val="1"/>
                      </c15:dlblFieldTableCache>
                    </c15:dlblFTEntry>
                  </c15:dlblFieldTable>
                  <c15:showDataLabelsRange val="0"/>
                </c:ext>
                <c:ext xmlns:c16="http://schemas.microsoft.com/office/drawing/2014/chart" uri="{C3380CC4-5D6E-409C-BE32-E72D297353CC}">
                  <c16:uniqueId val="{00000014-80A1-44AC-BAB0-E2799A931A52}"/>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{4ADC719D-4B30-4BE0-B63B-136BF3003AA0}</c15:txfldGUID>
                      <c15:f>Diagramm!$I$67</c15:f>
                      <c15:dlblFieldTableCache>
                        <c:ptCount val="1"/>
                      </c15:dlblFieldTableCache>
                    </c15:dlblFTEntry>
                  </c15:dlblFieldTable>
                  <c15:showDataLabelsRange val="0"/>
                </c:ext>
                <c:ext xmlns:c16="http://schemas.microsoft.com/office/drawing/2014/chart" uri="{C3380CC4-5D6E-409C-BE32-E72D297353CC}">
                  <c16:uniqueId val="{00000015-80A1-44AC-BAB0-E2799A931A5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80A1-44AC-BAB0-E2799A931A52}"/>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{1F9452E8-E65D-4434-869F-815D1CC8B368}</c15:txfldGUID>
                      <c15:f>Diagramm!$K$46</c15:f>
                      <c15:dlblFieldTableCache>
                        <c:ptCount val="1"/>
                      </c15:dlblFieldTableCache>
                    </c15:dlblFTEntry>
                  </c15:dlblFieldTable>
                  <c15:showDataLabelsRange val="0"/>
                </c:ext>
                <c:ext xmlns:c16="http://schemas.microsoft.com/office/drawing/2014/chart" uri="{C3380CC4-5D6E-409C-BE32-E72D297353CC}">
                  <c16:uniqueId val="{00000017-80A1-44AC-BAB0-E2799A931A52}"/>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{B342A140-F7F0-4853-B699-B26FCB4EF81D}</c15:txfldGUID>
                      <c15:f>Diagramm!$K$47</c15:f>
                      <c15:dlblFieldTableCache>
                        <c:ptCount val="1"/>
                      </c15:dlblFieldTableCache>
                    </c15:dlblFTEntry>
                  </c15:dlblFieldTable>
                  <c15:showDataLabelsRange val="0"/>
                </c:ext>
                <c:ext xmlns:c16="http://schemas.microsoft.com/office/drawing/2014/chart" uri="{C3380CC4-5D6E-409C-BE32-E72D297353CC}">
                  <c16:uniqueId val="{00000018-80A1-44AC-BAB0-E2799A931A52}"/>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{3D89257B-5119-4172-8397-6A227332C210}</c15:txfldGUID>
                      <c15:f>Diagramm!$K$48</c15:f>
                      <c15:dlblFieldTableCache>
                        <c:ptCount val="1"/>
                      </c15:dlblFieldTableCache>
                    </c15:dlblFTEntry>
                  </c15:dlblFieldTable>
                  <c15:showDataLabelsRange val="0"/>
                </c:ext>
                <c:ext xmlns:c16="http://schemas.microsoft.com/office/drawing/2014/chart" uri="{C3380CC4-5D6E-409C-BE32-E72D297353CC}">
                  <c16:uniqueId val="{00000019-80A1-44AC-BAB0-E2799A931A52}"/>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{D7C7017F-FEC0-437E-B429-18F8D4E1B7CD}</c15:txfldGUID>
                      <c15:f>Diagramm!$K$49</c15:f>
                      <c15:dlblFieldTableCache>
                        <c:ptCount val="1"/>
                      </c15:dlblFieldTableCache>
                    </c15:dlblFTEntry>
                  </c15:dlblFieldTable>
                  <c15:showDataLabelsRange val="0"/>
                </c:ext>
                <c:ext xmlns:c16="http://schemas.microsoft.com/office/drawing/2014/chart" uri="{C3380CC4-5D6E-409C-BE32-E72D297353CC}">
                  <c16:uniqueId val="{0000001A-80A1-44AC-BAB0-E2799A931A52}"/>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{CB8EF311-CC82-4DAF-8952-D5451429B78E}</c15:txfldGUID>
                      <c15:f>Diagramm!$K$50</c15:f>
                      <c15:dlblFieldTableCache>
                        <c:ptCount val="1"/>
                      </c15:dlblFieldTableCache>
                    </c15:dlblFTEntry>
                  </c15:dlblFieldTable>
                  <c15:showDataLabelsRange val="0"/>
                </c:ext>
                <c:ext xmlns:c16="http://schemas.microsoft.com/office/drawing/2014/chart" uri="{C3380CC4-5D6E-409C-BE32-E72D297353CC}">
                  <c16:uniqueId val="{0000001B-80A1-44AC-BAB0-E2799A931A52}"/>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{4260E9FA-2BA8-424A-9382-558550F63D49}</c15:txfldGUID>
                      <c15:f>Diagramm!$K$51</c15:f>
                      <c15:dlblFieldTableCache>
                        <c:ptCount val="1"/>
                      </c15:dlblFieldTableCache>
                    </c15:dlblFTEntry>
                  </c15:dlblFieldTable>
                  <c15:showDataLabelsRange val="0"/>
                </c:ext>
                <c:ext xmlns:c16="http://schemas.microsoft.com/office/drawing/2014/chart" uri="{C3380CC4-5D6E-409C-BE32-E72D297353CC}">
                  <c16:uniqueId val="{0000001C-80A1-44AC-BAB0-E2799A931A52}"/>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{FBF663D8-FDD3-4CEA-9270-9F35A72DF646}</c15:txfldGUID>
                      <c15:f>Diagramm!$K$52</c15:f>
                      <c15:dlblFieldTableCache>
                        <c:ptCount val="1"/>
                      </c15:dlblFieldTableCache>
                    </c15:dlblFTEntry>
                  </c15:dlblFieldTable>
                  <c15:showDataLabelsRange val="0"/>
                </c:ext>
                <c:ext xmlns:c16="http://schemas.microsoft.com/office/drawing/2014/chart" uri="{C3380CC4-5D6E-409C-BE32-E72D297353CC}">
                  <c16:uniqueId val="{0000001D-80A1-44AC-BAB0-E2799A931A52}"/>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{D26AED1C-A38E-4CDD-A8D9-FBF6E4DC8E5B}</c15:txfldGUID>
                      <c15:f>Diagramm!$K$53</c15:f>
                      <c15:dlblFieldTableCache>
                        <c:ptCount val="1"/>
                      </c15:dlblFieldTableCache>
                    </c15:dlblFTEntry>
                  </c15:dlblFieldTable>
                  <c15:showDataLabelsRange val="0"/>
                </c:ext>
                <c:ext xmlns:c16="http://schemas.microsoft.com/office/drawing/2014/chart" uri="{C3380CC4-5D6E-409C-BE32-E72D297353CC}">
                  <c16:uniqueId val="{0000001E-80A1-44AC-BAB0-E2799A931A52}"/>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{3CA363BA-6DB3-4CF7-A19D-074DD0E7F27B}</c15:txfldGUID>
                      <c15:f>Diagramm!$K$54</c15:f>
                      <c15:dlblFieldTableCache>
                        <c:ptCount val="1"/>
                      </c15:dlblFieldTableCache>
                    </c15:dlblFTEntry>
                  </c15:dlblFieldTable>
                  <c15:showDataLabelsRange val="0"/>
                </c:ext>
                <c:ext xmlns:c16="http://schemas.microsoft.com/office/drawing/2014/chart" uri="{C3380CC4-5D6E-409C-BE32-E72D297353CC}">
                  <c16:uniqueId val="{0000001F-80A1-44AC-BAB0-E2799A931A52}"/>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{05407475-C40E-48EC-8259-461FC7FB22AD}</c15:txfldGUID>
                      <c15:f>Diagramm!$K$55</c15:f>
                      <c15:dlblFieldTableCache>
                        <c:ptCount val="1"/>
                      </c15:dlblFieldTableCache>
                    </c15:dlblFTEntry>
                  </c15:dlblFieldTable>
                  <c15:showDataLabelsRange val="0"/>
                </c:ext>
                <c:ext xmlns:c16="http://schemas.microsoft.com/office/drawing/2014/chart" uri="{C3380CC4-5D6E-409C-BE32-E72D297353CC}">
                  <c16:uniqueId val="{00000020-80A1-44AC-BAB0-E2799A931A52}"/>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{94CADB95-745A-4826-8EA2-219A0032E34F}</c15:txfldGUID>
                      <c15:f>Diagramm!$K$56</c15:f>
                      <c15:dlblFieldTableCache>
                        <c:ptCount val="1"/>
                      </c15:dlblFieldTableCache>
                    </c15:dlblFTEntry>
                  </c15:dlblFieldTable>
                  <c15:showDataLabelsRange val="0"/>
                </c:ext>
                <c:ext xmlns:c16="http://schemas.microsoft.com/office/drawing/2014/chart" uri="{C3380CC4-5D6E-409C-BE32-E72D297353CC}">
                  <c16:uniqueId val="{00000021-80A1-44AC-BAB0-E2799A931A52}"/>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{81E619C7-2947-4151-9D56-17363D63C5C7}</c15:txfldGUID>
                      <c15:f>Diagramm!$K$57</c15:f>
                      <c15:dlblFieldTableCache>
                        <c:ptCount val="1"/>
                      </c15:dlblFieldTableCache>
                    </c15:dlblFTEntry>
                  </c15:dlblFieldTable>
                  <c15:showDataLabelsRange val="0"/>
                </c:ext>
                <c:ext xmlns:c16="http://schemas.microsoft.com/office/drawing/2014/chart" uri="{C3380CC4-5D6E-409C-BE32-E72D297353CC}">
                  <c16:uniqueId val="{00000022-80A1-44AC-BAB0-E2799A931A52}"/>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{DA24B8C5-8423-4F97-B77B-E70E70B3F218}</c15:txfldGUID>
                      <c15:f>Diagramm!$K$58</c15:f>
                      <c15:dlblFieldTableCache>
                        <c:ptCount val="1"/>
                      </c15:dlblFieldTableCache>
                    </c15:dlblFTEntry>
                  </c15:dlblFieldTable>
                  <c15:showDataLabelsRange val="0"/>
                </c:ext>
                <c:ext xmlns:c16="http://schemas.microsoft.com/office/drawing/2014/chart" uri="{C3380CC4-5D6E-409C-BE32-E72D297353CC}">
                  <c16:uniqueId val="{00000023-80A1-44AC-BAB0-E2799A931A52}"/>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{878BE8D1-2EC9-4EA1-A12D-CF3DFDE23F79}</c15:txfldGUID>
                      <c15:f>Diagramm!$K$59</c15:f>
                      <c15:dlblFieldTableCache>
                        <c:ptCount val="1"/>
                      </c15:dlblFieldTableCache>
                    </c15:dlblFTEntry>
                  </c15:dlblFieldTable>
                  <c15:showDataLabelsRange val="0"/>
                </c:ext>
                <c:ext xmlns:c16="http://schemas.microsoft.com/office/drawing/2014/chart" uri="{C3380CC4-5D6E-409C-BE32-E72D297353CC}">
                  <c16:uniqueId val="{00000024-80A1-44AC-BAB0-E2799A931A52}"/>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{05B0D155-783A-4F2F-ACEB-0BC195582224}</c15:txfldGUID>
                      <c15:f>Diagramm!$K$60</c15:f>
                      <c15:dlblFieldTableCache>
                        <c:ptCount val="1"/>
                      </c15:dlblFieldTableCache>
                    </c15:dlblFTEntry>
                  </c15:dlblFieldTable>
                  <c15:showDataLabelsRange val="0"/>
                </c:ext>
                <c:ext xmlns:c16="http://schemas.microsoft.com/office/drawing/2014/chart" uri="{C3380CC4-5D6E-409C-BE32-E72D297353CC}">
                  <c16:uniqueId val="{00000025-80A1-44AC-BAB0-E2799A931A52}"/>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{CAAE99BB-E44B-4D14-A32A-DE9418ADD5A4}</c15:txfldGUID>
                      <c15:f>Diagramm!$K$61</c15:f>
                      <c15:dlblFieldTableCache>
                        <c:ptCount val="1"/>
                      </c15:dlblFieldTableCache>
                    </c15:dlblFTEntry>
                  </c15:dlblFieldTable>
                  <c15:showDataLabelsRange val="0"/>
                </c:ext>
                <c:ext xmlns:c16="http://schemas.microsoft.com/office/drawing/2014/chart" uri="{C3380CC4-5D6E-409C-BE32-E72D297353CC}">
                  <c16:uniqueId val="{00000026-80A1-44AC-BAB0-E2799A931A52}"/>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{C2F0BDB5-9F33-468C-862E-6EA371CDB794}</c15:txfldGUID>
                      <c15:f>Diagramm!$K$62</c15:f>
                      <c15:dlblFieldTableCache>
                        <c:ptCount val="1"/>
                      </c15:dlblFieldTableCache>
                    </c15:dlblFTEntry>
                  </c15:dlblFieldTable>
                  <c15:showDataLabelsRange val="0"/>
                </c:ext>
                <c:ext xmlns:c16="http://schemas.microsoft.com/office/drawing/2014/chart" uri="{C3380CC4-5D6E-409C-BE32-E72D297353CC}">
                  <c16:uniqueId val="{00000027-80A1-44AC-BAB0-E2799A931A52}"/>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{EDF6B27B-51BA-43C6-8F24-AEC09699836F}</c15:txfldGUID>
                      <c15:f>Diagramm!$K$63</c15:f>
                      <c15:dlblFieldTableCache>
                        <c:ptCount val="1"/>
                      </c15:dlblFieldTableCache>
                    </c15:dlblFTEntry>
                  </c15:dlblFieldTable>
                  <c15:showDataLabelsRange val="0"/>
                </c:ext>
                <c:ext xmlns:c16="http://schemas.microsoft.com/office/drawing/2014/chart" uri="{C3380CC4-5D6E-409C-BE32-E72D297353CC}">
                  <c16:uniqueId val="{00000028-80A1-44AC-BAB0-E2799A931A52}"/>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{8B505FD0-426C-4945-866E-017D3D5F9EF0}</c15:txfldGUID>
                      <c15:f>Diagramm!$K$64</c15:f>
                      <c15:dlblFieldTableCache>
                        <c:ptCount val="1"/>
                      </c15:dlblFieldTableCache>
                    </c15:dlblFTEntry>
                  </c15:dlblFieldTable>
                  <c15:showDataLabelsRange val="0"/>
                </c:ext>
                <c:ext xmlns:c16="http://schemas.microsoft.com/office/drawing/2014/chart" uri="{C3380CC4-5D6E-409C-BE32-E72D297353CC}">
                  <c16:uniqueId val="{00000029-80A1-44AC-BAB0-E2799A931A52}"/>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{56D2C8AD-7F4E-4320-8AA2-500500EAFC82}</c15:txfldGUID>
                      <c15:f>Diagramm!$K$65</c15:f>
                      <c15:dlblFieldTableCache>
                        <c:ptCount val="1"/>
                      </c15:dlblFieldTableCache>
                    </c15:dlblFTEntry>
                  </c15:dlblFieldTable>
                  <c15:showDataLabelsRange val="0"/>
                </c:ext>
                <c:ext xmlns:c16="http://schemas.microsoft.com/office/drawing/2014/chart" uri="{C3380CC4-5D6E-409C-BE32-E72D297353CC}">
                  <c16:uniqueId val="{0000002A-80A1-44AC-BAB0-E2799A931A52}"/>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{84DA8390-C198-48C8-BF25-BE6D674EF40C}</c15:txfldGUID>
                      <c15:f>Diagramm!$K$66</c15:f>
                      <c15:dlblFieldTableCache>
                        <c:ptCount val="1"/>
                      </c15:dlblFieldTableCache>
                    </c15:dlblFTEntry>
                  </c15:dlblFieldTable>
                  <c15:showDataLabelsRange val="0"/>
                </c:ext>
                <c:ext xmlns:c16="http://schemas.microsoft.com/office/drawing/2014/chart" uri="{C3380CC4-5D6E-409C-BE32-E72D297353CC}">
                  <c16:uniqueId val="{0000002B-80A1-44AC-BAB0-E2799A931A52}"/>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{74B5247E-DF2B-4C55-A9CC-45F37E80D152}</c15:txfldGUID>
                      <c15:f>Diagramm!$K$67</c15:f>
                      <c15:dlblFieldTableCache>
                        <c:ptCount val="1"/>
                      </c15:dlblFieldTableCache>
                    </c15:dlblFTEntry>
                  </c15:dlblFieldTable>
                  <c15:showDataLabelsRange val="0"/>
                </c:ext>
                <c:ext xmlns:c16="http://schemas.microsoft.com/office/drawing/2014/chart" uri="{C3380CC4-5D6E-409C-BE32-E72D297353CC}">
                  <c16:uniqueId val="{0000002C-80A1-44AC-BAB0-E2799A931A52}"/>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80A1-44AC-BAB0-E2799A931A52}"/>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{5D00C5E0-5E3C-424C-BD80-DAB907D06A0B}</c15:txfldGUID>
                      <c15:f>Diagramm!$J$46</c15:f>
                      <c15:dlblFieldTableCache>
                        <c:ptCount val="1"/>
                      </c15:dlblFieldTableCache>
                    </c15:dlblFTEntry>
                  </c15:dlblFieldTable>
                  <c15:showDataLabelsRange val="0"/>
                </c:ext>
                <c:ext xmlns:c16="http://schemas.microsoft.com/office/drawing/2014/chart" uri="{C3380CC4-5D6E-409C-BE32-E72D297353CC}">
                  <c16:uniqueId val="{0000002E-80A1-44AC-BAB0-E2799A931A52}"/>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{480FCC7B-DF16-4134-AE10-6CDF77C40E62}</c15:txfldGUID>
                      <c15:f>Diagramm!$J$47</c15:f>
                      <c15:dlblFieldTableCache>
                        <c:ptCount val="1"/>
                      </c15:dlblFieldTableCache>
                    </c15:dlblFTEntry>
                  </c15:dlblFieldTable>
                  <c15:showDataLabelsRange val="0"/>
                </c:ext>
                <c:ext xmlns:c16="http://schemas.microsoft.com/office/drawing/2014/chart" uri="{C3380CC4-5D6E-409C-BE32-E72D297353CC}">
                  <c16:uniqueId val="{0000002F-80A1-44AC-BAB0-E2799A931A52}"/>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{C0DC1C44-E6BA-4B5E-A077-57526AC5FDF7}</c15:txfldGUID>
                      <c15:f>Diagramm!$J$48</c15:f>
                      <c15:dlblFieldTableCache>
                        <c:ptCount val="1"/>
                      </c15:dlblFieldTableCache>
                    </c15:dlblFTEntry>
                  </c15:dlblFieldTable>
                  <c15:showDataLabelsRange val="0"/>
                </c:ext>
                <c:ext xmlns:c16="http://schemas.microsoft.com/office/drawing/2014/chart" uri="{C3380CC4-5D6E-409C-BE32-E72D297353CC}">
                  <c16:uniqueId val="{00000030-80A1-44AC-BAB0-E2799A931A52}"/>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{52743F78-04AF-4466-A739-CAE555781BD9}</c15:txfldGUID>
                      <c15:f>Diagramm!$J$49</c15:f>
                      <c15:dlblFieldTableCache>
                        <c:ptCount val="1"/>
                      </c15:dlblFieldTableCache>
                    </c15:dlblFTEntry>
                  </c15:dlblFieldTable>
                  <c15:showDataLabelsRange val="0"/>
                </c:ext>
                <c:ext xmlns:c16="http://schemas.microsoft.com/office/drawing/2014/chart" uri="{C3380CC4-5D6E-409C-BE32-E72D297353CC}">
                  <c16:uniqueId val="{00000031-80A1-44AC-BAB0-E2799A931A52}"/>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{AF3C3619-4B82-4A8B-AEF5-79BE57F3865F}</c15:txfldGUID>
                      <c15:f>Diagramm!$J$50</c15:f>
                      <c15:dlblFieldTableCache>
                        <c:ptCount val="1"/>
                      </c15:dlblFieldTableCache>
                    </c15:dlblFTEntry>
                  </c15:dlblFieldTable>
                  <c15:showDataLabelsRange val="0"/>
                </c:ext>
                <c:ext xmlns:c16="http://schemas.microsoft.com/office/drawing/2014/chart" uri="{C3380CC4-5D6E-409C-BE32-E72D297353CC}">
                  <c16:uniqueId val="{00000032-80A1-44AC-BAB0-E2799A931A52}"/>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{3DB9C6A0-A5C1-467C-B807-5A38BCAB39E6}</c15:txfldGUID>
                      <c15:f>Diagramm!$J$51</c15:f>
                      <c15:dlblFieldTableCache>
                        <c:ptCount val="1"/>
                      </c15:dlblFieldTableCache>
                    </c15:dlblFTEntry>
                  </c15:dlblFieldTable>
                  <c15:showDataLabelsRange val="0"/>
                </c:ext>
                <c:ext xmlns:c16="http://schemas.microsoft.com/office/drawing/2014/chart" uri="{C3380CC4-5D6E-409C-BE32-E72D297353CC}">
                  <c16:uniqueId val="{00000033-80A1-44AC-BAB0-E2799A931A52}"/>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{B1AB9524-EA81-4A7B-9E35-9B0389701AC3}</c15:txfldGUID>
                      <c15:f>Diagramm!$J$52</c15:f>
                      <c15:dlblFieldTableCache>
                        <c:ptCount val="1"/>
                      </c15:dlblFieldTableCache>
                    </c15:dlblFTEntry>
                  </c15:dlblFieldTable>
                  <c15:showDataLabelsRange val="0"/>
                </c:ext>
                <c:ext xmlns:c16="http://schemas.microsoft.com/office/drawing/2014/chart" uri="{C3380CC4-5D6E-409C-BE32-E72D297353CC}">
                  <c16:uniqueId val="{00000034-80A1-44AC-BAB0-E2799A931A52}"/>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{959F9509-7A01-42A5-B86F-28D5FAE4E8BC}</c15:txfldGUID>
                      <c15:f>Diagramm!$J$53</c15:f>
                      <c15:dlblFieldTableCache>
                        <c:ptCount val="1"/>
                      </c15:dlblFieldTableCache>
                    </c15:dlblFTEntry>
                  </c15:dlblFieldTable>
                  <c15:showDataLabelsRange val="0"/>
                </c:ext>
                <c:ext xmlns:c16="http://schemas.microsoft.com/office/drawing/2014/chart" uri="{C3380CC4-5D6E-409C-BE32-E72D297353CC}">
                  <c16:uniqueId val="{00000035-80A1-44AC-BAB0-E2799A931A52}"/>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{0C312EDA-F5AC-47FC-A114-2979AF94CB84}</c15:txfldGUID>
                      <c15:f>Diagramm!$J$54</c15:f>
                      <c15:dlblFieldTableCache>
                        <c:ptCount val="1"/>
                      </c15:dlblFieldTableCache>
                    </c15:dlblFTEntry>
                  </c15:dlblFieldTable>
                  <c15:showDataLabelsRange val="0"/>
                </c:ext>
                <c:ext xmlns:c16="http://schemas.microsoft.com/office/drawing/2014/chart" uri="{C3380CC4-5D6E-409C-BE32-E72D297353CC}">
                  <c16:uniqueId val="{00000036-80A1-44AC-BAB0-E2799A931A52}"/>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{A92B923C-A5D2-4CC0-BA61-6B5B17394D68}</c15:txfldGUID>
                      <c15:f>Diagramm!$J$55</c15:f>
                      <c15:dlblFieldTableCache>
                        <c:ptCount val="1"/>
                      </c15:dlblFieldTableCache>
                    </c15:dlblFTEntry>
                  </c15:dlblFieldTable>
                  <c15:showDataLabelsRange val="0"/>
                </c:ext>
                <c:ext xmlns:c16="http://schemas.microsoft.com/office/drawing/2014/chart" uri="{C3380CC4-5D6E-409C-BE32-E72D297353CC}">
                  <c16:uniqueId val="{00000037-80A1-44AC-BAB0-E2799A931A52}"/>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{7BC3FF91-8E0A-464C-86C8-38FA797299D4}</c15:txfldGUID>
                      <c15:f>Diagramm!$J$56</c15:f>
                      <c15:dlblFieldTableCache>
                        <c:ptCount val="1"/>
                      </c15:dlblFieldTableCache>
                    </c15:dlblFTEntry>
                  </c15:dlblFieldTable>
                  <c15:showDataLabelsRange val="0"/>
                </c:ext>
                <c:ext xmlns:c16="http://schemas.microsoft.com/office/drawing/2014/chart" uri="{C3380CC4-5D6E-409C-BE32-E72D297353CC}">
                  <c16:uniqueId val="{00000038-80A1-44AC-BAB0-E2799A931A52}"/>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{E399CFB9-0C7F-44D2-ADAD-EF9A3DD0A9AB}</c15:txfldGUID>
                      <c15:f>Diagramm!$J$57</c15:f>
                      <c15:dlblFieldTableCache>
                        <c:ptCount val="1"/>
                      </c15:dlblFieldTableCache>
                    </c15:dlblFTEntry>
                  </c15:dlblFieldTable>
                  <c15:showDataLabelsRange val="0"/>
                </c:ext>
                <c:ext xmlns:c16="http://schemas.microsoft.com/office/drawing/2014/chart" uri="{C3380CC4-5D6E-409C-BE32-E72D297353CC}">
                  <c16:uniqueId val="{00000039-80A1-44AC-BAB0-E2799A931A52}"/>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{5FE1E108-2A57-43AE-8C7B-2F4BB48CD478}</c15:txfldGUID>
                      <c15:f>Diagramm!$J$58</c15:f>
                      <c15:dlblFieldTableCache>
                        <c:ptCount val="1"/>
                      </c15:dlblFieldTableCache>
                    </c15:dlblFTEntry>
                  </c15:dlblFieldTable>
                  <c15:showDataLabelsRange val="0"/>
                </c:ext>
                <c:ext xmlns:c16="http://schemas.microsoft.com/office/drawing/2014/chart" uri="{C3380CC4-5D6E-409C-BE32-E72D297353CC}">
                  <c16:uniqueId val="{0000003A-80A1-44AC-BAB0-E2799A931A52}"/>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{A1BB3D7A-21C1-4191-AF17-FB2BFBF163E0}</c15:txfldGUID>
                      <c15:f>Diagramm!$J$59</c15:f>
                      <c15:dlblFieldTableCache>
                        <c:ptCount val="1"/>
                      </c15:dlblFieldTableCache>
                    </c15:dlblFTEntry>
                  </c15:dlblFieldTable>
                  <c15:showDataLabelsRange val="0"/>
                </c:ext>
                <c:ext xmlns:c16="http://schemas.microsoft.com/office/drawing/2014/chart" uri="{C3380CC4-5D6E-409C-BE32-E72D297353CC}">
                  <c16:uniqueId val="{0000003B-80A1-44AC-BAB0-E2799A931A52}"/>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{AF532CB6-3B4D-4F8E-A6D1-7D0C196DA98F}</c15:txfldGUID>
                      <c15:f>Diagramm!$J$60</c15:f>
                      <c15:dlblFieldTableCache>
                        <c:ptCount val="1"/>
                      </c15:dlblFieldTableCache>
                    </c15:dlblFTEntry>
                  </c15:dlblFieldTable>
                  <c15:showDataLabelsRange val="0"/>
                </c:ext>
                <c:ext xmlns:c16="http://schemas.microsoft.com/office/drawing/2014/chart" uri="{C3380CC4-5D6E-409C-BE32-E72D297353CC}">
                  <c16:uniqueId val="{0000003C-80A1-44AC-BAB0-E2799A931A52}"/>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{D2B8CED2-7C22-43A3-9C9D-84FB4567F144}</c15:txfldGUID>
                      <c15:f>Diagramm!$J$61</c15:f>
                      <c15:dlblFieldTableCache>
                        <c:ptCount val="1"/>
                      </c15:dlblFieldTableCache>
                    </c15:dlblFTEntry>
                  </c15:dlblFieldTable>
                  <c15:showDataLabelsRange val="0"/>
                </c:ext>
                <c:ext xmlns:c16="http://schemas.microsoft.com/office/drawing/2014/chart" uri="{C3380CC4-5D6E-409C-BE32-E72D297353CC}">
                  <c16:uniqueId val="{0000003D-80A1-44AC-BAB0-E2799A931A52}"/>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{EEF73210-7779-4DB3-82EE-81E018861F40}</c15:txfldGUID>
                      <c15:f>Diagramm!$J$62</c15:f>
                      <c15:dlblFieldTableCache>
                        <c:ptCount val="1"/>
                      </c15:dlblFieldTableCache>
                    </c15:dlblFTEntry>
                  </c15:dlblFieldTable>
                  <c15:showDataLabelsRange val="0"/>
                </c:ext>
                <c:ext xmlns:c16="http://schemas.microsoft.com/office/drawing/2014/chart" uri="{C3380CC4-5D6E-409C-BE32-E72D297353CC}">
                  <c16:uniqueId val="{0000003E-80A1-44AC-BAB0-E2799A931A52}"/>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{F525917B-2988-4BF2-9500-444CAA074E05}</c15:txfldGUID>
                      <c15:f>Diagramm!$J$63</c15:f>
                      <c15:dlblFieldTableCache>
                        <c:ptCount val="1"/>
                      </c15:dlblFieldTableCache>
                    </c15:dlblFTEntry>
                  </c15:dlblFieldTable>
                  <c15:showDataLabelsRange val="0"/>
                </c:ext>
                <c:ext xmlns:c16="http://schemas.microsoft.com/office/drawing/2014/chart" uri="{C3380CC4-5D6E-409C-BE32-E72D297353CC}">
                  <c16:uniqueId val="{0000003F-80A1-44AC-BAB0-E2799A931A52}"/>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{A5573A19-DC33-4ADB-B95F-C8463562D4BA}</c15:txfldGUID>
                      <c15:f>Diagramm!$J$64</c15:f>
                      <c15:dlblFieldTableCache>
                        <c:ptCount val="1"/>
                      </c15:dlblFieldTableCache>
                    </c15:dlblFTEntry>
                  </c15:dlblFieldTable>
                  <c15:showDataLabelsRange val="0"/>
                </c:ext>
                <c:ext xmlns:c16="http://schemas.microsoft.com/office/drawing/2014/chart" uri="{C3380CC4-5D6E-409C-BE32-E72D297353CC}">
                  <c16:uniqueId val="{00000040-80A1-44AC-BAB0-E2799A931A52}"/>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{E688952D-13A1-4BD5-98D6-7E9A41891592}</c15:txfldGUID>
                      <c15:f>Diagramm!$J$65</c15:f>
                      <c15:dlblFieldTableCache>
                        <c:ptCount val="1"/>
                      </c15:dlblFieldTableCache>
                    </c15:dlblFTEntry>
                  </c15:dlblFieldTable>
                  <c15:showDataLabelsRange val="0"/>
                </c:ext>
                <c:ext xmlns:c16="http://schemas.microsoft.com/office/drawing/2014/chart" uri="{C3380CC4-5D6E-409C-BE32-E72D297353CC}">
                  <c16:uniqueId val="{00000041-80A1-44AC-BAB0-E2799A931A52}"/>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{FFB42FCC-CCA1-4B9A-B476-A353301B72C6}</c15:txfldGUID>
                      <c15:f>Diagramm!$J$66</c15:f>
                      <c15:dlblFieldTableCache>
                        <c:ptCount val="1"/>
                      </c15:dlblFieldTableCache>
                    </c15:dlblFTEntry>
                  </c15:dlblFieldTable>
                  <c15:showDataLabelsRange val="0"/>
                </c:ext>
                <c:ext xmlns:c16="http://schemas.microsoft.com/office/drawing/2014/chart" uri="{C3380CC4-5D6E-409C-BE32-E72D297353CC}">
                  <c16:uniqueId val="{00000042-80A1-44AC-BAB0-E2799A931A52}"/>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{F7CC1364-249C-4A3E-B9CD-A7E793F39BDC}</c15:txfldGUID>
                      <c15:f>Diagramm!$J$67</c15:f>
                      <c15:dlblFieldTableCache>
                        <c:ptCount val="1"/>
                      </c15:dlblFieldTableCache>
                    </c15:dlblFTEntry>
                  </c15:dlblFieldTable>
                  <c15:showDataLabelsRange val="0"/>
                </c:ext>
                <c:ext xmlns:c16="http://schemas.microsoft.com/office/drawing/2014/chart" uri="{C3380CC4-5D6E-409C-BE32-E72D297353CC}">
                  <c16:uniqueId val="{00000043-80A1-44AC-BAB0-E2799A931A5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80A1-44AC-BAB0-E2799A931A52}"/>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79A-4E51-9BD3-653559744DF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79A-4E51-9BD3-653559744DF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79A-4E51-9BD3-653559744DF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79A-4E51-9BD3-653559744DF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79A-4E51-9BD3-653559744DF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79A-4E51-9BD3-653559744DF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79A-4E51-9BD3-653559744DF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79A-4E51-9BD3-653559744DF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79A-4E51-9BD3-653559744DF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79A-4E51-9BD3-653559744DF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79A-4E51-9BD3-653559744DF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79A-4E51-9BD3-653559744DF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C79A-4E51-9BD3-653559744DF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C79A-4E51-9BD3-653559744DF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C79A-4E51-9BD3-653559744DF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C79A-4E51-9BD3-653559744DF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C79A-4E51-9BD3-653559744DF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C79A-4E51-9BD3-653559744DF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C79A-4E51-9BD3-653559744DF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C79A-4E51-9BD3-653559744DF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C79A-4E51-9BD3-653559744DF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C79A-4E51-9BD3-653559744DF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C79A-4E51-9BD3-653559744DF2}"/>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C79A-4E51-9BD3-653559744DF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C79A-4E51-9BD3-653559744DF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C79A-4E51-9BD3-653559744DF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C79A-4E51-9BD3-653559744DF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C79A-4E51-9BD3-653559744DF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C79A-4E51-9BD3-653559744DF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C79A-4E51-9BD3-653559744DF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C79A-4E51-9BD3-653559744DF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C79A-4E51-9BD3-653559744DF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C79A-4E51-9BD3-653559744DF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C79A-4E51-9BD3-653559744DF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C79A-4E51-9BD3-653559744DF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C79A-4E51-9BD3-653559744DF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C79A-4E51-9BD3-653559744DF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C79A-4E51-9BD3-653559744DF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C79A-4E51-9BD3-653559744DF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C79A-4E51-9BD3-653559744DF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C79A-4E51-9BD3-653559744DF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C79A-4E51-9BD3-653559744DF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C79A-4E51-9BD3-653559744DF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C79A-4E51-9BD3-653559744DF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C79A-4E51-9BD3-653559744DF2}"/>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C79A-4E51-9BD3-653559744DF2}"/>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C79A-4E51-9BD3-653559744DF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C79A-4E51-9BD3-653559744DF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C79A-4E51-9BD3-653559744DF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C79A-4E51-9BD3-653559744DF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C79A-4E51-9BD3-653559744DF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C79A-4E51-9BD3-653559744DF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C79A-4E51-9BD3-653559744DF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C79A-4E51-9BD3-653559744DF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C79A-4E51-9BD3-653559744DF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C79A-4E51-9BD3-653559744DF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C79A-4E51-9BD3-653559744DF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C79A-4E51-9BD3-653559744DF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C79A-4E51-9BD3-653559744DF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C79A-4E51-9BD3-653559744DF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C79A-4E51-9BD3-653559744DF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C79A-4E51-9BD3-653559744DF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C79A-4E51-9BD3-653559744DF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C79A-4E51-9BD3-653559744DF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C79A-4E51-9BD3-653559744DF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C79A-4E51-9BD3-653559744DF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C79A-4E51-9BD3-653559744DF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C79A-4E51-9BD3-653559744DF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C79A-4E51-9BD3-653559744DF2}"/>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100.8979488956804</c:v>
                </c:pt>
                <c:pt idx="2">
                  <c:v>102.87973786193643</c:v>
                </c:pt>
                <c:pt idx="3">
                  <c:v>101.73445918270897</c:v>
                </c:pt>
                <c:pt idx="4">
                  <c:v>103.02939601121648</c:v>
                </c:pt>
                <c:pt idx="5">
                  <c:v>104.06282491571883</c:v>
                </c:pt>
                <c:pt idx="6">
                  <c:v>105.70748920885977</c:v>
                </c:pt>
                <c:pt idx="7">
                  <c:v>104.85365008349351</c:v>
                </c:pt>
                <c:pt idx="8">
                  <c:v>104.86625287501181</c:v>
                </c:pt>
                <c:pt idx="9">
                  <c:v>105.02378776899084</c:v>
                </c:pt>
                <c:pt idx="10">
                  <c:v>107.74441538800845</c:v>
                </c:pt>
                <c:pt idx="11">
                  <c:v>106.66845206213176</c:v>
                </c:pt>
                <c:pt idx="12">
                  <c:v>107.04023441192223</c:v>
                </c:pt>
                <c:pt idx="13">
                  <c:v>108.1051702952204</c:v>
                </c:pt>
                <c:pt idx="14">
                  <c:v>110.92346954850501</c:v>
                </c:pt>
                <c:pt idx="15">
                  <c:v>110.07908251677748</c:v>
                </c:pt>
                <c:pt idx="16">
                  <c:v>110.17675415104446</c:v>
                </c:pt>
                <c:pt idx="17">
                  <c:v>110.94079838684267</c:v>
                </c:pt>
                <c:pt idx="18">
                  <c:v>113.38101389457765</c:v>
                </c:pt>
                <c:pt idx="19">
                  <c:v>112.87060083808565</c:v>
                </c:pt>
                <c:pt idx="20">
                  <c:v>112.81703897413277</c:v>
                </c:pt>
                <c:pt idx="21">
                  <c:v>112.98560131069031</c:v>
                </c:pt>
                <c:pt idx="22">
                  <c:v>115.46677589085984</c:v>
                </c:pt>
                <c:pt idx="23">
                  <c:v>114.71060839976055</c:v>
                </c:pt>
                <c:pt idx="24">
                  <c:v>114.36560698194651</c:v>
                </c:pt>
              </c:numCache>
            </c:numRef>
          </c:val>
          <c:smooth val="0"/>
          <c:extLst>
            <c:ext xmlns:c16="http://schemas.microsoft.com/office/drawing/2014/chart" uri="{C3380CC4-5D6E-409C-BE32-E72D297353CC}">
              <c16:uniqueId val="{00000000-2816-42AE-9BC8-024CA167096A}"/>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103.27868852459017</c:v>
                </c:pt>
                <c:pt idx="2">
                  <c:v>106.54456967213115</c:v>
                </c:pt>
                <c:pt idx="3">
                  <c:v>105.26383196721312</c:v>
                </c:pt>
                <c:pt idx="4">
                  <c:v>104.71311475409837</c:v>
                </c:pt>
                <c:pt idx="5">
                  <c:v>106.86475409836065</c:v>
                </c:pt>
                <c:pt idx="6">
                  <c:v>110.07940573770492</c:v>
                </c:pt>
                <c:pt idx="7">
                  <c:v>109.38780737704919</c:v>
                </c:pt>
                <c:pt idx="8">
                  <c:v>107.3514344262295</c:v>
                </c:pt>
                <c:pt idx="9">
                  <c:v>108.61936475409837</c:v>
                </c:pt>
                <c:pt idx="10">
                  <c:v>111.85963114754098</c:v>
                </c:pt>
                <c:pt idx="11">
                  <c:v>111.10399590163935</c:v>
                </c:pt>
                <c:pt idx="12">
                  <c:v>110.36116803278688</c:v>
                </c:pt>
                <c:pt idx="13">
                  <c:v>112.26946721311475</c:v>
                </c:pt>
                <c:pt idx="14">
                  <c:v>116.06045081967213</c:v>
                </c:pt>
                <c:pt idx="15">
                  <c:v>114.61321721311475</c:v>
                </c:pt>
                <c:pt idx="16">
                  <c:v>114.72848360655739</c:v>
                </c:pt>
                <c:pt idx="17">
                  <c:v>117.58452868852459</c:v>
                </c:pt>
                <c:pt idx="18">
                  <c:v>121.40112704918033</c:v>
                </c:pt>
                <c:pt idx="19">
                  <c:v>119.24948770491804</c:v>
                </c:pt>
                <c:pt idx="20">
                  <c:v>117.16188524590163</c:v>
                </c:pt>
                <c:pt idx="21">
                  <c:v>120.33811475409837</c:v>
                </c:pt>
                <c:pt idx="22">
                  <c:v>124.33401639344261</c:v>
                </c:pt>
                <c:pt idx="23">
                  <c:v>123.02766393442623</c:v>
                </c:pt>
                <c:pt idx="24">
                  <c:v>118.01997950819671</c:v>
                </c:pt>
              </c:numCache>
            </c:numRef>
          </c:val>
          <c:smooth val="0"/>
          <c:extLst>
            <c:ext xmlns:c16="http://schemas.microsoft.com/office/drawing/2014/chart" uri="{C3380CC4-5D6E-409C-BE32-E72D297353CC}">
              <c16:uniqueId val="{00000001-2816-42AE-9BC8-024CA167096A}"/>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101.30284672008338</c:v>
                </c:pt>
                <c:pt idx="2">
                  <c:v>99.478861311966654</c:v>
                </c:pt>
                <c:pt idx="3">
                  <c:v>98.814409484724123</c:v>
                </c:pt>
                <c:pt idx="4">
                  <c:v>96.339000716565693</c:v>
                </c:pt>
                <c:pt idx="5">
                  <c:v>98.345384665494109</c:v>
                </c:pt>
                <c:pt idx="6">
                  <c:v>96.788482834994454</c:v>
                </c:pt>
                <c:pt idx="7">
                  <c:v>95.531235750113993</c:v>
                </c:pt>
                <c:pt idx="8">
                  <c:v>94.834212754869384</c:v>
                </c:pt>
                <c:pt idx="9">
                  <c:v>96.970881375806144</c:v>
                </c:pt>
                <c:pt idx="10">
                  <c:v>94.098104358022283</c:v>
                </c:pt>
                <c:pt idx="11">
                  <c:v>94.09159012442187</c:v>
                </c:pt>
                <c:pt idx="12">
                  <c:v>94.104618591622696</c:v>
                </c:pt>
                <c:pt idx="13">
                  <c:v>96.462771154973609</c:v>
                </c:pt>
                <c:pt idx="14">
                  <c:v>94.541072242850632</c:v>
                </c:pt>
                <c:pt idx="15">
                  <c:v>94.2218747964302</c:v>
                </c:pt>
                <c:pt idx="16">
                  <c:v>93.609536837991016</c:v>
                </c:pt>
                <c:pt idx="17">
                  <c:v>95.563806918116086</c:v>
                </c:pt>
                <c:pt idx="18">
                  <c:v>92.730115301934717</c:v>
                </c:pt>
                <c:pt idx="19">
                  <c:v>91.928864569083444</c:v>
                </c:pt>
                <c:pt idx="20">
                  <c:v>91.57058172106052</c:v>
                </c:pt>
                <c:pt idx="21">
                  <c:v>93.094912383558068</c:v>
                </c:pt>
                <c:pt idx="22">
                  <c:v>90.417562373786723</c:v>
                </c:pt>
                <c:pt idx="23">
                  <c:v>90.463162008989642</c:v>
                </c:pt>
                <c:pt idx="24">
                  <c:v>87.870497036023707</c:v>
                </c:pt>
              </c:numCache>
            </c:numRef>
          </c:val>
          <c:smooth val="0"/>
          <c:extLst>
            <c:ext xmlns:c16="http://schemas.microsoft.com/office/drawing/2014/chart" uri="{C3380CC4-5D6E-409C-BE32-E72D297353CC}">
              <c16:uniqueId val="{00000002-2816-42AE-9BC8-024CA167096A}"/>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2816-42AE-9BC8-024CA167096A}"/>
                </c:ext>
              </c:extLst>
            </c:dLbl>
            <c:dLbl>
              <c:idx val="1"/>
              <c:delete val="1"/>
              <c:extLst>
                <c:ext xmlns:c15="http://schemas.microsoft.com/office/drawing/2012/chart" uri="{CE6537A1-D6FC-4f65-9D91-7224C49458BB}"/>
                <c:ext xmlns:c16="http://schemas.microsoft.com/office/drawing/2014/chart" uri="{C3380CC4-5D6E-409C-BE32-E72D297353CC}">
                  <c16:uniqueId val="{00000004-2816-42AE-9BC8-024CA167096A}"/>
                </c:ext>
              </c:extLst>
            </c:dLbl>
            <c:dLbl>
              <c:idx val="2"/>
              <c:delete val="1"/>
              <c:extLst>
                <c:ext xmlns:c15="http://schemas.microsoft.com/office/drawing/2012/chart" uri="{CE6537A1-D6FC-4f65-9D91-7224C49458BB}"/>
                <c:ext xmlns:c16="http://schemas.microsoft.com/office/drawing/2014/chart" uri="{C3380CC4-5D6E-409C-BE32-E72D297353CC}">
                  <c16:uniqueId val="{00000005-2816-42AE-9BC8-024CA167096A}"/>
                </c:ext>
              </c:extLst>
            </c:dLbl>
            <c:dLbl>
              <c:idx val="3"/>
              <c:delete val="1"/>
              <c:extLst>
                <c:ext xmlns:c15="http://schemas.microsoft.com/office/drawing/2012/chart" uri="{CE6537A1-D6FC-4f65-9D91-7224C49458BB}"/>
                <c:ext xmlns:c16="http://schemas.microsoft.com/office/drawing/2014/chart" uri="{C3380CC4-5D6E-409C-BE32-E72D297353CC}">
                  <c16:uniqueId val="{00000006-2816-42AE-9BC8-024CA167096A}"/>
                </c:ext>
              </c:extLst>
            </c:dLbl>
            <c:dLbl>
              <c:idx val="4"/>
              <c:delete val="1"/>
              <c:extLst>
                <c:ext xmlns:c15="http://schemas.microsoft.com/office/drawing/2012/chart" uri="{CE6537A1-D6FC-4f65-9D91-7224C49458BB}"/>
                <c:ext xmlns:c16="http://schemas.microsoft.com/office/drawing/2014/chart" uri="{C3380CC4-5D6E-409C-BE32-E72D297353CC}">
                  <c16:uniqueId val="{00000007-2816-42AE-9BC8-024CA167096A}"/>
                </c:ext>
              </c:extLst>
            </c:dLbl>
            <c:dLbl>
              <c:idx val="5"/>
              <c:delete val="1"/>
              <c:extLst>
                <c:ext xmlns:c15="http://schemas.microsoft.com/office/drawing/2012/chart" uri="{CE6537A1-D6FC-4f65-9D91-7224C49458BB}"/>
                <c:ext xmlns:c16="http://schemas.microsoft.com/office/drawing/2014/chart" uri="{C3380CC4-5D6E-409C-BE32-E72D297353CC}">
                  <c16:uniqueId val="{00000008-2816-42AE-9BC8-024CA167096A}"/>
                </c:ext>
              </c:extLst>
            </c:dLbl>
            <c:dLbl>
              <c:idx val="6"/>
              <c:delete val="1"/>
              <c:extLst>
                <c:ext xmlns:c15="http://schemas.microsoft.com/office/drawing/2012/chart" uri="{CE6537A1-D6FC-4f65-9D91-7224C49458BB}"/>
                <c:ext xmlns:c16="http://schemas.microsoft.com/office/drawing/2014/chart" uri="{C3380CC4-5D6E-409C-BE32-E72D297353CC}">
                  <c16:uniqueId val="{00000009-2816-42AE-9BC8-024CA167096A}"/>
                </c:ext>
              </c:extLst>
            </c:dLbl>
            <c:dLbl>
              <c:idx val="7"/>
              <c:delete val="1"/>
              <c:extLst>
                <c:ext xmlns:c15="http://schemas.microsoft.com/office/drawing/2012/chart" uri="{CE6537A1-D6FC-4f65-9D91-7224C49458BB}"/>
                <c:ext xmlns:c16="http://schemas.microsoft.com/office/drawing/2014/chart" uri="{C3380CC4-5D6E-409C-BE32-E72D297353CC}">
                  <c16:uniqueId val="{0000000A-2816-42AE-9BC8-024CA167096A}"/>
                </c:ext>
              </c:extLst>
            </c:dLbl>
            <c:dLbl>
              <c:idx val="8"/>
              <c:delete val="1"/>
              <c:extLst>
                <c:ext xmlns:c15="http://schemas.microsoft.com/office/drawing/2012/chart" uri="{CE6537A1-D6FC-4f65-9D91-7224C49458BB}"/>
                <c:ext xmlns:c16="http://schemas.microsoft.com/office/drawing/2014/chart" uri="{C3380CC4-5D6E-409C-BE32-E72D297353CC}">
                  <c16:uniqueId val="{0000000B-2816-42AE-9BC8-024CA167096A}"/>
                </c:ext>
              </c:extLst>
            </c:dLbl>
            <c:dLbl>
              <c:idx val="9"/>
              <c:delete val="1"/>
              <c:extLst>
                <c:ext xmlns:c15="http://schemas.microsoft.com/office/drawing/2012/chart" uri="{CE6537A1-D6FC-4f65-9D91-7224C49458BB}"/>
                <c:ext xmlns:c16="http://schemas.microsoft.com/office/drawing/2014/chart" uri="{C3380CC4-5D6E-409C-BE32-E72D297353CC}">
                  <c16:uniqueId val="{0000000C-2816-42AE-9BC8-024CA167096A}"/>
                </c:ext>
              </c:extLst>
            </c:dLbl>
            <c:dLbl>
              <c:idx val="10"/>
              <c:delete val="1"/>
              <c:extLst>
                <c:ext xmlns:c15="http://schemas.microsoft.com/office/drawing/2012/chart" uri="{CE6537A1-D6FC-4f65-9D91-7224C49458BB}"/>
                <c:ext xmlns:c16="http://schemas.microsoft.com/office/drawing/2014/chart" uri="{C3380CC4-5D6E-409C-BE32-E72D297353CC}">
                  <c16:uniqueId val="{0000000D-2816-42AE-9BC8-024CA167096A}"/>
                </c:ext>
              </c:extLst>
            </c:dLbl>
            <c:dLbl>
              <c:idx val="11"/>
              <c:delete val="1"/>
              <c:extLst>
                <c:ext xmlns:c15="http://schemas.microsoft.com/office/drawing/2012/chart" uri="{CE6537A1-D6FC-4f65-9D91-7224C49458BB}"/>
                <c:ext xmlns:c16="http://schemas.microsoft.com/office/drawing/2014/chart" uri="{C3380CC4-5D6E-409C-BE32-E72D297353CC}">
                  <c16:uniqueId val="{0000000E-2816-42AE-9BC8-024CA167096A}"/>
                </c:ext>
              </c:extLst>
            </c:dLbl>
            <c:dLbl>
              <c:idx val="12"/>
              <c:delete val="1"/>
              <c:extLst>
                <c:ext xmlns:c15="http://schemas.microsoft.com/office/drawing/2012/chart" uri="{CE6537A1-D6FC-4f65-9D91-7224C49458BB}"/>
                <c:ext xmlns:c16="http://schemas.microsoft.com/office/drawing/2014/chart" uri="{C3380CC4-5D6E-409C-BE32-E72D297353CC}">
                  <c16:uniqueId val="{0000000F-2816-42AE-9BC8-024CA167096A}"/>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2816-42AE-9BC8-024CA167096A}"/>
                </c:ext>
              </c:extLst>
            </c:dLbl>
            <c:dLbl>
              <c:idx val="14"/>
              <c:delete val="1"/>
              <c:extLst>
                <c:ext xmlns:c15="http://schemas.microsoft.com/office/drawing/2012/chart" uri="{CE6537A1-D6FC-4f65-9D91-7224C49458BB}"/>
                <c:ext xmlns:c16="http://schemas.microsoft.com/office/drawing/2014/chart" uri="{C3380CC4-5D6E-409C-BE32-E72D297353CC}">
                  <c16:uniqueId val="{00000011-2816-42AE-9BC8-024CA167096A}"/>
                </c:ext>
              </c:extLst>
            </c:dLbl>
            <c:dLbl>
              <c:idx val="15"/>
              <c:delete val="1"/>
              <c:extLst>
                <c:ext xmlns:c15="http://schemas.microsoft.com/office/drawing/2012/chart" uri="{CE6537A1-D6FC-4f65-9D91-7224C49458BB}"/>
                <c:ext xmlns:c16="http://schemas.microsoft.com/office/drawing/2014/chart" uri="{C3380CC4-5D6E-409C-BE32-E72D297353CC}">
                  <c16:uniqueId val="{00000012-2816-42AE-9BC8-024CA167096A}"/>
                </c:ext>
              </c:extLst>
            </c:dLbl>
            <c:dLbl>
              <c:idx val="16"/>
              <c:delete val="1"/>
              <c:extLst>
                <c:ext xmlns:c15="http://schemas.microsoft.com/office/drawing/2012/chart" uri="{CE6537A1-D6FC-4f65-9D91-7224C49458BB}"/>
                <c:ext xmlns:c16="http://schemas.microsoft.com/office/drawing/2014/chart" uri="{C3380CC4-5D6E-409C-BE32-E72D297353CC}">
                  <c16:uniqueId val="{00000013-2816-42AE-9BC8-024CA167096A}"/>
                </c:ext>
              </c:extLst>
            </c:dLbl>
            <c:dLbl>
              <c:idx val="17"/>
              <c:delete val="1"/>
              <c:extLst>
                <c:ext xmlns:c15="http://schemas.microsoft.com/office/drawing/2012/chart" uri="{CE6537A1-D6FC-4f65-9D91-7224C49458BB}"/>
                <c:ext xmlns:c16="http://schemas.microsoft.com/office/drawing/2014/chart" uri="{C3380CC4-5D6E-409C-BE32-E72D297353CC}">
                  <c16:uniqueId val="{00000014-2816-42AE-9BC8-024CA167096A}"/>
                </c:ext>
              </c:extLst>
            </c:dLbl>
            <c:dLbl>
              <c:idx val="18"/>
              <c:delete val="1"/>
              <c:extLst>
                <c:ext xmlns:c15="http://schemas.microsoft.com/office/drawing/2012/chart" uri="{CE6537A1-D6FC-4f65-9D91-7224C49458BB}"/>
                <c:ext xmlns:c16="http://schemas.microsoft.com/office/drawing/2014/chart" uri="{C3380CC4-5D6E-409C-BE32-E72D297353CC}">
                  <c16:uniqueId val="{00000015-2816-42AE-9BC8-024CA167096A}"/>
                </c:ext>
              </c:extLst>
            </c:dLbl>
            <c:dLbl>
              <c:idx val="19"/>
              <c:delete val="1"/>
              <c:extLst>
                <c:ext xmlns:c15="http://schemas.microsoft.com/office/drawing/2012/chart" uri="{CE6537A1-D6FC-4f65-9D91-7224C49458BB}"/>
                <c:ext xmlns:c16="http://schemas.microsoft.com/office/drawing/2014/chart" uri="{C3380CC4-5D6E-409C-BE32-E72D297353CC}">
                  <c16:uniqueId val="{00000016-2816-42AE-9BC8-024CA167096A}"/>
                </c:ext>
              </c:extLst>
            </c:dLbl>
            <c:dLbl>
              <c:idx val="20"/>
              <c:delete val="1"/>
              <c:extLst>
                <c:ext xmlns:c15="http://schemas.microsoft.com/office/drawing/2012/chart" uri="{CE6537A1-D6FC-4f65-9D91-7224C49458BB}"/>
                <c:ext xmlns:c16="http://schemas.microsoft.com/office/drawing/2014/chart" uri="{C3380CC4-5D6E-409C-BE32-E72D297353CC}">
                  <c16:uniqueId val="{00000017-2816-42AE-9BC8-024CA167096A}"/>
                </c:ext>
              </c:extLst>
            </c:dLbl>
            <c:dLbl>
              <c:idx val="21"/>
              <c:delete val="1"/>
              <c:extLst>
                <c:ext xmlns:c15="http://schemas.microsoft.com/office/drawing/2012/chart" uri="{CE6537A1-D6FC-4f65-9D91-7224C49458BB}"/>
                <c:ext xmlns:c16="http://schemas.microsoft.com/office/drawing/2014/chart" uri="{C3380CC4-5D6E-409C-BE32-E72D297353CC}">
                  <c16:uniqueId val="{00000018-2816-42AE-9BC8-024CA167096A}"/>
                </c:ext>
              </c:extLst>
            </c:dLbl>
            <c:dLbl>
              <c:idx val="22"/>
              <c:delete val="1"/>
              <c:extLst>
                <c:ext xmlns:c15="http://schemas.microsoft.com/office/drawing/2012/chart" uri="{CE6537A1-D6FC-4f65-9D91-7224C49458BB}"/>
                <c:ext xmlns:c16="http://schemas.microsoft.com/office/drawing/2014/chart" uri="{C3380CC4-5D6E-409C-BE32-E72D297353CC}">
                  <c16:uniqueId val="{00000019-2816-42AE-9BC8-024CA167096A}"/>
                </c:ext>
              </c:extLst>
            </c:dLbl>
            <c:dLbl>
              <c:idx val="23"/>
              <c:delete val="1"/>
              <c:extLst>
                <c:ext xmlns:c15="http://schemas.microsoft.com/office/drawing/2012/chart" uri="{CE6537A1-D6FC-4f65-9D91-7224C49458BB}"/>
                <c:ext xmlns:c16="http://schemas.microsoft.com/office/drawing/2014/chart" uri="{C3380CC4-5D6E-409C-BE32-E72D297353CC}">
                  <c16:uniqueId val="{0000001A-2816-42AE-9BC8-024CA167096A}"/>
                </c:ext>
              </c:extLst>
            </c:dLbl>
            <c:dLbl>
              <c:idx val="24"/>
              <c:delete val="1"/>
              <c:extLst>
                <c:ext xmlns:c15="http://schemas.microsoft.com/office/drawing/2012/chart" uri="{CE6537A1-D6FC-4f65-9D91-7224C49458BB}"/>
                <c:ext xmlns:c16="http://schemas.microsoft.com/office/drawing/2014/chart" uri="{C3380CC4-5D6E-409C-BE32-E72D297353CC}">
                  <c16:uniqueId val="{0000001B-2816-42AE-9BC8-024CA167096A}"/>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2816-42AE-9BC8-024CA167096A}"/>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Diepholz (03251)</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72597</v>
      </c>
      <c r="F11" s="238">
        <v>72816</v>
      </c>
      <c r="G11" s="238">
        <v>73296</v>
      </c>
      <c r="H11" s="238">
        <v>71721</v>
      </c>
      <c r="I11" s="265">
        <v>71614</v>
      </c>
      <c r="J11" s="263">
        <v>983</v>
      </c>
      <c r="K11" s="266">
        <v>1.3726366352947748</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18.087524277862723</v>
      </c>
      <c r="E13" s="115">
        <v>13131</v>
      </c>
      <c r="F13" s="114">
        <v>13113</v>
      </c>
      <c r="G13" s="114">
        <v>13273</v>
      </c>
      <c r="H13" s="114">
        <v>13121</v>
      </c>
      <c r="I13" s="140">
        <v>12883</v>
      </c>
      <c r="J13" s="115">
        <v>248</v>
      </c>
      <c r="K13" s="116">
        <v>1.9250174648761935</v>
      </c>
    </row>
    <row r="14" spans="1:255" ht="14.1" customHeight="1" x14ac:dyDescent="0.2">
      <c r="A14" s="306" t="s">
        <v>230</v>
      </c>
      <c r="B14" s="307"/>
      <c r="C14" s="308"/>
      <c r="D14" s="113">
        <v>64.583935975315782</v>
      </c>
      <c r="E14" s="115">
        <v>46886</v>
      </c>
      <c r="F14" s="114">
        <v>47143</v>
      </c>
      <c r="G14" s="114">
        <v>47504</v>
      </c>
      <c r="H14" s="114">
        <v>46251</v>
      </c>
      <c r="I14" s="140">
        <v>46395</v>
      </c>
      <c r="J14" s="115">
        <v>491</v>
      </c>
      <c r="K14" s="116">
        <v>1.0583036965190213</v>
      </c>
    </row>
    <row r="15" spans="1:255" ht="14.1" customHeight="1" x14ac:dyDescent="0.2">
      <c r="A15" s="306" t="s">
        <v>231</v>
      </c>
      <c r="B15" s="307"/>
      <c r="C15" s="308"/>
      <c r="D15" s="113">
        <v>9.3598909045828336</v>
      </c>
      <c r="E15" s="115">
        <v>6795</v>
      </c>
      <c r="F15" s="114">
        <v>6801</v>
      </c>
      <c r="G15" s="114">
        <v>6778</v>
      </c>
      <c r="H15" s="114">
        <v>6705</v>
      </c>
      <c r="I15" s="140">
        <v>6695</v>
      </c>
      <c r="J15" s="115">
        <v>100</v>
      </c>
      <c r="K15" s="116">
        <v>1.4936519790888723</v>
      </c>
    </row>
    <row r="16" spans="1:255" ht="14.1" customHeight="1" x14ac:dyDescent="0.2">
      <c r="A16" s="306" t="s">
        <v>232</v>
      </c>
      <c r="B16" s="307"/>
      <c r="C16" s="308"/>
      <c r="D16" s="113">
        <v>7.9603840379079029</v>
      </c>
      <c r="E16" s="115">
        <v>5779</v>
      </c>
      <c r="F16" s="114">
        <v>5754</v>
      </c>
      <c r="G16" s="114">
        <v>5735</v>
      </c>
      <c r="H16" s="114">
        <v>5641</v>
      </c>
      <c r="I16" s="140">
        <v>5637</v>
      </c>
      <c r="J16" s="115">
        <v>142</v>
      </c>
      <c r="K16" s="116">
        <v>2.5190704275323754</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2.0730884196316652</v>
      </c>
      <c r="E18" s="115">
        <v>1505</v>
      </c>
      <c r="F18" s="114">
        <v>1451</v>
      </c>
      <c r="G18" s="114">
        <v>1545</v>
      </c>
      <c r="H18" s="114">
        <v>1493</v>
      </c>
      <c r="I18" s="140">
        <v>1451</v>
      </c>
      <c r="J18" s="115">
        <v>54</v>
      </c>
      <c r="K18" s="116">
        <v>3.7215713301171607</v>
      </c>
    </row>
    <row r="19" spans="1:255" ht="14.1" customHeight="1" x14ac:dyDescent="0.2">
      <c r="A19" s="306" t="s">
        <v>235</v>
      </c>
      <c r="B19" s="307" t="s">
        <v>236</v>
      </c>
      <c r="C19" s="308"/>
      <c r="D19" s="113">
        <v>1.6570932683168726</v>
      </c>
      <c r="E19" s="115">
        <v>1203</v>
      </c>
      <c r="F19" s="114">
        <v>1157</v>
      </c>
      <c r="G19" s="114">
        <v>1253</v>
      </c>
      <c r="H19" s="114">
        <v>1213</v>
      </c>
      <c r="I19" s="140">
        <v>1164</v>
      </c>
      <c r="J19" s="115">
        <v>39</v>
      </c>
      <c r="K19" s="116">
        <v>3.3505154639175259</v>
      </c>
    </row>
    <row r="20" spans="1:255" ht="14.1" customHeight="1" x14ac:dyDescent="0.2">
      <c r="A20" s="306">
        <v>12</v>
      </c>
      <c r="B20" s="307" t="s">
        <v>237</v>
      </c>
      <c r="C20" s="308"/>
      <c r="D20" s="113">
        <v>0.96422717192170471</v>
      </c>
      <c r="E20" s="115">
        <v>700</v>
      </c>
      <c r="F20" s="114">
        <v>687</v>
      </c>
      <c r="G20" s="114">
        <v>734</v>
      </c>
      <c r="H20" s="114">
        <v>715</v>
      </c>
      <c r="I20" s="140">
        <v>694</v>
      </c>
      <c r="J20" s="115">
        <v>6</v>
      </c>
      <c r="K20" s="116">
        <v>0.86455331412103742</v>
      </c>
    </row>
    <row r="21" spans="1:255" ht="14.1" customHeight="1" x14ac:dyDescent="0.2">
      <c r="A21" s="306">
        <v>21</v>
      </c>
      <c r="B21" s="307" t="s">
        <v>238</v>
      </c>
      <c r="C21" s="308"/>
      <c r="D21" s="113">
        <v>0.40084301004173728</v>
      </c>
      <c r="E21" s="115">
        <v>291</v>
      </c>
      <c r="F21" s="114">
        <v>307</v>
      </c>
      <c r="G21" s="114">
        <v>314</v>
      </c>
      <c r="H21" s="114">
        <v>328</v>
      </c>
      <c r="I21" s="140">
        <v>331</v>
      </c>
      <c r="J21" s="115">
        <v>-40</v>
      </c>
      <c r="K21" s="116">
        <v>-12.084592145015106</v>
      </c>
    </row>
    <row r="22" spans="1:255" ht="14.1" customHeight="1" x14ac:dyDescent="0.2">
      <c r="A22" s="306">
        <v>22</v>
      </c>
      <c r="B22" s="307" t="s">
        <v>239</v>
      </c>
      <c r="C22" s="308"/>
      <c r="D22" s="113">
        <v>2.6089232337424413</v>
      </c>
      <c r="E22" s="115">
        <v>1894</v>
      </c>
      <c r="F22" s="114">
        <v>1887</v>
      </c>
      <c r="G22" s="114">
        <v>1932</v>
      </c>
      <c r="H22" s="114">
        <v>1907</v>
      </c>
      <c r="I22" s="140">
        <v>1921</v>
      </c>
      <c r="J22" s="115">
        <v>-27</v>
      </c>
      <c r="K22" s="116">
        <v>-1.4055179593961478</v>
      </c>
    </row>
    <row r="23" spans="1:255" ht="14.1" customHeight="1" x14ac:dyDescent="0.2">
      <c r="A23" s="306">
        <v>23</v>
      </c>
      <c r="B23" s="307" t="s">
        <v>240</v>
      </c>
      <c r="C23" s="308"/>
      <c r="D23" s="113">
        <v>0.57578136837610372</v>
      </c>
      <c r="E23" s="115">
        <v>418</v>
      </c>
      <c r="F23" s="114">
        <v>430</v>
      </c>
      <c r="G23" s="114">
        <v>427</v>
      </c>
      <c r="H23" s="114">
        <v>430</v>
      </c>
      <c r="I23" s="140">
        <v>423</v>
      </c>
      <c r="J23" s="115">
        <v>-5</v>
      </c>
      <c r="K23" s="116">
        <v>-1.1820330969267139</v>
      </c>
    </row>
    <row r="24" spans="1:255" ht="14.1" customHeight="1" x14ac:dyDescent="0.2">
      <c r="A24" s="306">
        <v>24</v>
      </c>
      <c r="B24" s="307" t="s">
        <v>241</v>
      </c>
      <c r="C24" s="308"/>
      <c r="D24" s="113">
        <v>4.4726366103282507</v>
      </c>
      <c r="E24" s="115">
        <v>3247</v>
      </c>
      <c r="F24" s="114">
        <v>3257</v>
      </c>
      <c r="G24" s="114">
        <v>3337</v>
      </c>
      <c r="H24" s="114">
        <v>3314</v>
      </c>
      <c r="I24" s="140">
        <v>3325</v>
      </c>
      <c r="J24" s="115">
        <v>-78</v>
      </c>
      <c r="K24" s="116">
        <v>-2.3458646616541352</v>
      </c>
    </row>
    <row r="25" spans="1:255" ht="14.1" customHeight="1" x14ac:dyDescent="0.2">
      <c r="A25" s="306">
        <v>25</v>
      </c>
      <c r="B25" s="307" t="s">
        <v>242</v>
      </c>
      <c r="C25" s="308"/>
      <c r="D25" s="113">
        <v>5.4561483256883889</v>
      </c>
      <c r="E25" s="115">
        <v>3961</v>
      </c>
      <c r="F25" s="114">
        <v>3999</v>
      </c>
      <c r="G25" s="114">
        <v>4049</v>
      </c>
      <c r="H25" s="114">
        <v>3896</v>
      </c>
      <c r="I25" s="140">
        <v>3889</v>
      </c>
      <c r="J25" s="115">
        <v>72</v>
      </c>
      <c r="K25" s="116">
        <v>1.8513756749807149</v>
      </c>
    </row>
    <row r="26" spans="1:255" ht="14.1" customHeight="1" x14ac:dyDescent="0.2">
      <c r="A26" s="306">
        <v>26</v>
      </c>
      <c r="B26" s="307" t="s">
        <v>243</v>
      </c>
      <c r="C26" s="308"/>
      <c r="D26" s="113">
        <v>2.8265630811190543</v>
      </c>
      <c r="E26" s="115">
        <v>2052</v>
      </c>
      <c r="F26" s="114">
        <v>2082</v>
      </c>
      <c r="G26" s="114">
        <v>2091</v>
      </c>
      <c r="H26" s="114">
        <v>2009</v>
      </c>
      <c r="I26" s="140">
        <v>2017</v>
      </c>
      <c r="J26" s="115">
        <v>35</v>
      </c>
      <c r="K26" s="116">
        <v>1.7352503718393655</v>
      </c>
    </row>
    <row r="27" spans="1:255" ht="14.1" customHeight="1" x14ac:dyDescent="0.2">
      <c r="A27" s="306">
        <v>27</v>
      </c>
      <c r="B27" s="307" t="s">
        <v>244</v>
      </c>
      <c r="C27" s="308"/>
      <c r="D27" s="113">
        <v>2.5717316142540327</v>
      </c>
      <c r="E27" s="115">
        <v>1867</v>
      </c>
      <c r="F27" s="114">
        <v>1857</v>
      </c>
      <c r="G27" s="114">
        <v>1857</v>
      </c>
      <c r="H27" s="114">
        <v>1854</v>
      </c>
      <c r="I27" s="140">
        <v>1867</v>
      </c>
      <c r="J27" s="115">
        <v>0</v>
      </c>
      <c r="K27" s="116">
        <v>0</v>
      </c>
    </row>
    <row r="28" spans="1:255" ht="14.1" customHeight="1" x14ac:dyDescent="0.2">
      <c r="A28" s="306">
        <v>28</v>
      </c>
      <c r="B28" s="307" t="s">
        <v>245</v>
      </c>
      <c r="C28" s="308"/>
      <c r="D28" s="113">
        <v>0.6157279226414315</v>
      </c>
      <c r="E28" s="115">
        <v>447</v>
      </c>
      <c r="F28" s="114">
        <v>454</v>
      </c>
      <c r="G28" s="114">
        <v>461</v>
      </c>
      <c r="H28" s="114">
        <v>461</v>
      </c>
      <c r="I28" s="140">
        <v>470</v>
      </c>
      <c r="J28" s="115">
        <v>-23</v>
      </c>
      <c r="K28" s="116">
        <v>-4.8936170212765955</v>
      </c>
    </row>
    <row r="29" spans="1:255" ht="14.1" customHeight="1" x14ac:dyDescent="0.2">
      <c r="A29" s="306">
        <v>29</v>
      </c>
      <c r="B29" s="307" t="s">
        <v>246</v>
      </c>
      <c r="C29" s="308"/>
      <c r="D29" s="113">
        <v>3.4918798297450309</v>
      </c>
      <c r="E29" s="115">
        <v>2535</v>
      </c>
      <c r="F29" s="114">
        <v>2512</v>
      </c>
      <c r="G29" s="114">
        <v>2458</v>
      </c>
      <c r="H29" s="114">
        <v>2463</v>
      </c>
      <c r="I29" s="140">
        <v>2453</v>
      </c>
      <c r="J29" s="115">
        <v>82</v>
      </c>
      <c r="K29" s="116">
        <v>3.3428454953118631</v>
      </c>
    </row>
    <row r="30" spans="1:255" ht="14.1" customHeight="1" x14ac:dyDescent="0.2">
      <c r="A30" s="306" t="s">
        <v>247</v>
      </c>
      <c r="B30" s="307" t="s">
        <v>248</v>
      </c>
      <c r="C30" s="308"/>
      <c r="D30" s="113">
        <v>1.9628910285548991</v>
      </c>
      <c r="E30" s="115">
        <v>1425</v>
      </c>
      <c r="F30" s="114">
        <v>1396</v>
      </c>
      <c r="G30" s="114">
        <v>1346</v>
      </c>
      <c r="H30" s="114">
        <v>1337</v>
      </c>
      <c r="I30" s="140">
        <v>1353</v>
      </c>
      <c r="J30" s="115">
        <v>72</v>
      </c>
      <c r="K30" s="116">
        <v>5.3215077605321506</v>
      </c>
    </row>
    <row r="31" spans="1:255" ht="14.1" customHeight="1" x14ac:dyDescent="0.2">
      <c r="A31" s="306" t="s">
        <v>249</v>
      </c>
      <c r="B31" s="307" t="s">
        <v>250</v>
      </c>
      <c r="C31" s="308"/>
      <c r="D31" s="113">
        <v>1.4904197143132636</v>
      </c>
      <c r="E31" s="115">
        <v>1082</v>
      </c>
      <c r="F31" s="114">
        <v>1088</v>
      </c>
      <c r="G31" s="114">
        <v>1084</v>
      </c>
      <c r="H31" s="114">
        <v>1097</v>
      </c>
      <c r="I31" s="140">
        <v>1070</v>
      </c>
      <c r="J31" s="115">
        <v>12</v>
      </c>
      <c r="K31" s="116">
        <v>1.1214953271028036</v>
      </c>
    </row>
    <row r="32" spans="1:255" ht="14.1" customHeight="1" x14ac:dyDescent="0.2">
      <c r="A32" s="306">
        <v>31</v>
      </c>
      <c r="B32" s="307" t="s">
        <v>251</v>
      </c>
      <c r="C32" s="308"/>
      <c r="D32" s="113">
        <v>0.6157279226414315</v>
      </c>
      <c r="E32" s="115">
        <v>447</v>
      </c>
      <c r="F32" s="114">
        <v>442</v>
      </c>
      <c r="G32" s="114">
        <v>443</v>
      </c>
      <c r="H32" s="114">
        <v>428</v>
      </c>
      <c r="I32" s="140">
        <v>420</v>
      </c>
      <c r="J32" s="115">
        <v>27</v>
      </c>
      <c r="K32" s="116">
        <v>6.4285714285714288</v>
      </c>
    </row>
    <row r="33" spans="1:11" ht="14.1" customHeight="1" x14ac:dyDescent="0.2">
      <c r="A33" s="306">
        <v>32</v>
      </c>
      <c r="B33" s="307" t="s">
        <v>252</v>
      </c>
      <c r="C33" s="308"/>
      <c r="D33" s="113">
        <v>2.3843960494235299</v>
      </c>
      <c r="E33" s="115">
        <v>1731</v>
      </c>
      <c r="F33" s="114">
        <v>1708</v>
      </c>
      <c r="G33" s="114">
        <v>1776</v>
      </c>
      <c r="H33" s="114">
        <v>1724</v>
      </c>
      <c r="I33" s="140">
        <v>1702</v>
      </c>
      <c r="J33" s="115">
        <v>29</v>
      </c>
      <c r="K33" s="116">
        <v>1.7038777908343126</v>
      </c>
    </row>
    <row r="34" spans="1:11" ht="14.1" customHeight="1" x14ac:dyDescent="0.2">
      <c r="A34" s="306">
        <v>33</v>
      </c>
      <c r="B34" s="307" t="s">
        <v>253</v>
      </c>
      <c r="C34" s="308"/>
      <c r="D34" s="113">
        <v>1.3251236276981142</v>
      </c>
      <c r="E34" s="115">
        <v>962</v>
      </c>
      <c r="F34" s="114">
        <v>947</v>
      </c>
      <c r="G34" s="114">
        <v>977</v>
      </c>
      <c r="H34" s="114">
        <v>947</v>
      </c>
      <c r="I34" s="140">
        <v>950</v>
      </c>
      <c r="J34" s="115">
        <v>12</v>
      </c>
      <c r="K34" s="116">
        <v>1.263157894736842</v>
      </c>
    </row>
    <row r="35" spans="1:11" ht="14.1" customHeight="1" x14ac:dyDescent="0.2">
      <c r="A35" s="306">
        <v>34</v>
      </c>
      <c r="B35" s="307" t="s">
        <v>254</v>
      </c>
      <c r="C35" s="308"/>
      <c r="D35" s="113">
        <v>2.2769535931236828</v>
      </c>
      <c r="E35" s="115">
        <v>1653</v>
      </c>
      <c r="F35" s="114">
        <v>1686</v>
      </c>
      <c r="G35" s="114">
        <v>1688</v>
      </c>
      <c r="H35" s="114">
        <v>1677</v>
      </c>
      <c r="I35" s="140">
        <v>1656</v>
      </c>
      <c r="J35" s="115">
        <v>-3</v>
      </c>
      <c r="K35" s="116">
        <v>-0.18115942028985507</v>
      </c>
    </row>
    <row r="36" spans="1:11" ht="14.1" customHeight="1" x14ac:dyDescent="0.2">
      <c r="A36" s="306">
        <v>41</v>
      </c>
      <c r="B36" s="307" t="s">
        <v>255</v>
      </c>
      <c r="C36" s="308"/>
      <c r="D36" s="113">
        <v>0.95458490020248765</v>
      </c>
      <c r="E36" s="115">
        <v>693</v>
      </c>
      <c r="F36" s="114">
        <v>690</v>
      </c>
      <c r="G36" s="114">
        <v>689</v>
      </c>
      <c r="H36" s="114">
        <v>694</v>
      </c>
      <c r="I36" s="140">
        <v>688</v>
      </c>
      <c r="J36" s="115">
        <v>5</v>
      </c>
      <c r="K36" s="116">
        <v>0.72674418604651159</v>
      </c>
    </row>
    <row r="37" spans="1:11" ht="14.1" customHeight="1" x14ac:dyDescent="0.2">
      <c r="A37" s="306">
        <v>42</v>
      </c>
      <c r="B37" s="307" t="s">
        <v>256</v>
      </c>
      <c r="C37" s="308"/>
      <c r="D37" s="113">
        <v>0.12534953234982163</v>
      </c>
      <c r="E37" s="115">
        <v>91</v>
      </c>
      <c r="F37" s="114">
        <v>92</v>
      </c>
      <c r="G37" s="114">
        <v>93</v>
      </c>
      <c r="H37" s="114">
        <v>88</v>
      </c>
      <c r="I37" s="140">
        <v>92</v>
      </c>
      <c r="J37" s="115">
        <v>-1</v>
      </c>
      <c r="K37" s="116">
        <v>-1.0869565217391304</v>
      </c>
    </row>
    <row r="38" spans="1:11" ht="14.1" customHeight="1" x14ac:dyDescent="0.2">
      <c r="A38" s="306">
        <v>43</v>
      </c>
      <c r="B38" s="307" t="s">
        <v>257</v>
      </c>
      <c r="C38" s="308"/>
      <c r="D38" s="113">
        <v>1.0275906717908454</v>
      </c>
      <c r="E38" s="115">
        <v>746</v>
      </c>
      <c r="F38" s="114">
        <v>743</v>
      </c>
      <c r="G38" s="114">
        <v>742</v>
      </c>
      <c r="H38" s="114">
        <v>702</v>
      </c>
      <c r="I38" s="140">
        <v>717</v>
      </c>
      <c r="J38" s="115">
        <v>29</v>
      </c>
      <c r="K38" s="116">
        <v>4.0446304044630406</v>
      </c>
    </row>
    <row r="39" spans="1:11" ht="14.1" customHeight="1" x14ac:dyDescent="0.2">
      <c r="A39" s="306">
        <v>51</v>
      </c>
      <c r="B39" s="307" t="s">
        <v>258</v>
      </c>
      <c r="C39" s="308"/>
      <c r="D39" s="113">
        <v>6.7606099425596096</v>
      </c>
      <c r="E39" s="115">
        <v>4908</v>
      </c>
      <c r="F39" s="114">
        <v>4959</v>
      </c>
      <c r="G39" s="114">
        <v>4925</v>
      </c>
      <c r="H39" s="114">
        <v>4711</v>
      </c>
      <c r="I39" s="140">
        <v>4716</v>
      </c>
      <c r="J39" s="115">
        <v>192</v>
      </c>
      <c r="K39" s="116">
        <v>4.0712468193384224</v>
      </c>
    </row>
    <row r="40" spans="1:11" ht="14.1" customHeight="1" x14ac:dyDescent="0.2">
      <c r="A40" s="306" t="s">
        <v>259</v>
      </c>
      <c r="B40" s="307" t="s">
        <v>260</v>
      </c>
      <c r="C40" s="308"/>
      <c r="D40" s="113">
        <v>5.3955397605961677</v>
      </c>
      <c r="E40" s="115">
        <v>3917</v>
      </c>
      <c r="F40" s="114">
        <v>3959</v>
      </c>
      <c r="G40" s="114">
        <v>3931</v>
      </c>
      <c r="H40" s="114">
        <v>3816</v>
      </c>
      <c r="I40" s="140">
        <v>3827</v>
      </c>
      <c r="J40" s="115">
        <v>90</v>
      </c>
      <c r="K40" s="116">
        <v>2.3517115233864647</v>
      </c>
    </row>
    <row r="41" spans="1:11" ht="14.1" customHeight="1" x14ac:dyDescent="0.2">
      <c r="A41" s="306"/>
      <c r="B41" s="307" t="s">
        <v>261</v>
      </c>
      <c r="C41" s="308"/>
      <c r="D41" s="113">
        <v>4.5924762731242339</v>
      </c>
      <c r="E41" s="115">
        <v>3334</v>
      </c>
      <c r="F41" s="114">
        <v>3385</v>
      </c>
      <c r="G41" s="114">
        <v>3363</v>
      </c>
      <c r="H41" s="114">
        <v>3256</v>
      </c>
      <c r="I41" s="140">
        <v>3269</v>
      </c>
      <c r="J41" s="115">
        <v>65</v>
      </c>
      <c r="K41" s="116">
        <v>1.9883756500458856</v>
      </c>
    </row>
    <row r="42" spans="1:11" ht="14.1" customHeight="1" x14ac:dyDescent="0.2">
      <c r="A42" s="306">
        <v>52</v>
      </c>
      <c r="B42" s="307" t="s">
        <v>262</v>
      </c>
      <c r="C42" s="308"/>
      <c r="D42" s="113">
        <v>6.7950466272710992</v>
      </c>
      <c r="E42" s="115">
        <v>4933</v>
      </c>
      <c r="F42" s="114">
        <v>5009</v>
      </c>
      <c r="G42" s="114">
        <v>5105</v>
      </c>
      <c r="H42" s="114">
        <v>5007</v>
      </c>
      <c r="I42" s="140">
        <v>4975</v>
      </c>
      <c r="J42" s="115">
        <v>-42</v>
      </c>
      <c r="K42" s="116">
        <v>-0.84422110552763818</v>
      </c>
    </row>
    <row r="43" spans="1:11" ht="14.1" customHeight="1" x14ac:dyDescent="0.2">
      <c r="A43" s="306" t="s">
        <v>263</v>
      </c>
      <c r="B43" s="307" t="s">
        <v>264</v>
      </c>
      <c r="C43" s="308"/>
      <c r="D43" s="113">
        <v>6.0677438461644417</v>
      </c>
      <c r="E43" s="115">
        <v>4405</v>
      </c>
      <c r="F43" s="114">
        <v>4425</v>
      </c>
      <c r="G43" s="114">
        <v>4496</v>
      </c>
      <c r="H43" s="114">
        <v>4425</v>
      </c>
      <c r="I43" s="140">
        <v>4400</v>
      </c>
      <c r="J43" s="115">
        <v>5</v>
      </c>
      <c r="K43" s="116">
        <v>0.11363636363636363</v>
      </c>
    </row>
    <row r="44" spans="1:11" ht="14.1" customHeight="1" x14ac:dyDescent="0.2">
      <c r="A44" s="306">
        <v>53</v>
      </c>
      <c r="B44" s="307" t="s">
        <v>265</v>
      </c>
      <c r="C44" s="308"/>
      <c r="D44" s="113">
        <v>0.6859787594528699</v>
      </c>
      <c r="E44" s="115">
        <v>498</v>
      </c>
      <c r="F44" s="114">
        <v>500</v>
      </c>
      <c r="G44" s="114">
        <v>493</v>
      </c>
      <c r="H44" s="114">
        <v>492</v>
      </c>
      <c r="I44" s="140">
        <v>508</v>
      </c>
      <c r="J44" s="115">
        <v>-10</v>
      </c>
      <c r="K44" s="116">
        <v>-1.9685039370078741</v>
      </c>
    </row>
    <row r="45" spans="1:11" ht="14.1" customHeight="1" x14ac:dyDescent="0.2">
      <c r="A45" s="306" t="s">
        <v>266</v>
      </c>
      <c r="B45" s="307" t="s">
        <v>267</v>
      </c>
      <c r="C45" s="308"/>
      <c r="D45" s="113">
        <v>0.64327727041062299</v>
      </c>
      <c r="E45" s="115">
        <v>467</v>
      </c>
      <c r="F45" s="114">
        <v>470</v>
      </c>
      <c r="G45" s="114">
        <v>463</v>
      </c>
      <c r="H45" s="114">
        <v>458</v>
      </c>
      <c r="I45" s="140">
        <v>476</v>
      </c>
      <c r="J45" s="115">
        <v>-9</v>
      </c>
      <c r="K45" s="116">
        <v>-1.8907563025210083</v>
      </c>
    </row>
    <row r="46" spans="1:11" ht="14.1" customHeight="1" x14ac:dyDescent="0.2">
      <c r="A46" s="306">
        <v>54</v>
      </c>
      <c r="B46" s="307" t="s">
        <v>268</v>
      </c>
      <c r="C46" s="308"/>
      <c r="D46" s="113">
        <v>3.1929694064493024</v>
      </c>
      <c r="E46" s="115">
        <v>2318</v>
      </c>
      <c r="F46" s="114">
        <v>2315</v>
      </c>
      <c r="G46" s="114">
        <v>2294</v>
      </c>
      <c r="H46" s="114">
        <v>2278</v>
      </c>
      <c r="I46" s="140">
        <v>2264</v>
      </c>
      <c r="J46" s="115">
        <v>54</v>
      </c>
      <c r="K46" s="116">
        <v>2.3851590106007068</v>
      </c>
    </row>
    <row r="47" spans="1:11" ht="14.1" customHeight="1" x14ac:dyDescent="0.2">
      <c r="A47" s="306">
        <v>61</v>
      </c>
      <c r="B47" s="307" t="s">
        <v>269</v>
      </c>
      <c r="C47" s="308"/>
      <c r="D47" s="113">
        <v>3.7177844814524015</v>
      </c>
      <c r="E47" s="115">
        <v>2699</v>
      </c>
      <c r="F47" s="114">
        <v>2689</v>
      </c>
      <c r="G47" s="114">
        <v>2691</v>
      </c>
      <c r="H47" s="114">
        <v>2625</v>
      </c>
      <c r="I47" s="140">
        <v>2666</v>
      </c>
      <c r="J47" s="115">
        <v>33</v>
      </c>
      <c r="K47" s="116">
        <v>1.2378094523630907</v>
      </c>
    </row>
    <row r="48" spans="1:11" ht="14.1" customHeight="1" x14ac:dyDescent="0.2">
      <c r="A48" s="306">
        <v>62</v>
      </c>
      <c r="B48" s="307" t="s">
        <v>270</v>
      </c>
      <c r="C48" s="308"/>
      <c r="D48" s="113">
        <v>7.6366792016199012</v>
      </c>
      <c r="E48" s="115">
        <v>5544</v>
      </c>
      <c r="F48" s="114">
        <v>5597</v>
      </c>
      <c r="G48" s="114">
        <v>5616</v>
      </c>
      <c r="H48" s="114">
        <v>5566</v>
      </c>
      <c r="I48" s="140">
        <v>5477</v>
      </c>
      <c r="J48" s="115">
        <v>67</v>
      </c>
      <c r="K48" s="116">
        <v>1.2232974255979552</v>
      </c>
    </row>
    <row r="49" spans="1:11" ht="14.1" customHeight="1" x14ac:dyDescent="0.2">
      <c r="A49" s="306">
        <v>63</v>
      </c>
      <c r="B49" s="307" t="s">
        <v>271</v>
      </c>
      <c r="C49" s="308"/>
      <c r="D49" s="113">
        <v>1.6736228769783876</v>
      </c>
      <c r="E49" s="115">
        <v>1215</v>
      </c>
      <c r="F49" s="114">
        <v>1237</v>
      </c>
      <c r="G49" s="114">
        <v>1270</v>
      </c>
      <c r="H49" s="114">
        <v>1250</v>
      </c>
      <c r="I49" s="140">
        <v>1226</v>
      </c>
      <c r="J49" s="115">
        <v>-11</v>
      </c>
      <c r="K49" s="116">
        <v>-0.89722675367047311</v>
      </c>
    </row>
    <row r="50" spans="1:11" ht="14.1" customHeight="1" x14ac:dyDescent="0.2">
      <c r="A50" s="306" t="s">
        <v>272</v>
      </c>
      <c r="B50" s="307" t="s">
        <v>273</v>
      </c>
      <c r="C50" s="308"/>
      <c r="D50" s="113">
        <v>0.17769329311128559</v>
      </c>
      <c r="E50" s="115">
        <v>129</v>
      </c>
      <c r="F50" s="114">
        <v>128</v>
      </c>
      <c r="G50" s="114">
        <v>132</v>
      </c>
      <c r="H50" s="114">
        <v>126</v>
      </c>
      <c r="I50" s="140">
        <v>133</v>
      </c>
      <c r="J50" s="115">
        <v>-4</v>
      </c>
      <c r="K50" s="116">
        <v>-3.007518796992481</v>
      </c>
    </row>
    <row r="51" spans="1:11" ht="14.1" customHeight="1" x14ac:dyDescent="0.2">
      <c r="A51" s="306" t="s">
        <v>274</v>
      </c>
      <c r="B51" s="307" t="s">
        <v>275</v>
      </c>
      <c r="C51" s="308"/>
      <c r="D51" s="113">
        <v>1.1350331280906925</v>
      </c>
      <c r="E51" s="115">
        <v>824</v>
      </c>
      <c r="F51" s="114">
        <v>846</v>
      </c>
      <c r="G51" s="114">
        <v>871</v>
      </c>
      <c r="H51" s="114">
        <v>865</v>
      </c>
      <c r="I51" s="140">
        <v>821</v>
      </c>
      <c r="J51" s="115">
        <v>3</v>
      </c>
      <c r="K51" s="116">
        <v>0.36540803897685747</v>
      </c>
    </row>
    <row r="52" spans="1:11" ht="14.1" customHeight="1" x14ac:dyDescent="0.2">
      <c r="A52" s="306">
        <v>71</v>
      </c>
      <c r="B52" s="307" t="s">
        <v>276</v>
      </c>
      <c r="C52" s="308"/>
      <c r="D52" s="113">
        <v>10.136782511674037</v>
      </c>
      <c r="E52" s="115">
        <v>7359</v>
      </c>
      <c r="F52" s="114">
        <v>7370</v>
      </c>
      <c r="G52" s="114">
        <v>7381</v>
      </c>
      <c r="H52" s="114">
        <v>7292</v>
      </c>
      <c r="I52" s="140">
        <v>7312</v>
      </c>
      <c r="J52" s="115">
        <v>47</v>
      </c>
      <c r="K52" s="116">
        <v>0.64277899343544853</v>
      </c>
    </row>
    <row r="53" spans="1:11" ht="14.1" customHeight="1" x14ac:dyDescent="0.2">
      <c r="A53" s="306" t="s">
        <v>277</v>
      </c>
      <c r="B53" s="307" t="s">
        <v>278</v>
      </c>
      <c r="C53" s="308"/>
      <c r="D53" s="113">
        <v>3.0717522762648595</v>
      </c>
      <c r="E53" s="115">
        <v>2230</v>
      </c>
      <c r="F53" s="114">
        <v>2259</v>
      </c>
      <c r="G53" s="114">
        <v>2266</v>
      </c>
      <c r="H53" s="114">
        <v>2225</v>
      </c>
      <c r="I53" s="140">
        <v>2232</v>
      </c>
      <c r="J53" s="115">
        <v>-2</v>
      </c>
      <c r="K53" s="116">
        <v>-8.9605734767025089E-2</v>
      </c>
    </row>
    <row r="54" spans="1:11" ht="14.1" customHeight="1" x14ac:dyDescent="0.2">
      <c r="A54" s="306" t="s">
        <v>279</v>
      </c>
      <c r="B54" s="307" t="s">
        <v>280</v>
      </c>
      <c r="C54" s="308"/>
      <c r="D54" s="113">
        <v>6.1476369546950975</v>
      </c>
      <c r="E54" s="115">
        <v>4463</v>
      </c>
      <c r="F54" s="114">
        <v>4453</v>
      </c>
      <c r="G54" s="114">
        <v>4462</v>
      </c>
      <c r="H54" s="114">
        <v>4431</v>
      </c>
      <c r="I54" s="140">
        <v>4444</v>
      </c>
      <c r="J54" s="115">
        <v>19</v>
      </c>
      <c r="K54" s="116">
        <v>0.42754275427542754</v>
      </c>
    </row>
    <row r="55" spans="1:11" ht="14.1" customHeight="1" x14ac:dyDescent="0.2">
      <c r="A55" s="306">
        <v>72</v>
      </c>
      <c r="B55" s="307" t="s">
        <v>281</v>
      </c>
      <c r="C55" s="308"/>
      <c r="D55" s="113">
        <v>3.9560863396559087</v>
      </c>
      <c r="E55" s="115">
        <v>2872</v>
      </c>
      <c r="F55" s="114">
        <v>2883</v>
      </c>
      <c r="G55" s="114">
        <v>2904</v>
      </c>
      <c r="H55" s="114">
        <v>2848</v>
      </c>
      <c r="I55" s="140">
        <v>2875</v>
      </c>
      <c r="J55" s="115">
        <v>-3</v>
      </c>
      <c r="K55" s="116">
        <v>-0.10434782608695652</v>
      </c>
    </row>
    <row r="56" spans="1:11" ht="14.1" customHeight="1" x14ac:dyDescent="0.2">
      <c r="A56" s="306" t="s">
        <v>282</v>
      </c>
      <c r="B56" s="307" t="s">
        <v>283</v>
      </c>
      <c r="C56" s="308"/>
      <c r="D56" s="113">
        <v>2.0538038761932311</v>
      </c>
      <c r="E56" s="115">
        <v>1491</v>
      </c>
      <c r="F56" s="114">
        <v>1501</v>
      </c>
      <c r="G56" s="114">
        <v>1516</v>
      </c>
      <c r="H56" s="114">
        <v>1491</v>
      </c>
      <c r="I56" s="140">
        <v>1506</v>
      </c>
      <c r="J56" s="115">
        <v>-15</v>
      </c>
      <c r="K56" s="116">
        <v>-0.99601593625498008</v>
      </c>
    </row>
    <row r="57" spans="1:11" ht="14.1" customHeight="1" x14ac:dyDescent="0.2">
      <c r="A57" s="306" t="s">
        <v>284</v>
      </c>
      <c r="B57" s="307" t="s">
        <v>285</v>
      </c>
      <c r="C57" s="308"/>
      <c r="D57" s="113">
        <v>1.0372329435100625</v>
      </c>
      <c r="E57" s="115">
        <v>753</v>
      </c>
      <c r="F57" s="114">
        <v>761</v>
      </c>
      <c r="G57" s="114">
        <v>752</v>
      </c>
      <c r="H57" s="114">
        <v>740</v>
      </c>
      <c r="I57" s="140">
        <v>740</v>
      </c>
      <c r="J57" s="115">
        <v>13</v>
      </c>
      <c r="K57" s="116">
        <v>1.7567567567567568</v>
      </c>
    </row>
    <row r="58" spans="1:11" ht="14.1" customHeight="1" x14ac:dyDescent="0.2">
      <c r="A58" s="306">
        <v>73</v>
      </c>
      <c r="B58" s="307" t="s">
        <v>286</v>
      </c>
      <c r="C58" s="308"/>
      <c r="D58" s="113">
        <v>2.2797085279006017</v>
      </c>
      <c r="E58" s="115">
        <v>1655</v>
      </c>
      <c r="F58" s="114">
        <v>1652</v>
      </c>
      <c r="G58" s="114">
        <v>1649</v>
      </c>
      <c r="H58" s="114">
        <v>1613</v>
      </c>
      <c r="I58" s="140">
        <v>1637</v>
      </c>
      <c r="J58" s="115">
        <v>18</v>
      </c>
      <c r="K58" s="116">
        <v>1.0995723885155773</v>
      </c>
    </row>
    <row r="59" spans="1:11" ht="14.1" customHeight="1" x14ac:dyDescent="0.2">
      <c r="A59" s="306" t="s">
        <v>287</v>
      </c>
      <c r="B59" s="307" t="s">
        <v>288</v>
      </c>
      <c r="C59" s="308"/>
      <c r="D59" s="113">
        <v>1.7755554637243964</v>
      </c>
      <c r="E59" s="115">
        <v>1289</v>
      </c>
      <c r="F59" s="114">
        <v>1290</v>
      </c>
      <c r="G59" s="114">
        <v>1288</v>
      </c>
      <c r="H59" s="114">
        <v>1256</v>
      </c>
      <c r="I59" s="140">
        <v>1267</v>
      </c>
      <c r="J59" s="115">
        <v>22</v>
      </c>
      <c r="K59" s="116">
        <v>1.7363851617995265</v>
      </c>
    </row>
    <row r="60" spans="1:11" ht="14.1" customHeight="1" x14ac:dyDescent="0.2">
      <c r="A60" s="306">
        <v>81</v>
      </c>
      <c r="B60" s="307" t="s">
        <v>289</v>
      </c>
      <c r="C60" s="308"/>
      <c r="D60" s="113">
        <v>6.4010909541716599</v>
      </c>
      <c r="E60" s="115">
        <v>4647</v>
      </c>
      <c r="F60" s="114">
        <v>4633</v>
      </c>
      <c r="G60" s="114">
        <v>4634</v>
      </c>
      <c r="H60" s="114">
        <v>4464</v>
      </c>
      <c r="I60" s="140">
        <v>4495</v>
      </c>
      <c r="J60" s="115">
        <v>152</v>
      </c>
      <c r="K60" s="116">
        <v>3.3815350389321468</v>
      </c>
    </row>
    <row r="61" spans="1:11" ht="14.1" customHeight="1" x14ac:dyDescent="0.2">
      <c r="A61" s="306" t="s">
        <v>290</v>
      </c>
      <c r="B61" s="307" t="s">
        <v>291</v>
      </c>
      <c r="C61" s="308"/>
      <c r="D61" s="113">
        <v>2.1102800391200738</v>
      </c>
      <c r="E61" s="115">
        <v>1532</v>
      </c>
      <c r="F61" s="114">
        <v>1520</v>
      </c>
      <c r="G61" s="114">
        <v>1534</v>
      </c>
      <c r="H61" s="114">
        <v>1463</v>
      </c>
      <c r="I61" s="140">
        <v>1482</v>
      </c>
      <c r="J61" s="115">
        <v>50</v>
      </c>
      <c r="K61" s="116">
        <v>3.3738191632928474</v>
      </c>
    </row>
    <row r="62" spans="1:11" ht="14.1" customHeight="1" x14ac:dyDescent="0.2">
      <c r="A62" s="306" t="s">
        <v>292</v>
      </c>
      <c r="B62" s="307" t="s">
        <v>293</v>
      </c>
      <c r="C62" s="308"/>
      <c r="D62" s="113">
        <v>2.551069603427139</v>
      </c>
      <c r="E62" s="115">
        <v>1852</v>
      </c>
      <c r="F62" s="114">
        <v>1859</v>
      </c>
      <c r="G62" s="114">
        <v>1858</v>
      </c>
      <c r="H62" s="114">
        <v>1765</v>
      </c>
      <c r="I62" s="140">
        <v>1783</v>
      </c>
      <c r="J62" s="115">
        <v>69</v>
      </c>
      <c r="K62" s="116">
        <v>3.8698822209758834</v>
      </c>
    </row>
    <row r="63" spans="1:11" ht="14.1" customHeight="1" x14ac:dyDescent="0.2">
      <c r="A63" s="306"/>
      <c r="B63" s="307" t="s">
        <v>294</v>
      </c>
      <c r="C63" s="308"/>
      <c r="D63" s="113">
        <v>2.1612463324930782</v>
      </c>
      <c r="E63" s="115">
        <v>1569</v>
      </c>
      <c r="F63" s="114">
        <v>1578</v>
      </c>
      <c r="G63" s="114">
        <v>1577</v>
      </c>
      <c r="H63" s="114">
        <v>1496</v>
      </c>
      <c r="I63" s="140">
        <v>1515</v>
      </c>
      <c r="J63" s="115">
        <v>54</v>
      </c>
      <c r="K63" s="116">
        <v>3.5643564356435644</v>
      </c>
    </row>
    <row r="64" spans="1:11" ht="14.1" customHeight="1" x14ac:dyDescent="0.2">
      <c r="A64" s="306" t="s">
        <v>295</v>
      </c>
      <c r="B64" s="307" t="s">
        <v>296</v>
      </c>
      <c r="C64" s="308"/>
      <c r="D64" s="113">
        <v>0.39946554265327766</v>
      </c>
      <c r="E64" s="115">
        <v>290</v>
      </c>
      <c r="F64" s="114">
        <v>286</v>
      </c>
      <c r="G64" s="114">
        <v>289</v>
      </c>
      <c r="H64" s="114">
        <v>286</v>
      </c>
      <c r="I64" s="140">
        <v>286</v>
      </c>
      <c r="J64" s="115">
        <v>4</v>
      </c>
      <c r="K64" s="116">
        <v>1.3986013986013985</v>
      </c>
    </row>
    <row r="65" spans="1:11" ht="14.1" customHeight="1" x14ac:dyDescent="0.2">
      <c r="A65" s="306" t="s">
        <v>297</v>
      </c>
      <c r="B65" s="307" t="s">
        <v>298</v>
      </c>
      <c r="C65" s="308"/>
      <c r="D65" s="113">
        <v>0.68184635728749121</v>
      </c>
      <c r="E65" s="115">
        <v>495</v>
      </c>
      <c r="F65" s="114">
        <v>492</v>
      </c>
      <c r="G65" s="114">
        <v>481</v>
      </c>
      <c r="H65" s="114">
        <v>482</v>
      </c>
      <c r="I65" s="140">
        <v>479</v>
      </c>
      <c r="J65" s="115">
        <v>16</v>
      </c>
      <c r="K65" s="116">
        <v>3.3402922755741127</v>
      </c>
    </row>
    <row r="66" spans="1:11" ht="14.1" customHeight="1" x14ac:dyDescent="0.2">
      <c r="A66" s="306">
        <v>82</v>
      </c>
      <c r="B66" s="307" t="s">
        <v>299</v>
      </c>
      <c r="C66" s="308"/>
      <c r="D66" s="113">
        <v>3.0841494827609957</v>
      </c>
      <c r="E66" s="115">
        <v>2239</v>
      </c>
      <c r="F66" s="114">
        <v>2262</v>
      </c>
      <c r="G66" s="114">
        <v>2310</v>
      </c>
      <c r="H66" s="114">
        <v>2267</v>
      </c>
      <c r="I66" s="140">
        <v>2270</v>
      </c>
      <c r="J66" s="115">
        <v>-31</v>
      </c>
      <c r="K66" s="116">
        <v>-1.3656387665198237</v>
      </c>
    </row>
    <row r="67" spans="1:11" ht="14.1" customHeight="1" x14ac:dyDescent="0.2">
      <c r="A67" s="306" t="s">
        <v>300</v>
      </c>
      <c r="B67" s="307" t="s">
        <v>301</v>
      </c>
      <c r="C67" s="308"/>
      <c r="D67" s="113">
        <v>1.9491163546703032</v>
      </c>
      <c r="E67" s="115">
        <v>1415</v>
      </c>
      <c r="F67" s="114">
        <v>1422</v>
      </c>
      <c r="G67" s="114">
        <v>1459</v>
      </c>
      <c r="H67" s="114">
        <v>1444</v>
      </c>
      <c r="I67" s="140">
        <v>1433</v>
      </c>
      <c r="J67" s="115">
        <v>-18</v>
      </c>
      <c r="K67" s="116">
        <v>-1.2561060711793441</v>
      </c>
    </row>
    <row r="68" spans="1:11" ht="14.1" customHeight="1" x14ac:dyDescent="0.2">
      <c r="A68" s="306" t="s">
        <v>302</v>
      </c>
      <c r="B68" s="307" t="s">
        <v>303</v>
      </c>
      <c r="C68" s="308"/>
      <c r="D68" s="113">
        <v>0.58955604226069946</v>
      </c>
      <c r="E68" s="115">
        <v>428</v>
      </c>
      <c r="F68" s="114">
        <v>443</v>
      </c>
      <c r="G68" s="114">
        <v>445</v>
      </c>
      <c r="H68" s="114">
        <v>426</v>
      </c>
      <c r="I68" s="140">
        <v>431</v>
      </c>
      <c r="J68" s="115">
        <v>-3</v>
      </c>
      <c r="K68" s="116">
        <v>-0.69605568445475641</v>
      </c>
    </row>
    <row r="69" spans="1:11" ht="14.1" customHeight="1" x14ac:dyDescent="0.2">
      <c r="A69" s="306">
        <v>83</v>
      </c>
      <c r="B69" s="307" t="s">
        <v>304</v>
      </c>
      <c r="C69" s="308"/>
      <c r="D69" s="113">
        <v>6.306045704367949</v>
      </c>
      <c r="E69" s="115">
        <v>4578</v>
      </c>
      <c r="F69" s="114">
        <v>4570</v>
      </c>
      <c r="G69" s="114">
        <v>4545</v>
      </c>
      <c r="H69" s="114">
        <v>4329</v>
      </c>
      <c r="I69" s="140">
        <v>4309</v>
      </c>
      <c r="J69" s="115">
        <v>269</v>
      </c>
      <c r="K69" s="116">
        <v>6.2427477372940361</v>
      </c>
    </row>
    <row r="70" spans="1:11" ht="14.1" customHeight="1" x14ac:dyDescent="0.2">
      <c r="A70" s="306" t="s">
        <v>305</v>
      </c>
      <c r="B70" s="307" t="s">
        <v>306</v>
      </c>
      <c r="C70" s="308"/>
      <c r="D70" s="113">
        <v>5.0911194677466014</v>
      </c>
      <c r="E70" s="115">
        <v>3696</v>
      </c>
      <c r="F70" s="114">
        <v>3701</v>
      </c>
      <c r="G70" s="114">
        <v>3676</v>
      </c>
      <c r="H70" s="114">
        <v>3515</v>
      </c>
      <c r="I70" s="140">
        <v>3506</v>
      </c>
      <c r="J70" s="115">
        <v>190</v>
      </c>
      <c r="K70" s="116">
        <v>5.4192812321734172</v>
      </c>
    </row>
    <row r="71" spans="1:11" ht="14.1" customHeight="1" x14ac:dyDescent="0.2">
      <c r="A71" s="306"/>
      <c r="B71" s="307" t="s">
        <v>307</v>
      </c>
      <c r="C71" s="308"/>
      <c r="D71" s="113">
        <v>2.7480474399768586</v>
      </c>
      <c r="E71" s="115">
        <v>1995</v>
      </c>
      <c r="F71" s="114">
        <v>2006</v>
      </c>
      <c r="G71" s="114">
        <v>1989</v>
      </c>
      <c r="H71" s="114">
        <v>1928</v>
      </c>
      <c r="I71" s="140">
        <v>1944</v>
      </c>
      <c r="J71" s="115">
        <v>51</v>
      </c>
      <c r="K71" s="116">
        <v>2.6234567901234569</v>
      </c>
    </row>
    <row r="72" spans="1:11" ht="14.1" customHeight="1" x14ac:dyDescent="0.2">
      <c r="A72" s="306">
        <v>84</v>
      </c>
      <c r="B72" s="307" t="s">
        <v>308</v>
      </c>
      <c r="C72" s="308"/>
      <c r="D72" s="113">
        <v>0.98213424797167925</v>
      </c>
      <c r="E72" s="115">
        <v>713</v>
      </c>
      <c r="F72" s="114">
        <v>714</v>
      </c>
      <c r="G72" s="114">
        <v>694</v>
      </c>
      <c r="H72" s="114">
        <v>719</v>
      </c>
      <c r="I72" s="140">
        <v>716</v>
      </c>
      <c r="J72" s="115">
        <v>-3</v>
      </c>
      <c r="K72" s="116">
        <v>-0.41899441340782123</v>
      </c>
    </row>
    <row r="73" spans="1:11" ht="14.1" customHeight="1" x14ac:dyDescent="0.2">
      <c r="A73" s="306" t="s">
        <v>309</v>
      </c>
      <c r="B73" s="307" t="s">
        <v>310</v>
      </c>
      <c r="C73" s="308"/>
      <c r="D73" s="113">
        <v>0.43941209691860544</v>
      </c>
      <c r="E73" s="115">
        <v>319</v>
      </c>
      <c r="F73" s="114">
        <v>326</v>
      </c>
      <c r="G73" s="114">
        <v>318</v>
      </c>
      <c r="H73" s="114">
        <v>339</v>
      </c>
      <c r="I73" s="140">
        <v>339</v>
      </c>
      <c r="J73" s="115">
        <v>-20</v>
      </c>
      <c r="K73" s="116">
        <v>-5.8997050147492622</v>
      </c>
    </row>
    <row r="74" spans="1:11" ht="14.1" customHeight="1" x14ac:dyDescent="0.2">
      <c r="A74" s="306" t="s">
        <v>311</v>
      </c>
      <c r="B74" s="307" t="s">
        <v>312</v>
      </c>
      <c r="C74" s="308"/>
      <c r="D74" s="113">
        <v>0.20248770610355799</v>
      </c>
      <c r="E74" s="115">
        <v>147</v>
      </c>
      <c r="F74" s="114">
        <v>149</v>
      </c>
      <c r="G74" s="114">
        <v>138</v>
      </c>
      <c r="H74" s="114">
        <v>144</v>
      </c>
      <c r="I74" s="140">
        <v>140</v>
      </c>
      <c r="J74" s="115">
        <v>7</v>
      </c>
      <c r="K74" s="116">
        <v>5</v>
      </c>
    </row>
    <row r="75" spans="1:11" ht="14.1" customHeight="1" x14ac:dyDescent="0.2">
      <c r="A75" s="306" t="s">
        <v>313</v>
      </c>
      <c r="B75" s="307" t="s">
        <v>314</v>
      </c>
      <c r="C75" s="308"/>
      <c r="D75" s="113">
        <v>2.3416945603812831E-2</v>
      </c>
      <c r="E75" s="115">
        <v>17</v>
      </c>
      <c r="F75" s="114">
        <v>17</v>
      </c>
      <c r="G75" s="114">
        <v>16</v>
      </c>
      <c r="H75" s="114">
        <v>15</v>
      </c>
      <c r="I75" s="140">
        <v>15</v>
      </c>
      <c r="J75" s="115">
        <v>2</v>
      </c>
      <c r="K75" s="116">
        <v>13.333333333333334</v>
      </c>
    </row>
    <row r="76" spans="1:11" ht="14.1" customHeight="1" x14ac:dyDescent="0.2">
      <c r="A76" s="306">
        <v>91</v>
      </c>
      <c r="B76" s="307" t="s">
        <v>315</v>
      </c>
      <c r="C76" s="308"/>
      <c r="D76" s="113">
        <v>0.55649682493766961</v>
      </c>
      <c r="E76" s="115">
        <v>404</v>
      </c>
      <c r="F76" s="114">
        <v>397</v>
      </c>
      <c r="G76" s="114">
        <v>398</v>
      </c>
      <c r="H76" s="114">
        <v>381</v>
      </c>
      <c r="I76" s="140">
        <v>373</v>
      </c>
      <c r="J76" s="115">
        <v>31</v>
      </c>
      <c r="K76" s="116">
        <v>8.310991957104557</v>
      </c>
    </row>
    <row r="77" spans="1:11" ht="14.1" customHeight="1" x14ac:dyDescent="0.2">
      <c r="A77" s="306">
        <v>92</v>
      </c>
      <c r="B77" s="307" t="s">
        <v>316</v>
      </c>
      <c r="C77" s="308"/>
      <c r="D77" s="113">
        <v>0.73556758543741474</v>
      </c>
      <c r="E77" s="115">
        <v>534</v>
      </c>
      <c r="F77" s="114">
        <v>543</v>
      </c>
      <c r="G77" s="114">
        <v>529</v>
      </c>
      <c r="H77" s="114">
        <v>519</v>
      </c>
      <c r="I77" s="140">
        <v>518</v>
      </c>
      <c r="J77" s="115">
        <v>16</v>
      </c>
      <c r="K77" s="116">
        <v>3.0888030888030888</v>
      </c>
    </row>
    <row r="78" spans="1:11" ht="14.1" customHeight="1" x14ac:dyDescent="0.2">
      <c r="A78" s="306">
        <v>93</v>
      </c>
      <c r="B78" s="307" t="s">
        <v>317</v>
      </c>
      <c r="C78" s="308"/>
      <c r="D78" s="113">
        <v>0.17356089094590685</v>
      </c>
      <c r="E78" s="115">
        <v>126</v>
      </c>
      <c r="F78" s="114">
        <v>127</v>
      </c>
      <c r="G78" s="114">
        <v>124</v>
      </c>
      <c r="H78" s="114">
        <v>113</v>
      </c>
      <c r="I78" s="140">
        <v>110</v>
      </c>
      <c r="J78" s="115">
        <v>16</v>
      </c>
      <c r="K78" s="116">
        <v>14.545454545454545</v>
      </c>
    </row>
    <row r="79" spans="1:11" ht="14.1" customHeight="1" x14ac:dyDescent="0.2">
      <c r="A79" s="306">
        <v>94</v>
      </c>
      <c r="B79" s="307" t="s">
        <v>318</v>
      </c>
      <c r="C79" s="308"/>
      <c r="D79" s="113">
        <v>0.15014394534209402</v>
      </c>
      <c r="E79" s="115">
        <v>109</v>
      </c>
      <c r="F79" s="114">
        <v>123</v>
      </c>
      <c r="G79" s="114">
        <v>115</v>
      </c>
      <c r="H79" s="114">
        <v>113</v>
      </c>
      <c r="I79" s="140">
        <v>96</v>
      </c>
      <c r="J79" s="115">
        <v>13</v>
      </c>
      <c r="K79" s="116">
        <v>13.541666666666666</v>
      </c>
    </row>
    <row r="80" spans="1:11" ht="14.1" customHeight="1" x14ac:dyDescent="0.2">
      <c r="A80" s="306" t="s">
        <v>319</v>
      </c>
      <c r="B80" s="307" t="s">
        <v>320</v>
      </c>
      <c r="C80" s="308"/>
      <c r="D80" s="113">
        <v>0</v>
      </c>
      <c r="E80" s="115">
        <v>0</v>
      </c>
      <c r="F80" s="114">
        <v>0</v>
      </c>
      <c r="G80" s="114">
        <v>0</v>
      </c>
      <c r="H80" s="114" t="s">
        <v>513</v>
      </c>
      <c r="I80" s="140" t="s">
        <v>513</v>
      </c>
      <c r="J80" s="115" t="s">
        <v>513</v>
      </c>
      <c r="K80" s="116" t="s">
        <v>513</v>
      </c>
    </row>
    <row r="81" spans="1:11" ht="14.1" customHeight="1" x14ac:dyDescent="0.2">
      <c r="A81" s="310" t="s">
        <v>321</v>
      </c>
      <c r="B81" s="311" t="s">
        <v>224</v>
      </c>
      <c r="C81" s="312"/>
      <c r="D81" s="125">
        <v>8.2648043307574689E-3</v>
      </c>
      <c r="E81" s="143">
        <v>6</v>
      </c>
      <c r="F81" s="144">
        <v>5</v>
      </c>
      <c r="G81" s="144">
        <v>6</v>
      </c>
      <c r="H81" s="144" t="s">
        <v>513</v>
      </c>
      <c r="I81" s="145" t="s">
        <v>513</v>
      </c>
      <c r="J81" s="143" t="s">
        <v>513</v>
      </c>
      <c r="K81" s="146" t="s">
        <v>513</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22704</v>
      </c>
      <c r="E12" s="114">
        <v>23493</v>
      </c>
      <c r="F12" s="114">
        <v>23588</v>
      </c>
      <c r="G12" s="114">
        <v>23687</v>
      </c>
      <c r="H12" s="140">
        <v>23205</v>
      </c>
      <c r="I12" s="115">
        <v>-501</v>
      </c>
      <c r="J12" s="116">
        <v>-2.1590174531351001</v>
      </c>
      <c r="K12"/>
      <c r="L12"/>
      <c r="M12"/>
      <c r="N12"/>
      <c r="O12"/>
      <c r="P12"/>
    </row>
    <row r="13" spans="1:16" s="110" customFormat="1" ht="14.45" customHeight="1" x14ac:dyDescent="0.2">
      <c r="A13" s="120" t="s">
        <v>105</v>
      </c>
      <c r="B13" s="119" t="s">
        <v>106</v>
      </c>
      <c r="C13" s="113">
        <v>42.212825933756164</v>
      </c>
      <c r="D13" s="115">
        <v>9584</v>
      </c>
      <c r="E13" s="114">
        <v>9869</v>
      </c>
      <c r="F13" s="114">
        <v>9990</v>
      </c>
      <c r="G13" s="114">
        <v>9913</v>
      </c>
      <c r="H13" s="140">
        <v>9700</v>
      </c>
      <c r="I13" s="115">
        <v>-116</v>
      </c>
      <c r="J13" s="116">
        <v>-1.1958762886597938</v>
      </c>
      <c r="K13"/>
      <c r="L13"/>
      <c r="M13"/>
      <c r="N13"/>
      <c r="O13"/>
      <c r="P13"/>
    </row>
    <row r="14" spans="1:16" s="110" customFormat="1" ht="14.45" customHeight="1" x14ac:dyDescent="0.2">
      <c r="A14" s="120"/>
      <c r="B14" s="119" t="s">
        <v>107</v>
      </c>
      <c r="C14" s="113">
        <v>57.787174066243836</v>
      </c>
      <c r="D14" s="115">
        <v>13120</v>
      </c>
      <c r="E14" s="114">
        <v>13624</v>
      </c>
      <c r="F14" s="114">
        <v>13598</v>
      </c>
      <c r="G14" s="114">
        <v>13774</v>
      </c>
      <c r="H14" s="140">
        <v>13505</v>
      </c>
      <c r="I14" s="115">
        <v>-385</v>
      </c>
      <c r="J14" s="116">
        <v>-2.850796001480933</v>
      </c>
      <c r="K14"/>
      <c r="L14"/>
      <c r="M14"/>
      <c r="N14"/>
      <c r="O14"/>
      <c r="P14"/>
    </row>
    <row r="15" spans="1:16" s="110" customFormat="1" ht="14.45" customHeight="1" x14ac:dyDescent="0.2">
      <c r="A15" s="118" t="s">
        <v>105</v>
      </c>
      <c r="B15" s="121" t="s">
        <v>108</v>
      </c>
      <c r="C15" s="113">
        <v>17.239252995066948</v>
      </c>
      <c r="D15" s="115">
        <v>3914</v>
      </c>
      <c r="E15" s="114">
        <v>3979</v>
      </c>
      <c r="F15" s="114">
        <v>3948</v>
      </c>
      <c r="G15" s="114">
        <v>4038</v>
      </c>
      <c r="H15" s="140">
        <v>3839</v>
      </c>
      <c r="I15" s="115">
        <v>75</v>
      </c>
      <c r="J15" s="116">
        <v>1.9536337587913519</v>
      </c>
      <c r="K15"/>
      <c r="L15"/>
      <c r="M15"/>
      <c r="N15"/>
      <c r="O15"/>
      <c r="P15"/>
    </row>
    <row r="16" spans="1:16" s="110" customFormat="1" ht="14.45" customHeight="1" x14ac:dyDescent="0.2">
      <c r="A16" s="118"/>
      <c r="B16" s="121" t="s">
        <v>109</v>
      </c>
      <c r="C16" s="113">
        <v>45.489781536293165</v>
      </c>
      <c r="D16" s="115">
        <v>10328</v>
      </c>
      <c r="E16" s="114">
        <v>10863</v>
      </c>
      <c r="F16" s="114">
        <v>11004</v>
      </c>
      <c r="G16" s="114">
        <v>11057</v>
      </c>
      <c r="H16" s="140">
        <v>10934</v>
      </c>
      <c r="I16" s="115">
        <v>-606</v>
      </c>
      <c r="J16" s="116">
        <v>-5.5423449789646977</v>
      </c>
      <c r="K16"/>
      <c r="L16"/>
      <c r="M16"/>
      <c r="N16"/>
      <c r="O16"/>
      <c r="P16"/>
    </row>
    <row r="17" spans="1:16" s="110" customFormat="1" ht="14.45" customHeight="1" x14ac:dyDescent="0.2">
      <c r="A17" s="118"/>
      <c r="B17" s="121" t="s">
        <v>110</v>
      </c>
      <c r="C17" s="113">
        <v>19.908386187455957</v>
      </c>
      <c r="D17" s="115">
        <v>4520</v>
      </c>
      <c r="E17" s="114">
        <v>4608</v>
      </c>
      <c r="F17" s="114">
        <v>4600</v>
      </c>
      <c r="G17" s="114">
        <v>4585</v>
      </c>
      <c r="H17" s="140">
        <v>4546</v>
      </c>
      <c r="I17" s="115">
        <v>-26</v>
      </c>
      <c r="J17" s="116">
        <v>-0.5719313682358117</v>
      </c>
      <c r="K17"/>
      <c r="L17"/>
      <c r="M17"/>
      <c r="N17"/>
      <c r="O17"/>
      <c r="P17"/>
    </row>
    <row r="18" spans="1:16" s="110" customFormat="1" ht="14.45" customHeight="1" x14ac:dyDescent="0.2">
      <c r="A18" s="120"/>
      <c r="B18" s="121" t="s">
        <v>111</v>
      </c>
      <c r="C18" s="113">
        <v>17.362579281183933</v>
      </c>
      <c r="D18" s="115">
        <v>3942</v>
      </c>
      <c r="E18" s="114">
        <v>4043</v>
      </c>
      <c r="F18" s="114">
        <v>4036</v>
      </c>
      <c r="G18" s="114">
        <v>4007</v>
      </c>
      <c r="H18" s="140">
        <v>3886</v>
      </c>
      <c r="I18" s="115">
        <v>56</v>
      </c>
      <c r="J18" s="116">
        <v>1.4410705095213587</v>
      </c>
      <c r="K18"/>
      <c r="L18"/>
      <c r="M18"/>
      <c r="N18"/>
      <c r="O18"/>
      <c r="P18"/>
    </row>
    <row r="19" spans="1:16" s="110" customFormat="1" ht="14.45" customHeight="1" x14ac:dyDescent="0.2">
      <c r="A19" s="120"/>
      <c r="B19" s="121" t="s">
        <v>112</v>
      </c>
      <c r="C19" s="113">
        <v>1.5415785764622973</v>
      </c>
      <c r="D19" s="115">
        <v>350</v>
      </c>
      <c r="E19" s="114">
        <v>363</v>
      </c>
      <c r="F19" s="114">
        <v>387</v>
      </c>
      <c r="G19" s="114">
        <v>334</v>
      </c>
      <c r="H19" s="140">
        <v>313</v>
      </c>
      <c r="I19" s="115">
        <v>37</v>
      </c>
      <c r="J19" s="116">
        <v>11.821086261980831</v>
      </c>
      <c r="K19"/>
      <c r="L19"/>
      <c r="M19"/>
      <c r="N19"/>
      <c r="O19"/>
      <c r="P19"/>
    </row>
    <row r="20" spans="1:16" s="110" customFormat="1" ht="14.45" customHeight="1" x14ac:dyDescent="0.2">
      <c r="A20" s="120" t="s">
        <v>113</v>
      </c>
      <c r="B20" s="119" t="s">
        <v>116</v>
      </c>
      <c r="C20" s="113">
        <v>92.59161381254404</v>
      </c>
      <c r="D20" s="115">
        <v>21022</v>
      </c>
      <c r="E20" s="114">
        <v>21770</v>
      </c>
      <c r="F20" s="114">
        <v>21883</v>
      </c>
      <c r="G20" s="114">
        <v>22058</v>
      </c>
      <c r="H20" s="140">
        <v>21610</v>
      </c>
      <c r="I20" s="115">
        <v>-588</v>
      </c>
      <c r="J20" s="116">
        <v>-2.7209625173530774</v>
      </c>
      <c r="K20"/>
      <c r="L20"/>
      <c r="M20"/>
      <c r="N20"/>
      <c r="O20"/>
      <c r="P20"/>
    </row>
    <row r="21" spans="1:16" s="110" customFormat="1" ht="14.45" customHeight="1" x14ac:dyDescent="0.2">
      <c r="A21" s="123"/>
      <c r="B21" s="124" t="s">
        <v>117</v>
      </c>
      <c r="C21" s="125">
        <v>7.1925651867512332</v>
      </c>
      <c r="D21" s="143">
        <v>1633</v>
      </c>
      <c r="E21" s="144">
        <v>1666</v>
      </c>
      <c r="F21" s="144">
        <v>1649</v>
      </c>
      <c r="G21" s="144">
        <v>1577</v>
      </c>
      <c r="H21" s="145">
        <v>1538</v>
      </c>
      <c r="I21" s="143">
        <v>95</v>
      </c>
      <c r="J21" s="146">
        <v>6.1768530559167747</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727574</v>
      </c>
      <c r="E23" s="114">
        <v>756013</v>
      </c>
      <c r="F23" s="114">
        <v>760512</v>
      </c>
      <c r="G23" s="114">
        <v>766078</v>
      </c>
      <c r="H23" s="140">
        <v>749151</v>
      </c>
      <c r="I23" s="115">
        <v>-21577</v>
      </c>
      <c r="J23" s="116">
        <v>-2.8801937126160149</v>
      </c>
      <c r="K23"/>
      <c r="L23"/>
      <c r="M23"/>
      <c r="N23"/>
      <c r="O23"/>
      <c r="P23"/>
    </row>
    <row r="24" spans="1:16" s="110" customFormat="1" ht="14.45" customHeight="1" x14ac:dyDescent="0.2">
      <c r="A24" s="120" t="s">
        <v>105</v>
      </c>
      <c r="B24" s="119" t="s">
        <v>106</v>
      </c>
      <c r="C24" s="113">
        <v>40.626108134705198</v>
      </c>
      <c r="D24" s="115">
        <v>295585</v>
      </c>
      <c r="E24" s="114">
        <v>305608</v>
      </c>
      <c r="F24" s="114">
        <v>307415</v>
      </c>
      <c r="G24" s="114">
        <v>307749</v>
      </c>
      <c r="H24" s="140">
        <v>299849</v>
      </c>
      <c r="I24" s="115">
        <v>-4264</v>
      </c>
      <c r="J24" s="116">
        <v>-1.4220490980460165</v>
      </c>
      <c r="K24"/>
      <c r="L24"/>
      <c r="M24"/>
      <c r="N24"/>
      <c r="O24"/>
      <c r="P24"/>
    </row>
    <row r="25" spans="1:16" s="110" customFormat="1" ht="14.45" customHeight="1" x14ac:dyDescent="0.2">
      <c r="A25" s="120"/>
      <c r="B25" s="119" t="s">
        <v>107</v>
      </c>
      <c r="C25" s="113">
        <v>59.373891865294802</v>
      </c>
      <c r="D25" s="115">
        <v>431989</v>
      </c>
      <c r="E25" s="114">
        <v>450405</v>
      </c>
      <c r="F25" s="114">
        <v>453097</v>
      </c>
      <c r="G25" s="114">
        <v>458329</v>
      </c>
      <c r="H25" s="140">
        <v>449302</v>
      </c>
      <c r="I25" s="115">
        <v>-17313</v>
      </c>
      <c r="J25" s="116">
        <v>-3.8533102456699502</v>
      </c>
      <c r="K25"/>
      <c r="L25"/>
      <c r="M25"/>
      <c r="N25"/>
      <c r="O25"/>
      <c r="P25"/>
    </row>
    <row r="26" spans="1:16" s="110" customFormat="1" ht="14.45" customHeight="1" x14ac:dyDescent="0.2">
      <c r="A26" s="118" t="s">
        <v>105</v>
      </c>
      <c r="B26" s="121" t="s">
        <v>108</v>
      </c>
      <c r="C26" s="113">
        <v>18.742011121892755</v>
      </c>
      <c r="D26" s="115">
        <v>136362</v>
      </c>
      <c r="E26" s="114">
        <v>143633</v>
      </c>
      <c r="F26" s="114">
        <v>143796</v>
      </c>
      <c r="G26" s="114">
        <v>148587</v>
      </c>
      <c r="H26" s="140">
        <v>138735</v>
      </c>
      <c r="I26" s="115">
        <v>-2373</v>
      </c>
      <c r="J26" s="116">
        <v>-1.7104551843442535</v>
      </c>
      <c r="K26"/>
      <c r="L26"/>
      <c r="M26"/>
      <c r="N26"/>
      <c r="O26"/>
      <c r="P26"/>
    </row>
    <row r="27" spans="1:16" s="110" customFormat="1" ht="14.45" customHeight="1" x14ac:dyDescent="0.2">
      <c r="A27" s="118"/>
      <c r="B27" s="121" t="s">
        <v>109</v>
      </c>
      <c r="C27" s="113">
        <v>46.537121997212658</v>
      </c>
      <c r="D27" s="115">
        <v>338592</v>
      </c>
      <c r="E27" s="114">
        <v>354638</v>
      </c>
      <c r="F27" s="114">
        <v>358135</v>
      </c>
      <c r="G27" s="114">
        <v>360077</v>
      </c>
      <c r="H27" s="140">
        <v>357831</v>
      </c>
      <c r="I27" s="115">
        <v>-19239</v>
      </c>
      <c r="J27" s="116">
        <v>-5.3765604433377767</v>
      </c>
      <c r="K27"/>
      <c r="L27"/>
      <c r="M27"/>
      <c r="N27"/>
      <c r="O27"/>
      <c r="P27"/>
    </row>
    <row r="28" spans="1:16" s="110" customFormat="1" ht="14.45" customHeight="1" x14ac:dyDescent="0.2">
      <c r="A28" s="118"/>
      <c r="B28" s="121" t="s">
        <v>110</v>
      </c>
      <c r="C28" s="113">
        <v>18.958346504960321</v>
      </c>
      <c r="D28" s="115">
        <v>137936</v>
      </c>
      <c r="E28" s="114">
        <v>140642</v>
      </c>
      <c r="F28" s="114">
        <v>141563</v>
      </c>
      <c r="G28" s="114">
        <v>141545</v>
      </c>
      <c r="H28" s="140">
        <v>139611</v>
      </c>
      <c r="I28" s="115">
        <v>-1675</v>
      </c>
      <c r="J28" s="116">
        <v>-1.1997621963885368</v>
      </c>
      <c r="K28"/>
      <c r="L28"/>
      <c r="M28"/>
      <c r="N28"/>
      <c r="O28"/>
      <c r="P28"/>
    </row>
    <row r="29" spans="1:16" s="110" customFormat="1" ht="14.45" customHeight="1" x14ac:dyDescent="0.2">
      <c r="A29" s="118"/>
      <c r="B29" s="121" t="s">
        <v>111</v>
      </c>
      <c r="C29" s="113">
        <v>15.761970603677426</v>
      </c>
      <c r="D29" s="115">
        <v>114680</v>
      </c>
      <c r="E29" s="114">
        <v>117099</v>
      </c>
      <c r="F29" s="114">
        <v>117017</v>
      </c>
      <c r="G29" s="114">
        <v>115869</v>
      </c>
      <c r="H29" s="140">
        <v>112974</v>
      </c>
      <c r="I29" s="115">
        <v>1706</v>
      </c>
      <c r="J29" s="116">
        <v>1.5100819657620337</v>
      </c>
      <c r="K29"/>
      <c r="L29"/>
      <c r="M29"/>
      <c r="N29"/>
      <c r="O29"/>
      <c r="P29"/>
    </row>
    <row r="30" spans="1:16" s="110" customFormat="1" ht="14.45" customHeight="1" x14ac:dyDescent="0.2">
      <c r="A30" s="120"/>
      <c r="B30" s="121" t="s">
        <v>112</v>
      </c>
      <c r="C30" s="113">
        <v>1.5153097829224245</v>
      </c>
      <c r="D30" s="115">
        <v>11025</v>
      </c>
      <c r="E30" s="114">
        <v>11206</v>
      </c>
      <c r="F30" s="114">
        <v>11815</v>
      </c>
      <c r="G30" s="114">
        <v>10353</v>
      </c>
      <c r="H30" s="140">
        <v>9957</v>
      </c>
      <c r="I30" s="115">
        <v>1068</v>
      </c>
      <c r="J30" s="116">
        <v>10.726122326001807</v>
      </c>
      <c r="K30"/>
      <c r="L30"/>
      <c r="M30"/>
      <c r="N30"/>
      <c r="O30"/>
      <c r="P30"/>
    </row>
    <row r="31" spans="1:16" s="110" customFormat="1" ht="14.45" customHeight="1" x14ac:dyDescent="0.2">
      <c r="A31" s="120" t="s">
        <v>113</v>
      </c>
      <c r="B31" s="119" t="s">
        <v>116</v>
      </c>
      <c r="C31" s="113">
        <v>90.790490039501137</v>
      </c>
      <c r="D31" s="115">
        <v>660568</v>
      </c>
      <c r="E31" s="114">
        <v>686374</v>
      </c>
      <c r="F31" s="114">
        <v>690983</v>
      </c>
      <c r="G31" s="114">
        <v>697278</v>
      </c>
      <c r="H31" s="140">
        <v>682550</v>
      </c>
      <c r="I31" s="115">
        <v>-21982</v>
      </c>
      <c r="J31" s="116">
        <v>-3.2205699216174639</v>
      </c>
      <c r="K31"/>
      <c r="L31"/>
      <c r="M31"/>
      <c r="N31"/>
      <c r="O31"/>
      <c r="P31"/>
    </row>
    <row r="32" spans="1:16" s="110" customFormat="1" ht="14.45" customHeight="1" x14ac:dyDescent="0.2">
      <c r="A32" s="123"/>
      <c r="B32" s="124" t="s">
        <v>117</v>
      </c>
      <c r="C32" s="125">
        <v>8.9948238942018275</v>
      </c>
      <c r="D32" s="143">
        <v>65444</v>
      </c>
      <c r="E32" s="144">
        <v>67989</v>
      </c>
      <c r="F32" s="144">
        <v>67856</v>
      </c>
      <c r="G32" s="144">
        <v>67043</v>
      </c>
      <c r="H32" s="145">
        <v>64887</v>
      </c>
      <c r="I32" s="143">
        <v>557</v>
      </c>
      <c r="J32" s="146">
        <v>0.85841539907839781</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22597</v>
      </c>
      <c r="E56" s="114">
        <v>23386</v>
      </c>
      <c r="F56" s="114">
        <v>23334</v>
      </c>
      <c r="G56" s="114">
        <v>23334</v>
      </c>
      <c r="H56" s="140">
        <v>23112</v>
      </c>
      <c r="I56" s="115">
        <v>-515</v>
      </c>
      <c r="J56" s="116">
        <v>-2.2282796815507098</v>
      </c>
      <c r="K56"/>
      <c r="L56"/>
      <c r="M56"/>
      <c r="N56"/>
      <c r="O56"/>
      <c r="P56"/>
    </row>
    <row r="57" spans="1:16" s="110" customFormat="1" ht="14.45" customHeight="1" x14ac:dyDescent="0.2">
      <c r="A57" s="120" t="s">
        <v>105</v>
      </c>
      <c r="B57" s="119" t="s">
        <v>106</v>
      </c>
      <c r="C57" s="113">
        <v>40.961189538434304</v>
      </c>
      <c r="D57" s="115">
        <v>9256</v>
      </c>
      <c r="E57" s="114">
        <v>9488</v>
      </c>
      <c r="F57" s="114">
        <v>9492</v>
      </c>
      <c r="G57" s="114">
        <v>9408</v>
      </c>
      <c r="H57" s="140">
        <v>9267</v>
      </c>
      <c r="I57" s="115">
        <v>-11</v>
      </c>
      <c r="J57" s="116">
        <v>-0.11870076615949067</v>
      </c>
    </row>
    <row r="58" spans="1:16" s="110" customFormat="1" ht="14.45" customHeight="1" x14ac:dyDescent="0.2">
      <c r="A58" s="120"/>
      <c r="B58" s="119" t="s">
        <v>107</v>
      </c>
      <c r="C58" s="113">
        <v>59.038810461565696</v>
      </c>
      <c r="D58" s="115">
        <v>13341</v>
      </c>
      <c r="E58" s="114">
        <v>13898</v>
      </c>
      <c r="F58" s="114">
        <v>13842</v>
      </c>
      <c r="G58" s="114">
        <v>13926</v>
      </c>
      <c r="H58" s="140">
        <v>13845</v>
      </c>
      <c r="I58" s="115">
        <v>-504</v>
      </c>
      <c r="J58" s="116">
        <v>-3.6403033586132176</v>
      </c>
    </row>
    <row r="59" spans="1:16" s="110" customFormat="1" ht="14.45" customHeight="1" x14ac:dyDescent="0.2">
      <c r="A59" s="118" t="s">
        <v>105</v>
      </c>
      <c r="B59" s="121" t="s">
        <v>108</v>
      </c>
      <c r="C59" s="113">
        <v>16.059653936363233</v>
      </c>
      <c r="D59" s="115">
        <v>3629</v>
      </c>
      <c r="E59" s="114">
        <v>3749</v>
      </c>
      <c r="F59" s="114">
        <v>3689</v>
      </c>
      <c r="G59" s="114">
        <v>3776</v>
      </c>
      <c r="H59" s="140">
        <v>3695</v>
      </c>
      <c r="I59" s="115">
        <v>-66</v>
      </c>
      <c r="J59" s="116">
        <v>-1.7861975642760488</v>
      </c>
    </row>
    <row r="60" spans="1:16" s="110" customFormat="1" ht="14.45" customHeight="1" x14ac:dyDescent="0.2">
      <c r="A60" s="118"/>
      <c r="B60" s="121" t="s">
        <v>109</v>
      </c>
      <c r="C60" s="113">
        <v>46.156569456122497</v>
      </c>
      <c r="D60" s="115">
        <v>10430</v>
      </c>
      <c r="E60" s="114">
        <v>10904</v>
      </c>
      <c r="F60" s="114">
        <v>10953</v>
      </c>
      <c r="G60" s="114">
        <v>10976</v>
      </c>
      <c r="H60" s="140">
        <v>10952</v>
      </c>
      <c r="I60" s="115">
        <v>-522</v>
      </c>
      <c r="J60" s="116">
        <v>-4.7662527392257124</v>
      </c>
    </row>
    <row r="61" spans="1:16" s="110" customFormat="1" ht="14.45" customHeight="1" x14ac:dyDescent="0.2">
      <c r="A61" s="118"/>
      <c r="B61" s="121" t="s">
        <v>110</v>
      </c>
      <c r="C61" s="113">
        <v>20.268177191662609</v>
      </c>
      <c r="D61" s="115">
        <v>4580</v>
      </c>
      <c r="E61" s="114">
        <v>4620</v>
      </c>
      <c r="F61" s="114">
        <v>4621</v>
      </c>
      <c r="G61" s="114">
        <v>4550</v>
      </c>
      <c r="H61" s="140">
        <v>4542</v>
      </c>
      <c r="I61" s="115">
        <v>38</v>
      </c>
      <c r="J61" s="116">
        <v>0.83663584324086304</v>
      </c>
    </row>
    <row r="62" spans="1:16" s="110" customFormat="1" ht="14.45" customHeight="1" x14ac:dyDescent="0.2">
      <c r="A62" s="120"/>
      <c r="B62" s="121" t="s">
        <v>111</v>
      </c>
      <c r="C62" s="113">
        <v>17.515599415851661</v>
      </c>
      <c r="D62" s="115">
        <v>3958</v>
      </c>
      <c r="E62" s="114">
        <v>4113</v>
      </c>
      <c r="F62" s="114">
        <v>4071</v>
      </c>
      <c r="G62" s="114">
        <v>4032</v>
      </c>
      <c r="H62" s="140">
        <v>3923</v>
      </c>
      <c r="I62" s="115">
        <v>35</v>
      </c>
      <c r="J62" s="116">
        <v>0.89217435635992859</v>
      </c>
    </row>
    <row r="63" spans="1:16" s="110" customFormat="1" ht="14.45" customHeight="1" x14ac:dyDescent="0.2">
      <c r="A63" s="120"/>
      <c r="B63" s="121" t="s">
        <v>112</v>
      </c>
      <c r="C63" s="113">
        <v>1.4957737752799045</v>
      </c>
      <c r="D63" s="115">
        <v>338</v>
      </c>
      <c r="E63" s="114">
        <v>364</v>
      </c>
      <c r="F63" s="114">
        <v>385</v>
      </c>
      <c r="G63" s="114">
        <v>349</v>
      </c>
      <c r="H63" s="140">
        <v>316</v>
      </c>
      <c r="I63" s="115">
        <v>22</v>
      </c>
      <c r="J63" s="116">
        <v>6.962025316455696</v>
      </c>
    </row>
    <row r="64" spans="1:16" s="110" customFormat="1" ht="14.45" customHeight="1" x14ac:dyDescent="0.2">
      <c r="A64" s="120" t="s">
        <v>113</v>
      </c>
      <c r="B64" s="119" t="s">
        <v>116</v>
      </c>
      <c r="C64" s="113">
        <v>93.291144842235695</v>
      </c>
      <c r="D64" s="115">
        <v>21081</v>
      </c>
      <c r="E64" s="114">
        <v>21879</v>
      </c>
      <c r="F64" s="114">
        <v>21835</v>
      </c>
      <c r="G64" s="114">
        <v>21881</v>
      </c>
      <c r="H64" s="140">
        <v>21665</v>
      </c>
      <c r="I64" s="115">
        <v>-584</v>
      </c>
      <c r="J64" s="116">
        <v>-2.6955919686129701</v>
      </c>
    </row>
    <row r="65" spans="1:10" s="110" customFormat="1" ht="14.45" customHeight="1" x14ac:dyDescent="0.2">
      <c r="A65" s="123"/>
      <c r="B65" s="124" t="s">
        <v>117</v>
      </c>
      <c r="C65" s="125">
        <v>6.5229897774040806</v>
      </c>
      <c r="D65" s="143">
        <v>1474</v>
      </c>
      <c r="E65" s="144">
        <v>1458</v>
      </c>
      <c r="F65" s="144">
        <v>1446</v>
      </c>
      <c r="G65" s="144">
        <v>1408</v>
      </c>
      <c r="H65" s="145">
        <v>1395</v>
      </c>
      <c r="I65" s="143">
        <v>79</v>
      </c>
      <c r="J65" s="146">
        <v>5.6630824372759854</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22704</v>
      </c>
      <c r="G11" s="114">
        <v>23493</v>
      </c>
      <c r="H11" s="114">
        <v>23588</v>
      </c>
      <c r="I11" s="114">
        <v>23687</v>
      </c>
      <c r="J11" s="140">
        <v>23205</v>
      </c>
      <c r="K11" s="114">
        <v>-501</v>
      </c>
      <c r="L11" s="116">
        <v>-2.1590174531351001</v>
      </c>
    </row>
    <row r="12" spans="1:17" s="110" customFormat="1" ht="24" customHeight="1" x14ac:dyDescent="0.2">
      <c r="A12" s="604" t="s">
        <v>185</v>
      </c>
      <c r="B12" s="605"/>
      <c r="C12" s="605"/>
      <c r="D12" s="606"/>
      <c r="E12" s="113">
        <v>42.212825933756164</v>
      </c>
      <c r="F12" s="115">
        <v>9584</v>
      </c>
      <c r="G12" s="114">
        <v>9869</v>
      </c>
      <c r="H12" s="114">
        <v>9990</v>
      </c>
      <c r="I12" s="114">
        <v>9913</v>
      </c>
      <c r="J12" s="140">
        <v>9700</v>
      </c>
      <c r="K12" s="114">
        <v>-116</v>
      </c>
      <c r="L12" s="116">
        <v>-1.1958762886597938</v>
      </c>
    </row>
    <row r="13" spans="1:17" s="110" customFormat="1" ht="15" customHeight="1" x14ac:dyDescent="0.2">
      <c r="A13" s="120"/>
      <c r="B13" s="612" t="s">
        <v>107</v>
      </c>
      <c r="C13" s="612"/>
      <c r="E13" s="113">
        <v>57.787174066243836</v>
      </c>
      <c r="F13" s="115">
        <v>13120</v>
      </c>
      <c r="G13" s="114">
        <v>13624</v>
      </c>
      <c r="H13" s="114">
        <v>13598</v>
      </c>
      <c r="I13" s="114">
        <v>13774</v>
      </c>
      <c r="J13" s="140">
        <v>13505</v>
      </c>
      <c r="K13" s="114">
        <v>-385</v>
      </c>
      <c r="L13" s="116">
        <v>-2.850796001480933</v>
      </c>
    </row>
    <row r="14" spans="1:17" s="110" customFormat="1" ht="22.5" customHeight="1" x14ac:dyDescent="0.2">
      <c r="A14" s="604" t="s">
        <v>186</v>
      </c>
      <c r="B14" s="605"/>
      <c r="C14" s="605"/>
      <c r="D14" s="606"/>
      <c r="E14" s="113">
        <v>17.239252995066948</v>
      </c>
      <c r="F14" s="115">
        <v>3914</v>
      </c>
      <c r="G14" s="114">
        <v>3979</v>
      </c>
      <c r="H14" s="114">
        <v>3948</v>
      </c>
      <c r="I14" s="114">
        <v>4038</v>
      </c>
      <c r="J14" s="140">
        <v>3839</v>
      </c>
      <c r="K14" s="114">
        <v>75</v>
      </c>
      <c r="L14" s="116">
        <v>1.9536337587913519</v>
      </c>
    </row>
    <row r="15" spans="1:17" s="110" customFormat="1" ht="15" customHeight="1" x14ac:dyDescent="0.2">
      <c r="A15" s="120"/>
      <c r="B15" s="119"/>
      <c r="C15" s="258" t="s">
        <v>106</v>
      </c>
      <c r="E15" s="113">
        <v>50.61318344404701</v>
      </c>
      <c r="F15" s="115">
        <v>1981</v>
      </c>
      <c r="G15" s="114">
        <v>1981</v>
      </c>
      <c r="H15" s="114">
        <v>1998</v>
      </c>
      <c r="I15" s="114">
        <v>2009</v>
      </c>
      <c r="J15" s="140">
        <v>1935</v>
      </c>
      <c r="K15" s="114">
        <v>46</v>
      </c>
      <c r="L15" s="116">
        <v>2.3772609819121446</v>
      </c>
    </row>
    <row r="16" spans="1:17" s="110" customFormat="1" ht="15" customHeight="1" x14ac:dyDescent="0.2">
      <c r="A16" s="120"/>
      <c r="B16" s="119"/>
      <c r="C16" s="258" t="s">
        <v>107</v>
      </c>
      <c r="E16" s="113">
        <v>49.38681655595299</v>
      </c>
      <c r="F16" s="115">
        <v>1933</v>
      </c>
      <c r="G16" s="114">
        <v>1998</v>
      </c>
      <c r="H16" s="114">
        <v>1950</v>
      </c>
      <c r="I16" s="114">
        <v>2029</v>
      </c>
      <c r="J16" s="140">
        <v>1904</v>
      </c>
      <c r="K16" s="114">
        <v>29</v>
      </c>
      <c r="L16" s="116">
        <v>1.5231092436974789</v>
      </c>
    </row>
    <row r="17" spans="1:12" s="110" customFormat="1" ht="15" customHeight="1" x14ac:dyDescent="0.2">
      <c r="A17" s="120"/>
      <c r="B17" s="121" t="s">
        <v>109</v>
      </c>
      <c r="C17" s="258"/>
      <c r="E17" s="113">
        <v>45.489781536293165</v>
      </c>
      <c r="F17" s="115">
        <v>10328</v>
      </c>
      <c r="G17" s="114">
        <v>10863</v>
      </c>
      <c r="H17" s="114">
        <v>11004</v>
      </c>
      <c r="I17" s="114">
        <v>11057</v>
      </c>
      <c r="J17" s="140">
        <v>10934</v>
      </c>
      <c r="K17" s="114">
        <v>-606</v>
      </c>
      <c r="L17" s="116">
        <v>-5.5423449789646977</v>
      </c>
    </row>
    <row r="18" spans="1:12" s="110" customFormat="1" ht="15" customHeight="1" x14ac:dyDescent="0.2">
      <c r="A18" s="120"/>
      <c r="B18" s="119"/>
      <c r="C18" s="258" t="s">
        <v>106</v>
      </c>
      <c r="E18" s="113">
        <v>37.257939581719597</v>
      </c>
      <c r="F18" s="115">
        <v>3848</v>
      </c>
      <c r="G18" s="114">
        <v>4060</v>
      </c>
      <c r="H18" s="114">
        <v>4145</v>
      </c>
      <c r="I18" s="114">
        <v>4078</v>
      </c>
      <c r="J18" s="140">
        <v>4015</v>
      </c>
      <c r="K18" s="114">
        <v>-167</v>
      </c>
      <c r="L18" s="116">
        <v>-4.1594022415940222</v>
      </c>
    </row>
    <row r="19" spans="1:12" s="110" customFormat="1" ht="15" customHeight="1" x14ac:dyDescent="0.2">
      <c r="A19" s="120"/>
      <c r="B19" s="119"/>
      <c r="C19" s="258" t="s">
        <v>107</v>
      </c>
      <c r="E19" s="113">
        <v>62.742060418280403</v>
      </c>
      <c r="F19" s="115">
        <v>6480</v>
      </c>
      <c r="G19" s="114">
        <v>6803</v>
      </c>
      <c r="H19" s="114">
        <v>6859</v>
      </c>
      <c r="I19" s="114">
        <v>6979</v>
      </c>
      <c r="J19" s="140">
        <v>6919</v>
      </c>
      <c r="K19" s="114">
        <v>-439</v>
      </c>
      <c r="L19" s="116">
        <v>-6.3448475213181093</v>
      </c>
    </row>
    <row r="20" spans="1:12" s="110" customFormat="1" ht="15" customHeight="1" x14ac:dyDescent="0.2">
      <c r="A20" s="120"/>
      <c r="B20" s="121" t="s">
        <v>110</v>
      </c>
      <c r="C20" s="258"/>
      <c r="E20" s="113">
        <v>19.908386187455957</v>
      </c>
      <c r="F20" s="115">
        <v>4520</v>
      </c>
      <c r="G20" s="114">
        <v>4608</v>
      </c>
      <c r="H20" s="114">
        <v>4600</v>
      </c>
      <c r="I20" s="114">
        <v>4585</v>
      </c>
      <c r="J20" s="140">
        <v>4546</v>
      </c>
      <c r="K20" s="114">
        <v>-26</v>
      </c>
      <c r="L20" s="116">
        <v>-0.5719313682358117</v>
      </c>
    </row>
    <row r="21" spans="1:12" s="110" customFormat="1" ht="15" customHeight="1" x14ac:dyDescent="0.2">
      <c r="A21" s="120"/>
      <c r="B21" s="119"/>
      <c r="C21" s="258" t="s">
        <v>106</v>
      </c>
      <c r="E21" s="113">
        <v>34.579646017699112</v>
      </c>
      <c r="F21" s="115">
        <v>1563</v>
      </c>
      <c r="G21" s="114">
        <v>1613</v>
      </c>
      <c r="H21" s="114">
        <v>1611</v>
      </c>
      <c r="I21" s="114">
        <v>1611</v>
      </c>
      <c r="J21" s="140">
        <v>1604</v>
      </c>
      <c r="K21" s="114">
        <v>-41</v>
      </c>
      <c r="L21" s="116">
        <v>-2.5561097256857854</v>
      </c>
    </row>
    <row r="22" spans="1:12" s="110" customFormat="1" ht="15" customHeight="1" x14ac:dyDescent="0.2">
      <c r="A22" s="120"/>
      <c r="B22" s="119"/>
      <c r="C22" s="258" t="s">
        <v>107</v>
      </c>
      <c r="E22" s="113">
        <v>65.420353982300881</v>
      </c>
      <c r="F22" s="115">
        <v>2957</v>
      </c>
      <c r="G22" s="114">
        <v>2995</v>
      </c>
      <c r="H22" s="114">
        <v>2989</v>
      </c>
      <c r="I22" s="114">
        <v>2974</v>
      </c>
      <c r="J22" s="140">
        <v>2942</v>
      </c>
      <c r="K22" s="114">
        <v>15</v>
      </c>
      <c r="L22" s="116">
        <v>0.50985723997280763</v>
      </c>
    </row>
    <row r="23" spans="1:12" s="110" customFormat="1" ht="15" customHeight="1" x14ac:dyDescent="0.2">
      <c r="A23" s="120"/>
      <c r="B23" s="121" t="s">
        <v>111</v>
      </c>
      <c r="C23" s="258"/>
      <c r="E23" s="113">
        <v>17.362579281183933</v>
      </c>
      <c r="F23" s="115">
        <v>3942</v>
      </c>
      <c r="G23" s="114">
        <v>4043</v>
      </c>
      <c r="H23" s="114">
        <v>4036</v>
      </c>
      <c r="I23" s="114">
        <v>4007</v>
      </c>
      <c r="J23" s="140">
        <v>3886</v>
      </c>
      <c r="K23" s="114">
        <v>56</v>
      </c>
      <c r="L23" s="116">
        <v>1.4410705095213587</v>
      </c>
    </row>
    <row r="24" spans="1:12" s="110" customFormat="1" ht="15" customHeight="1" x14ac:dyDescent="0.2">
      <c r="A24" s="120"/>
      <c r="B24" s="119"/>
      <c r="C24" s="258" t="s">
        <v>106</v>
      </c>
      <c r="E24" s="113">
        <v>55.606291222729581</v>
      </c>
      <c r="F24" s="115">
        <v>2192</v>
      </c>
      <c r="G24" s="114">
        <v>2215</v>
      </c>
      <c r="H24" s="114">
        <v>2236</v>
      </c>
      <c r="I24" s="114">
        <v>2215</v>
      </c>
      <c r="J24" s="140">
        <v>2146</v>
      </c>
      <c r="K24" s="114">
        <v>46</v>
      </c>
      <c r="L24" s="116">
        <v>2.1435228331780056</v>
      </c>
    </row>
    <row r="25" spans="1:12" s="110" customFormat="1" ht="15" customHeight="1" x14ac:dyDescent="0.2">
      <c r="A25" s="120"/>
      <c r="B25" s="119"/>
      <c r="C25" s="258" t="s">
        <v>107</v>
      </c>
      <c r="E25" s="113">
        <v>44.393708777270419</v>
      </c>
      <c r="F25" s="115">
        <v>1750</v>
      </c>
      <c r="G25" s="114">
        <v>1828</v>
      </c>
      <c r="H25" s="114">
        <v>1800</v>
      </c>
      <c r="I25" s="114">
        <v>1792</v>
      </c>
      <c r="J25" s="140">
        <v>1740</v>
      </c>
      <c r="K25" s="114">
        <v>10</v>
      </c>
      <c r="L25" s="116">
        <v>0.57471264367816088</v>
      </c>
    </row>
    <row r="26" spans="1:12" s="110" customFormat="1" ht="15" customHeight="1" x14ac:dyDescent="0.2">
      <c r="A26" s="120"/>
      <c r="C26" s="121" t="s">
        <v>187</v>
      </c>
      <c r="D26" s="110" t="s">
        <v>188</v>
      </c>
      <c r="E26" s="113">
        <v>1.5415785764622973</v>
      </c>
      <c r="F26" s="115">
        <v>350</v>
      </c>
      <c r="G26" s="114">
        <v>363</v>
      </c>
      <c r="H26" s="114">
        <v>387</v>
      </c>
      <c r="I26" s="114">
        <v>334</v>
      </c>
      <c r="J26" s="140">
        <v>313</v>
      </c>
      <c r="K26" s="114">
        <v>37</v>
      </c>
      <c r="L26" s="116">
        <v>11.821086261980831</v>
      </c>
    </row>
    <row r="27" spans="1:12" s="110" customFormat="1" ht="15" customHeight="1" x14ac:dyDescent="0.2">
      <c r="A27" s="120"/>
      <c r="B27" s="119"/>
      <c r="D27" s="259" t="s">
        <v>106</v>
      </c>
      <c r="E27" s="113">
        <v>52</v>
      </c>
      <c r="F27" s="115">
        <v>182</v>
      </c>
      <c r="G27" s="114">
        <v>179</v>
      </c>
      <c r="H27" s="114">
        <v>193</v>
      </c>
      <c r="I27" s="114">
        <v>162</v>
      </c>
      <c r="J27" s="140">
        <v>166</v>
      </c>
      <c r="K27" s="114">
        <v>16</v>
      </c>
      <c r="L27" s="116">
        <v>9.6385542168674707</v>
      </c>
    </row>
    <row r="28" spans="1:12" s="110" customFormat="1" ht="15" customHeight="1" x14ac:dyDescent="0.2">
      <c r="A28" s="120"/>
      <c r="B28" s="119"/>
      <c r="D28" s="259" t="s">
        <v>107</v>
      </c>
      <c r="E28" s="113">
        <v>48</v>
      </c>
      <c r="F28" s="115">
        <v>168</v>
      </c>
      <c r="G28" s="114">
        <v>184</v>
      </c>
      <c r="H28" s="114">
        <v>194</v>
      </c>
      <c r="I28" s="114">
        <v>172</v>
      </c>
      <c r="J28" s="140">
        <v>147</v>
      </c>
      <c r="K28" s="114">
        <v>21</v>
      </c>
      <c r="L28" s="116">
        <v>14.285714285714286</v>
      </c>
    </row>
    <row r="29" spans="1:12" s="110" customFormat="1" ht="24" customHeight="1" x14ac:dyDescent="0.2">
      <c r="A29" s="604" t="s">
        <v>189</v>
      </c>
      <c r="B29" s="605"/>
      <c r="C29" s="605"/>
      <c r="D29" s="606"/>
      <c r="E29" s="113">
        <v>92.59161381254404</v>
      </c>
      <c r="F29" s="115">
        <v>21022</v>
      </c>
      <c r="G29" s="114">
        <v>21770</v>
      </c>
      <c r="H29" s="114">
        <v>21883</v>
      </c>
      <c r="I29" s="114">
        <v>22058</v>
      </c>
      <c r="J29" s="140">
        <v>21610</v>
      </c>
      <c r="K29" s="114">
        <v>-588</v>
      </c>
      <c r="L29" s="116">
        <v>-2.7209625173530774</v>
      </c>
    </row>
    <row r="30" spans="1:12" s="110" customFormat="1" ht="15" customHeight="1" x14ac:dyDescent="0.2">
      <c r="A30" s="120"/>
      <c r="B30" s="119"/>
      <c r="C30" s="258" t="s">
        <v>106</v>
      </c>
      <c r="E30" s="113">
        <v>42.141565978498718</v>
      </c>
      <c r="F30" s="115">
        <v>8859</v>
      </c>
      <c r="G30" s="114">
        <v>9126</v>
      </c>
      <c r="H30" s="114">
        <v>9231</v>
      </c>
      <c r="I30" s="114">
        <v>9194</v>
      </c>
      <c r="J30" s="140">
        <v>8983</v>
      </c>
      <c r="K30" s="114">
        <v>-124</v>
      </c>
      <c r="L30" s="116">
        <v>-1.3803851719915397</v>
      </c>
    </row>
    <row r="31" spans="1:12" s="110" customFormat="1" ht="15" customHeight="1" x14ac:dyDescent="0.2">
      <c r="A31" s="120"/>
      <c r="B31" s="119"/>
      <c r="C31" s="258" t="s">
        <v>107</v>
      </c>
      <c r="E31" s="113">
        <v>57.858434021501282</v>
      </c>
      <c r="F31" s="115">
        <v>12163</v>
      </c>
      <c r="G31" s="114">
        <v>12644</v>
      </c>
      <c r="H31" s="114">
        <v>12652</v>
      </c>
      <c r="I31" s="114">
        <v>12864</v>
      </c>
      <c r="J31" s="140">
        <v>12627</v>
      </c>
      <c r="K31" s="114">
        <v>-464</v>
      </c>
      <c r="L31" s="116">
        <v>-3.6746653995406668</v>
      </c>
    </row>
    <row r="32" spans="1:12" s="110" customFormat="1" ht="15" customHeight="1" x14ac:dyDescent="0.2">
      <c r="A32" s="120"/>
      <c r="B32" s="119" t="s">
        <v>117</v>
      </c>
      <c r="C32" s="258"/>
      <c r="E32" s="113">
        <v>7.1925651867512332</v>
      </c>
      <c r="F32" s="114">
        <v>1633</v>
      </c>
      <c r="G32" s="114">
        <v>1666</v>
      </c>
      <c r="H32" s="114">
        <v>1649</v>
      </c>
      <c r="I32" s="114">
        <v>1577</v>
      </c>
      <c r="J32" s="140">
        <v>1538</v>
      </c>
      <c r="K32" s="114">
        <v>95</v>
      </c>
      <c r="L32" s="116">
        <v>6.1768530559167747</v>
      </c>
    </row>
    <row r="33" spans="1:12" s="110" customFormat="1" ht="15" customHeight="1" x14ac:dyDescent="0.2">
      <c r="A33" s="120"/>
      <c r="B33" s="119"/>
      <c r="C33" s="258" t="s">
        <v>106</v>
      </c>
      <c r="E33" s="113">
        <v>43.294549908144518</v>
      </c>
      <c r="F33" s="114">
        <v>707</v>
      </c>
      <c r="G33" s="114">
        <v>723</v>
      </c>
      <c r="H33" s="114">
        <v>742</v>
      </c>
      <c r="I33" s="114">
        <v>705</v>
      </c>
      <c r="J33" s="140">
        <v>701</v>
      </c>
      <c r="K33" s="114">
        <v>6</v>
      </c>
      <c r="L33" s="116">
        <v>0.85592011412268187</v>
      </c>
    </row>
    <row r="34" spans="1:12" s="110" customFormat="1" ht="15" customHeight="1" x14ac:dyDescent="0.2">
      <c r="A34" s="120"/>
      <c r="B34" s="119"/>
      <c r="C34" s="258" t="s">
        <v>107</v>
      </c>
      <c r="E34" s="113">
        <v>56.705450091855482</v>
      </c>
      <c r="F34" s="114">
        <v>926</v>
      </c>
      <c r="G34" s="114">
        <v>943</v>
      </c>
      <c r="H34" s="114">
        <v>907</v>
      </c>
      <c r="I34" s="114">
        <v>872</v>
      </c>
      <c r="J34" s="140">
        <v>837</v>
      </c>
      <c r="K34" s="114">
        <v>89</v>
      </c>
      <c r="L34" s="116">
        <v>10.63321385902031</v>
      </c>
    </row>
    <row r="35" spans="1:12" s="110" customFormat="1" ht="24" customHeight="1" x14ac:dyDescent="0.2">
      <c r="A35" s="604" t="s">
        <v>192</v>
      </c>
      <c r="B35" s="605"/>
      <c r="C35" s="605"/>
      <c r="D35" s="606"/>
      <c r="E35" s="113">
        <v>17.758985200845665</v>
      </c>
      <c r="F35" s="114">
        <v>4032</v>
      </c>
      <c r="G35" s="114">
        <v>4072</v>
      </c>
      <c r="H35" s="114">
        <v>4106</v>
      </c>
      <c r="I35" s="114">
        <v>4300</v>
      </c>
      <c r="J35" s="114">
        <v>4088</v>
      </c>
      <c r="K35" s="318">
        <v>-56</v>
      </c>
      <c r="L35" s="319">
        <v>-1.3698630136986301</v>
      </c>
    </row>
    <row r="36" spans="1:12" s="110" customFormat="1" ht="15" customHeight="1" x14ac:dyDescent="0.2">
      <c r="A36" s="120"/>
      <c r="B36" s="119"/>
      <c r="C36" s="258" t="s">
        <v>106</v>
      </c>
      <c r="E36" s="113">
        <v>42.757936507936506</v>
      </c>
      <c r="F36" s="114">
        <v>1724</v>
      </c>
      <c r="G36" s="114">
        <v>1705</v>
      </c>
      <c r="H36" s="114">
        <v>1784</v>
      </c>
      <c r="I36" s="114">
        <v>1855</v>
      </c>
      <c r="J36" s="114">
        <v>1780</v>
      </c>
      <c r="K36" s="318">
        <v>-56</v>
      </c>
      <c r="L36" s="116">
        <v>-3.1460674157303372</v>
      </c>
    </row>
    <row r="37" spans="1:12" s="110" customFormat="1" ht="15" customHeight="1" x14ac:dyDescent="0.2">
      <c r="A37" s="120"/>
      <c r="B37" s="119"/>
      <c r="C37" s="258" t="s">
        <v>107</v>
      </c>
      <c r="E37" s="113">
        <v>57.242063492063494</v>
      </c>
      <c r="F37" s="114">
        <v>2308</v>
      </c>
      <c r="G37" s="114">
        <v>2367</v>
      </c>
      <c r="H37" s="114">
        <v>2322</v>
      </c>
      <c r="I37" s="114">
        <v>2445</v>
      </c>
      <c r="J37" s="140">
        <v>2308</v>
      </c>
      <c r="K37" s="114">
        <v>0</v>
      </c>
      <c r="L37" s="116">
        <v>0</v>
      </c>
    </row>
    <row r="38" spans="1:12" s="110" customFormat="1" ht="15" customHeight="1" x14ac:dyDescent="0.2">
      <c r="A38" s="120"/>
      <c r="B38" s="119" t="s">
        <v>328</v>
      </c>
      <c r="C38" s="258"/>
      <c r="E38" s="113">
        <v>55.417547568710361</v>
      </c>
      <c r="F38" s="114">
        <v>12582</v>
      </c>
      <c r="G38" s="114">
        <v>13022</v>
      </c>
      <c r="H38" s="114">
        <v>13010</v>
      </c>
      <c r="I38" s="114">
        <v>12969</v>
      </c>
      <c r="J38" s="140">
        <v>12748</v>
      </c>
      <c r="K38" s="114">
        <v>-166</v>
      </c>
      <c r="L38" s="116">
        <v>-1.3021650454973328</v>
      </c>
    </row>
    <row r="39" spans="1:12" s="110" customFormat="1" ht="15" customHeight="1" x14ac:dyDescent="0.2">
      <c r="A39" s="120"/>
      <c r="B39" s="119"/>
      <c r="C39" s="258" t="s">
        <v>106</v>
      </c>
      <c r="E39" s="113">
        <v>43.347639484978544</v>
      </c>
      <c r="F39" s="115">
        <v>5454</v>
      </c>
      <c r="G39" s="114">
        <v>5627</v>
      </c>
      <c r="H39" s="114">
        <v>5639</v>
      </c>
      <c r="I39" s="114">
        <v>5541</v>
      </c>
      <c r="J39" s="140">
        <v>5430</v>
      </c>
      <c r="K39" s="114">
        <v>24</v>
      </c>
      <c r="L39" s="116">
        <v>0.44198895027624308</v>
      </c>
    </row>
    <row r="40" spans="1:12" s="110" customFormat="1" ht="15" customHeight="1" x14ac:dyDescent="0.2">
      <c r="A40" s="120"/>
      <c r="B40" s="119"/>
      <c r="C40" s="258" t="s">
        <v>107</v>
      </c>
      <c r="E40" s="113">
        <v>56.652360515021456</v>
      </c>
      <c r="F40" s="115">
        <v>7128</v>
      </c>
      <c r="G40" s="114">
        <v>7395</v>
      </c>
      <c r="H40" s="114">
        <v>7371</v>
      </c>
      <c r="I40" s="114">
        <v>7428</v>
      </c>
      <c r="J40" s="140">
        <v>7318</v>
      </c>
      <c r="K40" s="114">
        <v>-190</v>
      </c>
      <c r="L40" s="116">
        <v>-2.5963377972123531</v>
      </c>
    </row>
    <row r="41" spans="1:12" s="110" customFormat="1" ht="15" customHeight="1" x14ac:dyDescent="0.2">
      <c r="A41" s="120"/>
      <c r="B41" s="320" t="s">
        <v>515</v>
      </c>
      <c r="C41" s="258"/>
      <c r="E41" s="113">
        <v>4.9859055673009163</v>
      </c>
      <c r="F41" s="115">
        <v>1132</v>
      </c>
      <c r="G41" s="114">
        <v>1171</v>
      </c>
      <c r="H41" s="114">
        <v>1168</v>
      </c>
      <c r="I41" s="114">
        <v>1153</v>
      </c>
      <c r="J41" s="140">
        <v>1088</v>
      </c>
      <c r="K41" s="114">
        <v>44</v>
      </c>
      <c r="L41" s="116">
        <v>4.0441176470588234</v>
      </c>
    </row>
    <row r="42" spans="1:12" s="110" customFormat="1" ht="15" customHeight="1" x14ac:dyDescent="0.2">
      <c r="A42" s="120"/>
      <c r="B42" s="119"/>
      <c r="C42" s="268" t="s">
        <v>106</v>
      </c>
      <c r="D42" s="182"/>
      <c r="E42" s="113">
        <v>44.169611307420496</v>
      </c>
      <c r="F42" s="115">
        <v>500</v>
      </c>
      <c r="G42" s="114">
        <v>517</v>
      </c>
      <c r="H42" s="114">
        <v>505</v>
      </c>
      <c r="I42" s="114">
        <v>483</v>
      </c>
      <c r="J42" s="140">
        <v>468</v>
      </c>
      <c r="K42" s="114">
        <v>32</v>
      </c>
      <c r="L42" s="116">
        <v>6.8376068376068373</v>
      </c>
    </row>
    <row r="43" spans="1:12" s="110" customFormat="1" ht="15" customHeight="1" x14ac:dyDescent="0.2">
      <c r="A43" s="120"/>
      <c r="B43" s="119"/>
      <c r="C43" s="268" t="s">
        <v>107</v>
      </c>
      <c r="D43" s="182"/>
      <c r="E43" s="113">
        <v>55.830388692579504</v>
      </c>
      <c r="F43" s="115">
        <v>632</v>
      </c>
      <c r="G43" s="114">
        <v>654</v>
      </c>
      <c r="H43" s="114">
        <v>663</v>
      </c>
      <c r="I43" s="114">
        <v>670</v>
      </c>
      <c r="J43" s="140">
        <v>620</v>
      </c>
      <c r="K43" s="114">
        <v>12</v>
      </c>
      <c r="L43" s="116">
        <v>1.935483870967742</v>
      </c>
    </row>
    <row r="44" spans="1:12" s="110" customFormat="1" ht="15" customHeight="1" x14ac:dyDescent="0.2">
      <c r="A44" s="120"/>
      <c r="B44" s="119" t="s">
        <v>205</v>
      </c>
      <c r="C44" s="268"/>
      <c r="D44" s="182"/>
      <c r="E44" s="113">
        <v>21.83756166314306</v>
      </c>
      <c r="F44" s="115">
        <v>4958</v>
      </c>
      <c r="G44" s="114">
        <v>5228</v>
      </c>
      <c r="H44" s="114">
        <v>5304</v>
      </c>
      <c r="I44" s="114">
        <v>5265</v>
      </c>
      <c r="J44" s="140">
        <v>5281</v>
      </c>
      <c r="K44" s="114">
        <v>-323</v>
      </c>
      <c r="L44" s="116">
        <v>-6.116265858738875</v>
      </c>
    </row>
    <row r="45" spans="1:12" s="110" customFormat="1" ht="15" customHeight="1" x14ac:dyDescent="0.2">
      <c r="A45" s="120"/>
      <c r="B45" s="119"/>
      <c r="C45" s="268" t="s">
        <v>106</v>
      </c>
      <c r="D45" s="182"/>
      <c r="E45" s="113">
        <v>38.442920532472769</v>
      </c>
      <c r="F45" s="115">
        <v>1906</v>
      </c>
      <c r="G45" s="114">
        <v>2020</v>
      </c>
      <c r="H45" s="114">
        <v>2062</v>
      </c>
      <c r="I45" s="114">
        <v>2034</v>
      </c>
      <c r="J45" s="140">
        <v>2022</v>
      </c>
      <c r="K45" s="114">
        <v>-116</v>
      </c>
      <c r="L45" s="116">
        <v>-5.7368941641938678</v>
      </c>
    </row>
    <row r="46" spans="1:12" s="110" customFormat="1" ht="15" customHeight="1" x14ac:dyDescent="0.2">
      <c r="A46" s="123"/>
      <c r="B46" s="124"/>
      <c r="C46" s="260" t="s">
        <v>107</v>
      </c>
      <c r="D46" s="261"/>
      <c r="E46" s="125">
        <v>61.557079467527231</v>
      </c>
      <c r="F46" s="143">
        <v>3052</v>
      </c>
      <c r="G46" s="144">
        <v>3208</v>
      </c>
      <c r="H46" s="144">
        <v>3242</v>
      </c>
      <c r="I46" s="144">
        <v>3231</v>
      </c>
      <c r="J46" s="145">
        <v>3259</v>
      </c>
      <c r="K46" s="144">
        <v>-207</v>
      </c>
      <c r="L46" s="146">
        <v>-6.3516416078551705</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22704</v>
      </c>
      <c r="E11" s="114">
        <v>23493</v>
      </c>
      <c r="F11" s="114">
        <v>23588</v>
      </c>
      <c r="G11" s="114">
        <v>23687</v>
      </c>
      <c r="H11" s="140">
        <v>23205</v>
      </c>
      <c r="I11" s="115">
        <v>-501</v>
      </c>
      <c r="J11" s="116">
        <v>-2.1590174531351001</v>
      </c>
    </row>
    <row r="12" spans="1:15" s="110" customFormat="1" ht="24.95" customHeight="1" x14ac:dyDescent="0.2">
      <c r="A12" s="193" t="s">
        <v>132</v>
      </c>
      <c r="B12" s="194" t="s">
        <v>133</v>
      </c>
      <c r="C12" s="113">
        <v>5.4219520789288227</v>
      </c>
      <c r="D12" s="115">
        <v>1231</v>
      </c>
      <c r="E12" s="114">
        <v>1232</v>
      </c>
      <c r="F12" s="114">
        <v>1252</v>
      </c>
      <c r="G12" s="114">
        <v>1245</v>
      </c>
      <c r="H12" s="140">
        <v>1178</v>
      </c>
      <c r="I12" s="115">
        <v>53</v>
      </c>
      <c r="J12" s="116">
        <v>4.4991511035653646</v>
      </c>
    </row>
    <row r="13" spans="1:15" s="110" customFormat="1" ht="24.95" customHeight="1" x14ac:dyDescent="0.2">
      <c r="A13" s="193" t="s">
        <v>134</v>
      </c>
      <c r="B13" s="199" t="s">
        <v>214</v>
      </c>
      <c r="C13" s="113">
        <v>0.82804792107117686</v>
      </c>
      <c r="D13" s="115">
        <v>188</v>
      </c>
      <c r="E13" s="114">
        <v>189</v>
      </c>
      <c r="F13" s="114">
        <v>181</v>
      </c>
      <c r="G13" s="114">
        <v>172</v>
      </c>
      <c r="H13" s="140">
        <v>166</v>
      </c>
      <c r="I13" s="115">
        <v>22</v>
      </c>
      <c r="J13" s="116">
        <v>13.253012048192771</v>
      </c>
    </row>
    <row r="14" spans="1:15" s="287" customFormat="1" ht="24.95" customHeight="1" x14ac:dyDescent="0.2">
      <c r="A14" s="193" t="s">
        <v>215</v>
      </c>
      <c r="B14" s="199" t="s">
        <v>137</v>
      </c>
      <c r="C14" s="113">
        <v>7.6550387596899228</v>
      </c>
      <c r="D14" s="115">
        <v>1738</v>
      </c>
      <c r="E14" s="114">
        <v>1808</v>
      </c>
      <c r="F14" s="114">
        <v>1851</v>
      </c>
      <c r="G14" s="114">
        <v>1857</v>
      </c>
      <c r="H14" s="140">
        <v>1905</v>
      </c>
      <c r="I14" s="115">
        <v>-167</v>
      </c>
      <c r="J14" s="116">
        <v>-8.7664041994750654</v>
      </c>
      <c r="K14" s="110"/>
      <c r="L14" s="110"/>
      <c r="M14" s="110"/>
      <c r="N14" s="110"/>
      <c r="O14" s="110"/>
    </row>
    <row r="15" spans="1:15" s="110" customFormat="1" ht="24.95" customHeight="1" x14ac:dyDescent="0.2">
      <c r="A15" s="193" t="s">
        <v>216</v>
      </c>
      <c r="B15" s="199" t="s">
        <v>217</v>
      </c>
      <c r="C15" s="113">
        <v>3.0875616631430587</v>
      </c>
      <c r="D15" s="115">
        <v>701</v>
      </c>
      <c r="E15" s="114">
        <v>733</v>
      </c>
      <c r="F15" s="114">
        <v>736</v>
      </c>
      <c r="G15" s="114">
        <v>727</v>
      </c>
      <c r="H15" s="140">
        <v>740</v>
      </c>
      <c r="I15" s="115">
        <v>-39</v>
      </c>
      <c r="J15" s="116">
        <v>-5.2702702702702702</v>
      </c>
    </row>
    <row r="16" spans="1:15" s="287" customFormat="1" ht="24.95" customHeight="1" x14ac:dyDescent="0.2">
      <c r="A16" s="193" t="s">
        <v>218</v>
      </c>
      <c r="B16" s="199" t="s">
        <v>141</v>
      </c>
      <c r="C16" s="113">
        <v>3.6645525017618041</v>
      </c>
      <c r="D16" s="115">
        <v>832</v>
      </c>
      <c r="E16" s="114">
        <v>853</v>
      </c>
      <c r="F16" s="114">
        <v>888</v>
      </c>
      <c r="G16" s="114">
        <v>912</v>
      </c>
      <c r="H16" s="140">
        <v>920</v>
      </c>
      <c r="I16" s="115">
        <v>-88</v>
      </c>
      <c r="J16" s="116">
        <v>-9.5652173913043477</v>
      </c>
      <c r="K16" s="110"/>
      <c r="L16" s="110"/>
      <c r="M16" s="110"/>
      <c r="N16" s="110"/>
      <c r="O16" s="110"/>
    </row>
    <row r="17" spans="1:15" s="110" customFormat="1" ht="24.95" customHeight="1" x14ac:dyDescent="0.2">
      <c r="A17" s="193" t="s">
        <v>142</v>
      </c>
      <c r="B17" s="199" t="s">
        <v>220</v>
      </c>
      <c r="C17" s="113">
        <v>0.90292459478505993</v>
      </c>
      <c r="D17" s="115">
        <v>205</v>
      </c>
      <c r="E17" s="114">
        <v>222</v>
      </c>
      <c r="F17" s="114">
        <v>227</v>
      </c>
      <c r="G17" s="114">
        <v>218</v>
      </c>
      <c r="H17" s="140">
        <v>245</v>
      </c>
      <c r="I17" s="115">
        <v>-40</v>
      </c>
      <c r="J17" s="116">
        <v>-16.326530612244898</v>
      </c>
    </row>
    <row r="18" spans="1:15" s="287" customFormat="1" ht="24.95" customHeight="1" x14ac:dyDescent="0.2">
      <c r="A18" s="201" t="s">
        <v>144</v>
      </c>
      <c r="B18" s="202" t="s">
        <v>145</v>
      </c>
      <c r="C18" s="113">
        <v>4.4970049330514446</v>
      </c>
      <c r="D18" s="115">
        <v>1021</v>
      </c>
      <c r="E18" s="114">
        <v>1034</v>
      </c>
      <c r="F18" s="114">
        <v>1029</v>
      </c>
      <c r="G18" s="114">
        <v>1000</v>
      </c>
      <c r="H18" s="140">
        <v>991</v>
      </c>
      <c r="I18" s="115">
        <v>30</v>
      </c>
      <c r="J18" s="116">
        <v>3.0272452068617559</v>
      </c>
      <c r="K18" s="110"/>
      <c r="L18" s="110"/>
      <c r="M18" s="110"/>
      <c r="N18" s="110"/>
      <c r="O18" s="110"/>
    </row>
    <row r="19" spans="1:15" s="110" customFormat="1" ht="24.95" customHeight="1" x14ac:dyDescent="0.2">
      <c r="A19" s="193" t="s">
        <v>146</v>
      </c>
      <c r="B19" s="199" t="s">
        <v>147</v>
      </c>
      <c r="C19" s="113">
        <v>18.538583509513742</v>
      </c>
      <c r="D19" s="115">
        <v>4209</v>
      </c>
      <c r="E19" s="114">
        <v>4288</v>
      </c>
      <c r="F19" s="114">
        <v>4241</v>
      </c>
      <c r="G19" s="114">
        <v>4390</v>
      </c>
      <c r="H19" s="140">
        <v>4273</v>
      </c>
      <c r="I19" s="115">
        <v>-64</v>
      </c>
      <c r="J19" s="116">
        <v>-1.4977767376550433</v>
      </c>
    </row>
    <row r="20" spans="1:15" s="287" customFormat="1" ht="24.95" customHeight="1" x14ac:dyDescent="0.2">
      <c r="A20" s="193" t="s">
        <v>148</v>
      </c>
      <c r="B20" s="199" t="s">
        <v>149</v>
      </c>
      <c r="C20" s="113">
        <v>5.474806201550388</v>
      </c>
      <c r="D20" s="115">
        <v>1243</v>
      </c>
      <c r="E20" s="114">
        <v>1307</v>
      </c>
      <c r="F20" s="114">
        <v>1319</v>
      </c>
      <c r="G20" s="114">
        <v>1351</v>
      </c>
      <c r="H20" s="140">
        <v>1400</v>
      </c>
      <c r="I20" s="115">
        <v>-157</v>
      </c>
      <c r="J20" s="116">
        <v>-11.214285714285714</v>
      </c>
      <c r="K20" s="110"/>
      <c r="L20" s="110"/>
      <c r="M20" s="110"/>
      <c r="N20" s="110"/>
      <c r="O20" s="110"/>
    </row>
    <row r="21" spans="1:15" s="110" customFormat="1" ht="24.95" customHeight="1" x14ac:dyDescent="0.2">
      <c r="A21" s="201" t="s">
        <v>150</v>
      </c>
      <c r="B21" s="202" t="s">
        <v>151</v>
      </c>
      <c r="C21" s="113">
        <v>12.425123326286117</v>
      </c>
      <c r="D21" s="115">
        <v>2821</v>
      </c>
      <c r="E21" s="114">
        <v>3147</v>
      </c>
      <c r="F21" s="114">
        <v>3211</v>
      </c>
      <c r="G21" s="114">
        <v>3219</v>
      </c>
      <c r="H21" s="140">
        <v>3030</v>
      </c>
      <c r="I21" s="115">
        <v>-209</v>
      </c>
      <c r="J21" s="116">
        <v>-6.8976897689768979</v>
      </c>
    </row>
    <row r="22" spans="1:15" s="110" customFormat="1" ht="24.95" customHeight="1" x14ac:dyDescent="0.2">
      <c r="A22" s="201" t="s">
        <v>152</v>
      </c>
      <c r="B22" s="199" t="s">
        <v>153</v>
      </c>
      <c r="C22" s="113">
        <v>0.99982381959126143</v>
      </c>
      <c r="D22" s="115">
        <v>227</v>
      </c>
      <c r="E22" s="114">
        <v>234</v>
      </c>
      <c r="F22" s="114">
        <v>232</v>
      </c>
      <c r="G22" s="114">
        <v>223</v>
      </c>
      <c r="H22" s="140">
        <v>212</v>
      </c>
      <c r="I22" s="115">
        <v>15</v>
      </c>
      <c r="J22" s="116">
        <v>7.0754716981132075</v>
      </c>
    </row>
    <row r="23" spans="1:15" s="110" customFormat="1" ht="24.95" customHeight="1" x14ac:dyDescent="0.2">
      <c r="A23" s="193" t="s">
        <v>154</v>
      </c>
      <c r="B23" s="199" t="s">
        <v>155</v>
      </c>
      <c r="C23" s="113">
        <v>1.1936222692036647</v>
      </c>
      <c r="D23" s="115">
        <v>271</v>
      </c>
      <c r="E23" s="114">
        <v>276</v>
      </c>
      <c r="F23" s="114">
        <v>277</v>
      </c>
      <c r="G23" s="114">
        <v>274</v>
      </c>
      <c r="H23" s="140">
        <v>276</v>
      </c>
      <c r="I23" s="115">
        <v>-5</v>
      </c>
      <c r="J23" s="116">
        <v>-1.8115942028985508</v>
      </c>
    </row>
    <row r="24" spans="1:15" s="110" customFormat="1" ht="24.95" customHeight="1" x14ac:dyDescent="0.2">
      <c r="A24" s="193" t="s">
        <v>156</v>
      </c>
      <c r="B24" s="199" t="s">
        <v>221</v>
      </c>
      <c r="C24" s="113">
        <v>5.1664904862579277</v>
      </c>
      <c r="D24" s="115">
        <v>1173</v>
      </c>
      <c r="E24" s="114">
        <v>1200</v>
      </c>
      <c r="F24" s="114">
        <v>1195</v>
      </c>
      <c r="G24" s="114">
        <v>1188</v>
      </c>
      <c r="H24" s="140">
        <v>1172</v>
      </c>
      <c r="I24" s="115">
        <v>1</v>
      </c>
      <c r="J24" s="116">
        <v>8.5324232081911269E-2</v>
      </c>
    </row>
    <row r="25" spans="1:15" s="110" customFormat="1" ht="24.95" customHeight="1" x14ac:dyDescent="0.2">
      <c r="A25" s="193" t="s">
        <v>222</v>
      </c>
      <c r="B25" s="204" t="s">
        <v>159</v>
      </c>
      <c r="C25" s="113">
        <v>9.2582804792107112</v>
      </c>
      <c r="D25" s="115">
        <v>2102</v>
      </c>
      <c r="E25" s="114">
        <v>2111</v>
      </c>
      <c r="F25" s="114">
        <v>2130</v>
      </c>
      <c r="G25" s="114">
        <v>2131</v>
      </c>
      <c r="H25" s="140">
        <v>2002</v>
      </c>
      <c r="I25" s="115">
        <v>100</v>
      </c>
      <c r="J25" s="116">
        <v>4.9950049950049946</v>
      </c>
    </row>
    <row r="26" spans="1:15" s="110" customFormat="1" ht="24.95" customHeight="1" x14ac:dyDescent="0.2">
      <c r="A26" s="201">
        <v>782.78300000000002</v>
      </c>
      <c r="B26" s="203" t="s">
        <v>160</v>
      </c>
      <c r="C26" s="113">
        <v>0.55056377730796335</v>
      </c>
      <c r="D26" s="115">
        <v>125</v>
      </c>
      <c r="E26" s="114">
        <v>132</v>
      </c>
      <c r="F26" s="114">
        <v>143</v>
      </c>
      <c r="G26" s="114">
        <v>140</v>
      </c>
      <c r="H26" s="140">
        <v>143</v>
      </c>
      <c r="I26" s="115">
        <v>-18</v>
      </c>
      <c r="J26" s="116">
        <v>-12.587412587412587</v>
      </c>
    </row>
    <row r="27" spans="1:15" s="110" customFormat="1" ht="24.95" customHeight="1" x14ac:dyDescent="0.2">
      <c r="A27" s="193" t="s">
        <v>161</v>
      </c>
      <c r="B27" s="199" t="s">
        <v>162</v>
      </c>
      <c r="C27" s="113">
        <v>0.90292459478505993</v>
      </c>
      <c r="D27" s="115">
        <v>205</v>
      </c>
      <c r="E27" s="114">
        <v>203</v>
      </c>
      <c r="F27" s="114">
        <v>199</v>
      </c>
      <c r="G27" s="114">
        <v>196</v>
      </c>
      <c r="H27" s="140">
        <v>199</v>
      </c>
      <c r="I27" s="115">
        <v>6</v>
      </c>
      <c r="J27" s="116">
        <v>3.0150753768844223</v>
      </c>
    </row>
    <row r="28" spans="1:15" s="110" customFormat="1" ht="24.95" customHeight="1" x14ac:dyDescent="0.2">
      <c r="A28" s="193" t="s">
        <v>163</v>
      </c>
      <c r="B28" s="199" t="s">
        <v>164</v>
      </c>
      <c r="C28" s="113">
        <v>2.1758280479210712</v>
      </c>
      <c r="D28" s="115">
        <v>494</v>
      </c>
      <c r="E28" s="114">
        <v>497</v>
      </c>
      <c r="F28" s="114">
        <v>487</v>
      </c>
      <c r="G28" s="114">
        <v>488</v>
      </c>
      <c r="H28" s="140">
        <v>482</v>
      </c>
      <c r="I28" s="115">
        <v>12</v>
      </c>
      <c r="J28" s="116">
        <v>2.4896265560165975</v>
      </c>
    </row>
    <row r="29" spans="1:15" s="110" customFormat="1" ht="24.95" customHeight="1" x14ac:dyDescent="0.2">
      <c r="A29" s="193">
        <v>86</v>
      </c>
      <c r="B29" s="199" t="s">
        <v>165</v>
      </c>
      <c r="C29" s="113">
        <v>3.5984848484848486</v>
      </c>
      <c r="D29" s="115">
        <v>817</v>
      </c>
      <c r="E29" s="114">
        <v>825</v>
      </c>
      <c r="F29" s="114">
        <v>820</v>
      </c>
      <c r="G29" s="114">
        <v>823</v>
      </c>
      <c r="H29" s="140">
        <v>830</v>
      </c>
      <c r="I29" s="115">
        <v>-13</v>
      </c>
      <c r="J29" s="116">
        <v>-1.5662650602409638</v>
      </c>
    </row>
    <row r="30" spans="1:15" s="110" customFormat="1" ht="24.95" customHeight="1" x14ac:dyDescent="0.2">
      <c r="A30" s="193">
        <v>87.88</v>
      </c>
      <c r="B30" s="204" t="s">
        <v>166</v>
      </c>
      <c r="C30" s="113">
        <v>4.2107117688513034</v>
      </c>
      <c r="D30" s="115">
        <v>956</v>
      </c>
      <c r="E30" s="114">
        <v>953</v>
      </c>
      <c r="F30" s="114">
        <v>936</v>
      </c>
      <c r="G30" s="114">
        <v>929</v>
      </c>
      <c r="H30" s="140">
        <v>922</v>
      </c>
      <c r="I30" s="115">
        <v>34</v>
      </c>
      <c r="J30" s="116">
        <v>3.6876355748373104</v>
      </c>
    </row>
    <row r="31" spans="1:15" s="110" customFormat="1" ht="24.95" customHeight="1" x14ac:dyDescent="0.2">
      <c r="A31" s="193" t="s">
        <v>167</v>
      </c>
      <c r="B31" s="199" t="s">
        <v>168</v>
      </c>
      <c r="C31" s="113">
        <v>17.098308668076111</v>
      </c>
      <c r="D31" s="115">
        <v>3882</v>
      </c>
      <c r="E31" s="114">
        <v>4056</v>
      </c>
      <c r="F31" s="114">
        <v>4084</v>
      </c>
      <c r="G31" s="114">
        <v>4060</v>
      </c>
      <c r="H31" s="140">
        <v>4023</v>
      </c>
      <c r="I31" s="115">
        <v>-141</v>
      </c>
      <c r="J31" s="116">
        <v>-3.5048471290082031</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5.4219520789288227</v>
      </c>
      <c r="D34" s="115">
        <v>1231</v>
      </c>
      <c r="E34" s="114">
        <v>1232</v>
      </c>
      <c r="F34" s="114">
        <v>1252</v>
      </c>
      <c r="G34" s="114">
        <v>1245</v>
      </c>
      <c r="H34" s="140">
        <v>1178</v>
      </c>
      <c r="I34" s="115">
        <v>53</v>
      </c>
      <c r="J34" s="116">
        <v>4.4991511035653646</v>
      </c>
    </row>
    <row r="35" spans="1:10" s="110" customFormat="1" ht="24.95" customHeight="1" x14ac:dyDescent="0.2">
      <c r="A35" s="292" t="s">
        <v>171</v>
      </c>
      <c r="B35" s="293" t="s">
        <v>172</v>
      </c>
      <c r="C35" s="113">
        <v>12.980091613812544</v>
      </c>
      <c r="D35" s="115">
        <v>2947</v>
      </c>
      <c r="E35" s="114">
        <v>3031</v>
      </c>
      <c r="F35" s="114">
        <v>3061</v>
      </c>
      <c r="G35" s="114">
        <v>3029</v>
      </c>
      <c r="H35" s="140">
        <v>3062</v>
      </c>
      <c r="I35" s="115">
        <v>-115</v>
      </c>
      <c r="J35" s="116">
        <v>-3.7557152188112344</v>
      </c>
    </row>
    <row r="36" spans="1:10" s="110" customFormat="1" ht="24.95" customHeight="1" x14ac:dyDescent="0.2">
      <c r="A36" s="294" t="s">
        <v>173</v>
      </c>
      <c r="B36" s="295" t="s">
        <v>174</v>
      </c>
      <c r="C36" s="125">
        <v>81.593551797040163</v>
      </c>
      <c r="D36" s="143">
        <v>18525</v>
      </c>
      <c r="E36" s="144">
        <v>19229</v>
      </c>
      <c r="F36" s="144">
        <v>19274</v>
      </c>
      <c r="G36" s="144">
        <v>19412</v>
      </c>
      <c r="H36" s="145">
        <v>18964</v>
      </c>
      <c r="I36" s="143">
        <v>-439</v>
      </c>
      <c r="J36" s="146">
        <v>-2.3149124657245306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22704</v>
      </c>
      <c r="F11" s="264">
        <v>23493</v>
      </c>
      <c r="G11" s="264">
        <v>23588</v>
      </c>
      <c r="H11" s="264">
        <v>23687</v>
      </c>
      <c r="I11" s="265">
        <v>23205</v>
      </c>
      <c r="J11" s="263">
        <v>-501</v>
      </c>
      <c r="K11" s="266">
        <v>-2.1590174531351001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50.057258632840025</v>
      </c>
      <c r="E13" s="115">
        <v>11365</v>
      </c>
      <c r="F13" s="114">
        <v>11722</v>
      </c>
      <c r="G13" s="114">
        <v>11736</v>
      </c>
      <c r="H13" s="114">
        <v>11704</v>
      </c>
      <c r="I13" s="140">
        <v>11584</v>
      </c>
      <c r="J13" s="115">
        <v>-219</v>
      </c>
      <c r="K13" s="116">
        <v>-1.8905386740331491</v>
      </c>
    </row>
    <row r="14" spans="1:15" ht="15.95" customHeight="1" x14ac:dyDescent="0.2">
      <c r="A14" s="306" t="s">
        <v>230</v>
      </c>
      <c r="B14" s="307"/>
      <c r="C14" s="308"/>
      <c r="D14" s="113">
        <v>40.477448907681463</v>
      </c>
      <c r="E14" s="115">
        <v>9190</v>
      </c>
      <c r="F14" s="114">
        <v>9601</v>
      </c>
      <c r="G14" s="114">
        <v>9683</v>
      </c>
      <c r="H14" s="114">
        <v>9812</v>
      </c>
      <c r="I14" s="140">
        <v>9501</v>
      </c>
      <c r="J14" s="115">
        <v>-311</v>
      </c>
      <c r="K14" s="116">
        <v>-3.273339648458057</v>
      </c>
    </row>
    <row r="15" spans="1:15" ht="15.95" customHeight="1" x14ac:dyDescent="0.2">
      <c r="A15" s="306" t="s">
        <v>231</v>
      </c>
      <c r="B15" s="307"/>
      <c r="C15" s="308"/>
      <c r="D15" s="113">
        <v>3.7174066243833686</v>
      </c>
      <c r="E15" s="115">
        <v>844</v>
      </c>
      <c r="F15" s="114">
        <v>835</v>
      </c>
      <c r="G15" s="114">
        <v>832</v>
      </c>
      <c r="H15" s="114">
        <v>805</v>
      </c>
      <c r="I15" s="140">
        <v>796</v>
      </c>
      <c r="J15" s="115">
        <v>48</v>
      </c>
      <c r="K15" s="116">
        <v>6.0301507537688446</v>
      </c>
    </row>
    <row r="16" spans="1:15" ht="15.95" customHeight="1" x14ac:dyDescent="0.2">
      <c r="A16" s="306" t="s">
        <v>232</v>
      </c>
      <c r="B16" s="307"/>
      <c r="C16" s="308"/>
      <c r="D16" s="113">
        <v>2.2507047216349543</v>
      </c>
      <c r="E16" s="115">
        <v>511</v>
      </c>
      <c r="F16" s="114">
        <v>503</v>
      </c>
      <c r="G16" s="114">
        <v>517</v>
      </c>
      <c r="H16" s="114">
        <v>516</v>
      </c>
      <c r="I16" s="140">
        <v>511</v>
      </c>
      <c r="J16" s="115">
        <v>0</v>
      </c>
      <c r="K16" s="116">
        <v>0</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5.0387596899224807</v>
      </c>
      <c r="E18" s="115">
        <v>1144</v>
      </c>
      <c r="F18" s="114">
        <v>1123</v>
      </c>
      <c r="G18" s="114">
        <v>1139</v>
      </c>
      <c r="H18" s="114">
        <v>1109</v>
      </c>
      <c r="I18" s="140">
        <v>1083</v>
      </c>
      <c r="J18" s="115">
        <v>61</v>
      </c>
      <c r="K18" s="116">
        <v>5.6325023084025858</v>
      </c>
    </row>
    <row r="19" spans="1:11" ht="14.1" customHeight="1" x14ac:dyDescent="0.2">
      <c r="A19" s="306" t="s">
        <v>235</v>
      </c>
      <c r="B19" s="307" t="s">
        <v>236</v>
      </c>
      <c r="C19" s="308"/>
      <c r="D19" s="113">
        <v>4.3824876673713886</v>
      </c>
      <c r="E19" s="115">
        <v>995</v>
      </c>
      <c r="F19" s="114">
        <v>980</v>
      </c>
      <c r="G19" s="114">
        <v>992</v>
      </c>
      <c r="H19" s="114">
        <v>958</v>
      </c>
      <c r="I19" s="140">
        <v>931</v>
      </c>
      <c r="J19" s="115">
        <v>64</v>
      </c>
      <c r="K19" s="116">
        <v>6.8743286788399569</v>
      </c>
    </row>
    <row r="20" spans="1:11" ht="14.1" customHeight="1" x14ac:dyDescent="0.2">
      <c r="A20" s="306">
        <v>12</v>
      </c>
      <c r="B20" s="307" t="s">
        <v>237</v>
      </c>
      <c r="C20" s="308"/>
      <c r="D20" s="113">
        <v>1.7089499647639184</v>
      </c>
      <c r="E20" s="115">
        <v>388</v>
      </c>
      <c r="F20" s="114">
        <v>419</v>
      </c>
      <c r="G20" s="114">
        <v>423</v>
      </c>
      <c r="H20" s="114">
        <v>403</v>
      </c>
      <c r="I20" s="140">
        <v>377</v>
      </c>
      <c r="J20" s="115">
        <v>11</v>
      </c>
      <c r="K20" s="116">
        <v>2.9177718832891246</v>
      </c>
    </row>
    <row r="21" spans="1:11" ht="14.1" customHeight="1" x14ac:dyDescent="0.2">
      <c r="A21" s="306">
        <v>21</v>
      </c>
      <c r="B21" s="307" t="s">
        <v>238</v>
      </c>
      <c r="C21" s="308"/>
      <c r="D21" s="113">
        <v>6.1663143058491895E-2</v>
      </c>
      <c r="E21" s="115">
        <v>14</v>
      </c>
      <c r="F21" s="114">
        <v>13</v>
      </c>
      <c r="G21" s="114">
        <v>11</v>
      </c>
      <c r="H21" s="114">
        <v>16</v>
      </c>
      <c r="I21" s="140">
        <v>16</v>
      </c>
      <c r="J21" s="115">
        <v>-2</v>
      </c>
      <c r="K21" s="116">
        <v>-12.5</v>
      </c>
    </row>
    <row r="22" spans="1:11" ht="14.1" customHeight="1" x14ac:dyDescent="0.2">
      <c r="A22" s="306">
        <v>22</v>
      </c>
      <c r="B22" s="307" t="s">
        <v>239</v>
      </c>
      <c r="C22" s="308"/>
      <c r="D22" s="113">
        <v>0.95137420718816068</v>
      </c>
      <c r="E22" s="115">
        <v>216</v>
      </c>
      <c r="F22" s="114">
        <v>230</v>
      </c>
      <c r="G22" s="114">
        <v>232</v>
      </c>
      <c r="H22" s="114">
        <v>227</v>
      </c>
      <c r="I22" s="140">
        <v>229</v>
      </c>
      <c r="J22" s="115">
        <v>-13</v>
      </c>
      <c r="K22" s="116">
        <v>-5.6768558951965069</v>
      </c>
    </row>
    <row r="23" spans="1:11" ht="14.1" customHeight="1" x14ac:dyDescent="0.2">
      <c r="A23" s="306">
        <v>23</v>
      </c>
      <c r="B23" s="307" t="s">
        <v>240</v>
      </c>
      <c r="C23" s="308"/>
      <c r="D23" s="113">
        <v>0.30831571529245949</v>
      </c>
      <c r="E23" s="115">
        <v>70</v>
      </c>
      <c r="F23" s="114">
        <v>71</v>
      </c>
      <c r="G23" s="114">
        <v>77</v>
      </c>
      <c r="H23" s="114">
        <v>70</v>
      </c>
      <c r="I23" s="140">
        <v>73</v>
      </c>
      <c r="J23" s="115">
        <v>-3</v>
      </c>
      <c r="K23" s="116">
        <v>-4.1095890410958908</v>
      </c>
    </row>
    <row r="24" spans="1:11" ht="14.1" customHeight="1" x14ac:dyDescent="0.2">
      <c r="A24" s="306">
        <v>24</v>
      </c>
      <c r="B24" s="307" t="s">
        <v>241</v>
      </c>
      <c r="C24" s="308"/>
      <c r="D24" s="113">
        <v>1.171599718111346</v>
      </c>
      <c r="E24" s="115">
        <v>266</v>
      </c>
      <c r="F24" s="114">
        <v>270</v>
      </c>
      <c r="G24" s="114">
        <v>288</v>
      </c>
      <c r="H24" s="114">
        <v>311</v>
      </c>
      <c r="I24" s="140">
        <v>319</v>
      </c>
      <c r="J24" s="115">
        <v>-53</v>
      </c>
      <c r="K24" s="116">
        <v>-16.614420062695924</v>
      </c>
    </row>
    <row r="25" spans="1:11" ht="14.1" customHeight="1" x14ac:dyDescent="0.2">
      <c r="A25" s="306">
        <v>25</v>
      </c>
      <c r="B25" s="307" t="s">
        <v>242</v>
      </c>
      <c r="C25" s="308"/>
      <c r="D25" s="113">
        <v>1.6032417195207893</v>
      </c>
      <c r="E25" s="115">
        <v>364</v>
      </c>
      <c r="F25" s="114">
        <v>379</v>
      </c>
      <c r="G25" s="114">
        <v>399</v>
      </c>
      <c r="H25" s="114">
        <v>413</v>
      </c>
      <c r="I25" s="140">
        <v>400</v>
      </c>
      <c r="J25" s="115">
        <v>-36</v>
      </c>
      <c r="K25" s="116">
        <v>-9</v>
      </c>
    </row>
    <row r="26" spans="1:11" ht="14.1" customHeight="1" x14ac:dyDescent="0.2">
      <c r="A26" s="306">
        <v>26</v>
      </c>
      <c r="B26" s="307" t="s">
        <v>243</v>
      </c>
      <c r="C26" s="308"/>
      <c r="D26" s="113">
        <v>0.76198026779422123</v>
      </c>
      <c r="E26" s="115">
        <v>173</v>
      </c>
      <c r="F26" s="114">
        <v>164</v>
      </c>
      <c r="G26" s="114">
        <v>167</v>
      </c>
      <c r="H26" s="114">
        <v>163</v>
      </c>
      <c r="I26" s="140">
        <v>154</v>
      </c>
      <c r="J26" s="115">
        <v>19</v>
      </c>
      <c r="K26" s="116">
        <v>12.337662337662337</v>
      </c>
    </row>
    <row r="27" spans="1:11" ht="14.1" customHeight="1" x14ac:dyDescent="0.2">
      <c r="A27" s="306">
        <v>27</v>
      </c>
      <c r="B27" s="307" t="s">
        <v>244</v>
      </c>
      <c r="C27" s="308"/>
      <c r="D27" s="113">
        <v>0.22903453136011276</v>
      </c>
      <c r="E27" s="115">
        <v>52</v>
      </c>
      <c r="F27" s="114">
        <v>48</v>
      </c>
      <c r="G27" s="114">
        <v>57</v>
      </c>
      <c r="H27" s="114">
        <v>58</v>
      </c>
      <c r="I27" s="140">
        <v>57</v>
      </c>
      <c r="J27" s="115">
        <v>-5</v>
      </c>
      <c r="K27" s="116">
        <v>-8.7719298245614041</v>
      </c>
    </row>
    <row r="28" spans="1:11" ht="14.1" customHeight="1" x14ac:dyDescent="0.2">
      <c r="A28" s="306">
        <v>28</v>
      </c>
      <c r="B28" s="307" t="s">
        <v>245</v>
      </c>
      <c r="C28" s="308"/>
      <c r="D28" s="113">
        <v>0.30831571529245949</v>
      </c>
      <c r="E28" s="115">
        <v>70</v>
      </c>
      <c r="F28" s="114">
        <v>77</v>
      </c>
      <c r="G28" s="114">
        <v>82</v>
      </c>
      <c r="H28" s="114">
        <v>82</v>
      </c>
      <c r="I28" s="140">
        <v>74</v>
      </c>
      <c r="J28" s="115">
        <v>-4</v>
      </c>
      <c r="K28" s="116">
        <v>-5.4054054054054053</v>
      </c>
    </row>
    <row r="29" spans="1:11" ht="14.1" customHeight="1" x14ac:dyDescent="0.2">
      <c r="A29" s="306">
        <v>29</v>
      </c>
      <c r="B29" s="307" t="s">
        <v>246</v>
      </c>
      <c r="C29" s="308"/>
      <c r="D29" s="113">
        <v>2.9994714587737845</v>
      </c>
      <c r="E29" s="115">
        <v>681</v>
      </c>
      <c r="F29" s="114">
        <v>747</v>
      </c>
      <c r="G29" s="114">
        <v>742</v>
      </c>
      <c r="H29" s="114">
        <v>739</v>
      </c>
      <c r="I29" s="140">
        <v>743</v>
      </c>
      <c r="J29" s="115">
        <v>-62</v>
      </c>
      <c r="K29" s="116">
        <v>-8.3445491251682373</v>
      </c>
    </row>
    <row r="30" spans="1:11" ht="14.1" customHeight="1" x14ac:dyDescent="0.2">
      <c r="A30" s="306" t="s">
        <v>247</v>
      </c>
      <c r="B30" s="307" t="s">
        <v>248</v>
      </c>
      <c r="C30" s="308"/>
      <c r="D30" s="113">
        <v>0.3699788583509514</v>
      </c>
      <c r="E30" s="115">
        <v>84</v>
      </c>
      <c r="F30" s="114">
        <v>94</v>
      </c>
      <c r="G30" s="114">
        <v>91</v>
      </c>
      <c r="H30" s="114">
        <v>102</v>
      </c>
      <c r="I30" s="140">
        <v>97</v>
      </c>
      <c r="J30" s="115">
        <v>-13</v>
      </c>
      <c r="K30" s="116">
        <v>-13.402061855670103</v>
      </c>
    </row>
    <row r="31" spans="1:11" ht="14.1" customHeight="1" x14ac:dyDescent="0.2">
      <c r="A31" s="306" t="s">
        <v>249</v>
      </c>
      <c r="B31" s="307" t="s">
        <v>250</v>
      </c>
      <c r="C31" s="308"/>
      <c r="D31" s="113">
        <v>2.6118745595489781</v>
      </c>
      <c r="E31" s="115">
        <v>593</v>
      </c>
      <c r="F31" s="114">
        <v>648</v>
      </c>
      <c r="G31" s="114">
        <v>642</v>
      </c>
      <c r="H31" s="114">
        <v>630</v>
      </c>
      <c r="I31" s="140">
        <v>637</v>
      </c>
      <c r="J31" s="115">
        <v>-44</v>
      </c>
      <c r="K31" s="116">
        <v>-6.9073783359497645</v>
      </c>
    </row>
    <row r="32" spans="1:11" ht="14.1" customHeight="1" x14ac:dyDescent="0.2">
      <c r="A32" s="306">
        <v>31</v>
      </c>
      <c r="B32" s="307" t="s">
        <v>251</v>
      </c>
      <c r="C32" s="308"/>
      <c r="D32" s="113">
        <v>0.11011275546159267</v>
      </c>
      <c r="E32" s="115">
        <v>25</v>
      </c>
      <c r="F32" s="114">
        <v>23</v>
      </c>
      <c r="G32" s="114">
        <v>24</v>
      </c>
      <c r="H32" s="114">
        <v>27</v>
      </c>
      <c r="I32" s="140">
        <v>29</v>
      </c>
      <c r="J32" s="115">
        <v>-4</v>
      </c>
      <c r="K32" s="116">
        <v>-13.793103448275861</v>
      </c>
    </row>
    <row r="33" spans="1:11" ht="14.1" customHeight="1" x14ac:dyDescent="0.2">
      <c r="A33" s="306">
        <v>32</v>
      </c>
      <c r="B33" s="307" t="s">
        <v>252</v>
      </c>
      <c r="C33" s="308"/>
      <c r="D33" s="113">
        <v>0.88971106412966883</v>
      </c>
      <c r="E33" s="115">
        <v>202</v>
      </c>
      <c r="F33" s="114">
        <v>198</v>
      </c>
      <c r="G33" s="114">
        <v>207</v>
      </c>
      <c r="H33" s="114">
        <v>197</v>
      </c>
      <c r="I33" s="140">
        <v>207</v>
      </c>
      <c r="J33" s="115">
        <v>-5</v>
      </c>
      <c r="K33" s="116">
        <v>-2.4154589371980677</v>
      </c>
    </row>
    <row r="34" spans="1:11" ht="14.1" customHeight="1" x14ac:dyDescent="0.2">
      <c r="A34" s="306">
        <v>33</v>
      </c>
      <c r="B34" s="307" t="s">
        <v>253</v>
      </c>
      <c r="C34" s="308"/>
      <c r="D34" s="113">
        <v>0.40521494009866105</v>
      </c>
      <c r="E34" s="115">
        <v>92</v>
      </c>
      <c r="F34" s="114">
        <v>106</v>
      </c>
      <c r="G34" s="114">
        <v>104</v>
      </c>
      <c r="H34" s="114">
        <v>89</v>
      </c>
      <c r="I34" s="140">
        <v>90</v>
      </c>
      <c r="J34" s="115">
        <v>2</v>
      </c>
      <c r="K34" s="116">
        <v>2.2222222222222223</v>
      </c>
    </row>
    <row r="35" spans="1:11" ht="14.1" customHeight="1" x14ac:dyDescent="0.2">
      <c r="A35" s="306">
        <v>34</v>
      </c>
      <c r="B35" s="307" t="s">
        <v>254</v>
      </c>
      <c r="C35" s="308"/>
      <c r="D35" s="113">
        <v>2.9642353770260748</v>
      </c>
      <c r="E35" s="115">
        <v>673</v>
      </c>
      <c r="F35" s="114">
        <v>681</v>
      </c>
      <c r="G35" s="114">
        <v>690</v>
      </c>
      <c r="H35" s="114">
        <v>684</v>
      </c>
      <c r="I35" s="140">
        <v>688</v>
      </c>
      <c r="J35" s="115">
        <v>-15</v>
      </c>
      <c r="K35" s="116">
        <v>-2.1802325581395348</v>
      </c>
    </row>
    <row r="36" spans="1:11" ht="14.1" customHeight="1" x14ac:dyDescent="0.2">
      <c r="A36" s="306">
        <v>41</v>
      </c>
      <c r="B36" s="307" t="s">
        <v>255</v>
      </c>
      <c r="C36" s="308"/>
      <c r="D36" s="113">
        <v>0.11011275546159267</v>
      </c>
      <c r="E36" s="115">
        <v>25</v>
      </c>
      <c r="F36" s="114">
        <v>24</v>
      </c>
      <c r="G36" s="114">
        <v>24</v>
      </c>
      <c r="H36" s="114">
        <v>24</v>
      </c>
      <c r="I36" s="140">
        <v>21</v>
      </c>
      <c r="J36" s="115">
        <v>4</v>
      </c>
      <c r="K36" s="116">
        <v>19.047619047619047</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0.25546159267089502</v>
      </c>
      <c r="E38" s="115">
        <v>58</v>
      </c>
      <c r="F38" s="114">
        <v>55</v>
      </c>
      <c r="G38" s="114">
        <v>50</v>
      </c>
      <c r="H38" s="114">
        <v>42</v>
      </c>
      <c r="I38" s="140">
        <v>46</v>
      </c>
      <c r="J38" s="115">
        <v>12</v>
      </c>
      <c r="K38" s="116">
        <v>26.086956521739129</v>
      </c>
    </row>
    <row r="39" spans="1:11" ht="14.1" customHeight="1" x14ac:dyDescent="0.2">
      <c r="A39" s="306">
        <v>51</v>
      </c>
      <c r="B39" s="307" t="s">
        <v>258</v>
      </c>
      <c r="C39" s="308"/>
      <c r="D39" s="113">
        <v>13.468992248062015</v>
      </c>
      <c r="E39" s="115">
        <v>3058</v>
      </c>
      <c r="F39" s="114">
        <v>3190</v>
      </c>
      <c r="G39" s="114">
        <v>3200</v>
      </c>
      <c r="H39" s="114">
        <v>3174</v>
      </c>
      <c r="I39" s="140">
        <v>3238</v>
      </c>
      <c r="J39" s="115">
        <v>-180</v>
      </c>
      <c r="K39" s="116">
        <v>-5.5589870290302654</v>
      </c>
    </row>
    <row r="40" spans="1:11" ht="14.1" customHeight="1" x14ac:dyDescent="0.2">
      <c r="A40" s="306" t="s">
        <v>259</v>
      </c>
      <c r="B40" s="307" t="s">
        <v>260</v>
      </c>
      <c r="C40" s="308"/>
      <c r="D40" s="113">
        <v>13.178294573643411</v>
      </c>
      <c r="E40" s="115">
        <v>2992</v>
      </c>
      <c r="F40" s="114">
        <v>3123</v>
      </c>
      <c r="G40" s="114">
        <v>3131</v>
      </c>
      <c r="H40" s="114">
        <v>3106</v>
      </c>
      <c r="I40" s="140">
        <v>3161</v>
      </c>
      <c r="J40" s="115">
        <v>-169</v>
      </c>
      <c r="K40" s="116">
        <v>-5.346409364125277</v>
      </c>
    </row>
    <row r="41" spans="1:11" ht="14.1" customHeight="1" x14ac:dyDescent="0.2">
      <c r="A41" s="306"/>
      <c r="B41" s="307" t="s">
        <v>261</v>
      </c>
      <c r="C41" s="308"/>
      <c r="D41" s="113">
        <v>4.2635658914728678</v>
      </c>
      <c r="E41" s="115">
        <v>968</v>
      </c>
      <c r="F41" s="114">
        <v>1012</v>
      </c>
      <c r="G41" s="114">
        <v>987</v>
      </c>
      <c r="H41" s="114">
        <v>1008</v>
      </c>
      <c r="I41" s="140">
        <v>1041</v>
      </c>
      <c r="J41" s="115">
        <v>-73</v>
      </c>
      <c r="K41" s="116">
        <v>-7.0124879923150818</v>
      </c>
    </row>
    <row r="42" spans="1:11" ht="14.1" customHeight="1" x14ac:dyDescent="0.2">
      <c r="A42" s="306">
        <v>52</v>
      </c>
      <c r="B42" s="307" t="s">
        <v>262</v>
      </c>
      <c r="C42" s="308"/>
      <c r="D42" s="113">
        <v>6.8666314305849188</v>
      </c>
      <c r="E42" s="115">
        <v>1559</v>
      </c>
      <c r="F42" s="114">
        <v>1597</v>
      </c>
      <c r="G42" s="114">
        <v>1609</v>
      </c>
      <c r="H42" s="114">
        <v>1616</v>
      </c>
      <c r="I42" s="140">
        <v>1606</v>
      </c>
      <c r="J42" s="115">
        <v>-47</v>
      </c>
      <c r="K42" s="116">
        <v>-2.9265255292652554</v>
      </c>
    </row>
    <row r="43" spans="1:11" ht="14.1" customHeight="1" x14ac:dyDescent="0.2">
      <c r="A43" s="306" t="s">
        <v>263</v>
      </c>
      <c r="B43" s="307" t="s">
        <v>264</v>
      </c>
      <c r="C43" s="308"/>
      <c r="D43" s="113">
        <v>6.3997533474277661</v>
      </c>
      <c r="E43" s="115">
        <v>1453</v>
      </c>
      <c r="F43" s="114">
        <v>1487</v>
      </c>
      <c r="G43" s="114">
        <v>1491</v>
      </c>
      <c r="H43" s="114">
        <v>1496</v>
      </c>
      <c r="I43" s="140">
        <v>1496</v>
      </c>
      <c r="J43" s="115">
        <v>-43</v>
      </c>
      <c r="K43" s="116">
        <v>-2.8743315508021392</v>
      </c>
    </row>
    <row r="44" spans="1:11" ht="14.1" customHeight="1" x14ac:dyDescent="0.2">
      <c r="A44" s="306">
        <v>53</v>
      </c>
      <c r="B44" s="307" t="s">
        <v>265</v>
      </c>
      <c r="C44" s="308"/>
      <c r="D44" s="113">
        <v>0.88530655391120505</v>
      </c>
      <c r="E44" s="115">
        <v>201</v>
      </c>
      <c r="F44" s="114">
        <v>238</v>
      </c>
      <c r="G44" s="114">
        <v>243</v>
      </c>
      <c r="H44" s="114">
        <v>253</v>
      </c>
      <c r="I44" s="140">
        <v>203</v>
      </c>
      <c r="J44" s="115">
        <v>-2</v>
      </c>
      <c r="K44" s="116">
        <v>-0.98522167487684731</v>
      </c>
    </row>
    <row r="45" spans="1:11" ht="14.1" customHeight="1" x14ac:dyDescent="0.2">
      <c r="A45" s="306" t="s">
        <v>266</v>
      </c>
      <c r="B45" s="307" t="s">
        <v>267</v>
      </c>
      <c r="C45" s="308"/>
      <c r="D45" s="113">
        <v>0.85887949260042284</v>
      </c>
      <c r="E45" s="115">
        <v>195</v>
      </c>
      <c r="F45" s="114">
        <v>232</v>
      </c>
      <c r="G45" s="114">
        <v>238</v>
      </c>
      <c r="H45" s="114">
        <v>248</v>
      </c>
      <c r="I45" s="140">
        <v>197</v>
      </c>
      <c r="J45" s="115">
        <v>-2</v>
      </c>
      <c r="K45" s="116">
        <v>-1.015228426395939</v>
      </c>
    </row>
    <row r="46" spans="1:11" ht="14.1" customHeight="1" x14ac:dyDescent="0.2">
      <c r="A46" s="306">
        <v>54</v>
      </c>
      <c r="B46" s="307" t="s">
        <v>268</v>
      </c>
      <c r="C46" s="308"/>
      <c r="D46" s="113">
        <v>14.746300211416491</v>
      </c>
      <c r="E46" s="115">
        <v>3348</v>
      </c>
      <c r="F46" s="114">
        <v>3392</v>
      </c>
      <c r="G46" s="114">
        <v>3348</v>
      </c>
      <c r="H46" s="114">
        <v>3358</v>
      </c>
      <c r="I46" s="140">
        <v>3307</v>
      </c>
      <c r="J46" s="115">
        <v>41</v>
      </c>
      <c r="K46" s="116">
        <v>1.2397943755669791</v>
      </c>
    </row>
    <row r="47" spans="1:11" ht="14.1" customHeight="1" x14ac:dyDescent="0.2">
      <c r="A47" s="306">
        <v>61</v>
      </c>
      <c r="B47" s="307" t="s">
        <v>269</v>
      </c>
      <c r="C47" s="308"/>
      <c r="D47" s="113">
        <v>0.59460887949260044</v>
      </c>
      <c r="E47" s="115">
        <v>135</v>
      </c>
      <c r="F47" s="114">
        <v>128</v>
      </c>
      <c r="G47" s="114">
        <v>134</v>
      </c>
      <c r="H47" s="114">
        <v>137</v>
      </c>
      <c r="I47" s="140">
        <v>139</v>
      </c>
      <c r="J47" s="115">
        <v>-4</v>
      </c>
      <c r="K47" s="116">
        <v>-2.8776978417266186</v>
      </c>
    </row>
    <row r="48" spans="1:11" ht="14.1" customHeight="1" x14ac:dyDescent="0.2">
      <c r="A48" s="306">
        <v>62</v>
      </c>
      <c r="B48" s="307" t="s">
        <v>270</v>
      </c>
      <c r="C48" s="308"/>
      <c r="D48" s="113">
        <v>10.487138830162086</v>
      </c>
      <c r="E48" s="115">
        <v>2381</v>
      </c>
      <c r="F48" s="114">
        <v>2414</v>
      </c>
      <c r="G48" s="114">
        <v>2412</v>
      </c>
      <c r="H48" s="114">
        <v>2583</v>
      </c>
      <c r="I48" s="140">
        <v>2403</v>
      </c>
      <c r="J48" s="115">
        <v>-22</v>
      </c>
      <c r="K48" s="116">
        <v>-0.91552226383687063</v>
      </c>
    </row>
    <row r="49" spans="1:11" ht="14.1" customHeight="1" x14ac:dyDescent="0.2">
      <c r="A49" s="306">
        <v>63</v>
      </c>
      <c r="B49" s="307" t="s">
        <v>271</v>
      </c>
      <c r="C49" s="308"/>
      <c r="D49" s="113">
        <v>8.7605708245243132</v>
      </c>
      <c r="E49" s="115">
        <v>1989</v>
      </c>
      <c r="F49" s="114">
        <v>2249</v>
      </c>
      <c r="G49" s="114">
        <v>2331</v>
      </c>
      <c r="H49" s="114">
        <v>2352</v>
      </c>
      <c r="I49" s="140">
        <v>2173</v>
      </c>
      <c r="J49" s="115">
        <v>-184</v>
      </c>
      <c r="K49" s="116">
        <v>-8.4675563736769437</v>
      </c>
    </row>
    <row r="50" spans="1:11" ht="14.1" customHeight="1" x14ac:dyDescent="0.2">
      <c r="A50" s="306" t="s">
        <v>272</v>
      </c>
      <c r="B50" s="307" t="s">
        <v>273</v>
      </c>
      <c r="C50" s="308"/>
      <c r="D50" s="113">
        <v>0.16737138830162085</v>
      </c>
      <c r="E50" s="115">
        <v>38</v>
      </c>
      <c r="F50" s="114">
        <v>44</v>
      </c>
      <c r="G50" s="114">
        <v>42</v>
      </c>
      <c r="H50" s="114">
        <v>37</v>
      </c>
      <c r="I50" s="140">
        <v>35</v>
      </c>
      <c r="J50" s="115">
        <v>3</v>
      </c>
      <c r="K50" s="116">
        <v>8.5714285714285712</v>
      </c>
    </row>
    <row r="51" spans="1:11" ht="14.1" customHeight="1" x14ac:dyDescent="0.2">
      <c r="A51" s="306" t="s">
        <v>274</v>
      </c>
      <c r="B51" s="307" t="s">
        <v>275</v>
      </c>
      <c r="C51" s="308"/>
      <c r="D51" s="113">
        <v>8.3201198026779419</v>
      </c>
      <c r="E51" s="115">
        <v>1889</v>
      </c>
      <c r="F51" s="114">
        <v>2144</v>
      </c>
      <c r="G51" s="114">
        <v>2229</v>
      </c>
      <c r="H51" s="114">
        <v>2258</v>
      </c>
      <c r="I51" s="140">
        <v>2077</v>
      </c>
      <c r="J51" s="115">
        <v>-188</v>
      </c>
      <c r="K51" s="116">
        <v>-9.0515166104959075</v>
      </c>
    </row>
    <row r="52" spans="1:11" ht="14.1" customHeight="1" x14ac:dyDescent="0.2">
      <c r="A52" s="306">
        <v>71</v>
      </c>
      <c r="B52" s="307" t="s">
        <v>276</v>
      </c>
      <c r="C52" s="308"/>
      <c r="D52" s="113">
        <v>10.425475687103594</v>
      </c>
      <c r="E52" s="115">
        <v>2367</v>
      </c>
      <c r="F52" s="114">
        <v>2411</v>
      </c>
      <c r="G52" s="114">
        <v>2417</v>
      </c>
      <c r="H52" s="114">
        <v>2389</v>
      </c>
      <c r="I52" s="140">
        <v>2397</v>
      </c>
      <c r="J52" s="115">
        <v>-30</v>
      </c>
      <c r="K52" s="116">
        <v>-1.2515644555694618</v>
      </c>
    </row>
    <row r="53" spans="1:11" ht="14.1" customHeight="1" x14ac:dyDescent="0.2">
      <c r="A53" s="306" t="s">
        <v>277</v>
      </c>
      <c r="B53" s="307" t="s">
        <v>278</v>
      </c>
      <c r="C53" s="308"/>
      <c r="D53" s="113">
        <v>0.6694855532064834</v>
      </c>
      <c r="E53" s="115">
        <v>152</v>
      </c>
      <c r="F53" s="114">
        <v>161</v>
      </c>
      <c r="G53" s="114">
        <v>155</v>
      </c>
      <c r="H53" s="114">
        <v>157</v>
      </c>
      <c r="I53" s="140">
        <v>151</v>
      </c>
      <c r="J53" s="115">
        <v>1</v>
      </c>
      <c r="K53" s="116">
        <v>0.66225165562913912</v>
      </c>
    </row>
    <row r="54" spans="1:11" ht="14.1" customHeight="1" x14ac:dyDescent="0.2">
      <c r="A54" s="306" t="s">
        <v>279</v>
      </c>
      <c r="B54" s="307" t="s">
        <v>280</v>
      </c>
      <c r="C54" s="308"/>
      <c r="D54" s="113">
        <v>9.4300563777307964</v>
      </c>
      <c r="E54" s="115">
        <v>2141</v>
      </c>
      <c r="F54" s="114">
        <v>2180</v>
      </c>
      <c r="G54" s="114">
        <v>2191</v>
      </c>
      <c r="H54" s="114">
        <v>2155</v>
      </c>
      <c r="I54" s="140">
        <v>2173</v>
      </c>
      <c r="J54" s="115">
        <v>-32</v>
      </c>
      <c r="K54" s="116">
        <v>-1.4726184997699034</v>
      </c>
    </row>
    <row r="55" spans="1:11" ht="14.1" customHeight="1" x14ac:dyDescent="0.2">
      <c r="A55" s="306">
        <v>72</v>
      </c>
      <c r="B55" s="307" t="s">
        <v>281</v>
      </c>
      <c r="C55" s="308"/>
      <c r="D55" s="113">
        <v>1.1451726568005638</v>
      </c>
      <c r="E55" s="115">
        <v>260</v>
      </c>
      <c r="F55" s="114">
        <v>264</v>
      </c>
      <c r="G55" s="114">
        <v>264</v>
      </c>
      <c r="H55" s="114">
        <v>270</v>
      </c>
      <c r="I55" s="140">
        <v>262</v>
      </c>
      <c r="J55" s="115">
        <v>-2</v>
      </c>
      <c r="K55" s="116">
        <v>-0.76335877862595425</v>
      </c>
    </row>
    <row r="56" spans="1:11" ht="14.1" customHeight="1" x14ac:dyDescent="0.2">
      <c r="A56" s="306" t="s">
        <v>282</v>
      </c>
      <c r="B56" s="307" t="s">
        <v>283</v>
      </c>
      <c r="C56" s="308"/>
      <c r="D56" s="113">
        <v>0.14975334742776603</v>
      </c>
      <c r="E56" s="115">
        <v>34</v>
      </c>
      <c r="F56" s="114">
        <v>36</v>
      </c>
      <c r="G56" s="114">
        <v>34</v>
      </c>
      <c r="H56" s="114">
        <v>38</v>
      </c>
      <c r="I56" s="140">
        <v>36</v>
      </c>
      <c r="J56" s="115">
        <v>-2</v>
      </c>
      <c r="K56" s="116">
        <v>-5.5555555555555554</v>
      </c>
    </row>
    <row r="57" spans="1:11" ht="14.1" customHeight="1" x14ac:dyDescent="0.2">
      <c r="A57" s="306" t="s">
        <v>284</v>
      </c>
      <c r="B57" s="307" t="s">
        <v>285</v>
      </c>
      <c r="C57" s="308"/>
      <c r="D57" s="113">
        <v>0.74876673713883013</v>
      </c>
      <c r="E57" s="115">
        <v>170</v>
      </c>
      <c r="F57" s="114">
        <v>172</v>
      </c>
      <c r="G57" s="114">
        <v>171</v>
      </c>
      <c r="H57" s="114">
        <v>176</v>
      </c>
      <c r="I57" s="140">
        <v>175</v>
      </c>
      <c r="J57" s="115">
        <v>-5</v>
      </c>
      <c r="K57" s="116">
        <v>-2.8571428571428572</v>
      </c>
    </row>
    <row r="58" spans="1:11" ht="14.1" customHeight="1" x14ac:dyDescent="0.2">
      <c r="A58" s="306">
        <v>73</v>
      </c>
      <c r="B58" s="307" t="s">
        <v>286</v>
      </c>
      <c r="C58" s="308"/>
      <c r="D58" s="113">
        <v>0.52413671599718115</v>
      </c>
      <c r="E58" s="115">
        <v>119</v>
      </c>
      <c r="F58" s="114">
        <v>125</v>
      </c>
      <c r="G58" s="114">
        <v>117</v>
      </c>
      <c r="H58" s="114">
        <v>107</v>
      </c>
      <c r="I58" s="140">
        <v>107</v>
      </c>
      <c r="J58" s="115">
        <v>12</v>
      </c>
      <c r="K58" s="116">
        <v>11.214953271028037</v>
      </c>
    </row>
    <row r="59" spans="1:11" ht="14.1" customHeight="1" x14ac:dyDescent="0.2">
      <c r="A59" s="306" t="s">
        <v>287</v>
      </c>
      <c r="B59" s="307" t="s">
        <v>288</v>
      </c>
      <c r="C59" s="308"/>
      <c r="D59" s="113">
        <v>0.34355179704016914</v>
      </c>
      <c r="E59" s="115">
        <v>78</v>
      </c>
      <c r="F59" s="114">
        <v>79</v>
      </c>
      <c r="G59" s="114">
        <v>76</v>
      </c>
      <c r="H59" s="114">
        <v>71</v>
      </c>
      <c r="I59" s="140">
        <v>72</v>
      </c>
      <c r="J59" s="115">
        <v>6</v>
      </c>
      <c r="K59" s="116">
        <v>8.3333333333333339</v>
      </c>
    </row>
    <row r="60" spans="1:11" ht="14.1" customHeight="1" x14ac:dyDescent="0.2">
      <c r="A60" s="306">
        <v>81</v>
      </c>
      <c r="B60" s="307" t="s">
        <v>289</v>
      </c>
      <c r="C60" s="308"/>
      <c r="D60" s="113">
        <v>2.4709302325581395</v>
      </c>
      <c r="E60" s="115">
        <v>561</v>
      </c>
      <c r="F60" s="114">
        <v>572</v>
      </c>
      <c r="G60" s="114">
        <v>563</v>
      </c>
      <c r="H60" s="114">
        <v>569</v>
      </c>
      <c r="I60" s="140">
        <v>564</v>
      </c>
      <c r="J60" s="115">
        <v>-3</v>
      </c>
      <c r="K60" s="116">
        <v>-0.53191489361702127</v>
      </c>
    </row>
    <row r="61" spans="1:11" ht="14.1" customHeight="1" x14ac:dyDescent="0.2">
      <c r="A61" s="306" t="s">
        <v>290</v>
      </c>
      <c r="B61" s="307" t="s">
        <v>291</v>
      </c>
      <c r="C61" s="308"/>
      <c r="D61" s="113">
        <v>0.87209302325581395</v>
      </c>
      <c r="E61" s="115">
        <v>198</v>
      </c>
      <c r="F61" s="114">
        <v>202</v>
      </c>
      <c r="G61" s="114">
        <v>195</v>
      </c>
      <c r="H61" s="114">
        <v>209</v>
      </c>
      <c r="I61" s="140">
        <v>210</v>
      </c>
      <c r="J61" s="115">
        <v>-12</v>
      </c>
      <c r="K61" s="116">
        <v>-5.7142857142857144</v>
      </c>
    </row>
    <row r="62" spans="1:11" ht="14.1" customHeight="1" x14ac:dyDescent="0.2">
      <c r="A62" s="306" t="s">
        <v>292</v>
      </c>
      <c r="B62" s="307" t="s">
        <v>293</v>
      </c>
      <c r="C62" s="308"/>
      <c r="D62" s="113">
        <v>0.91613812544045103</v>
      </c>
      <c r="E62" s="115">
        <v>208</v>
      </c>
      <c r="F62" s="114">
        <v>214</v>
      </c>
      <c r="G62" s="114">
        <v>215</v>
      </c>
      <c r="H62" s="114">
        <v>209</v>
      </c>
      <c r="I62" s="140">
        <v>200</v>
      </c>
      <c r="J62" s="115">
        <v>8</v>
      </c>
      <c r="K62" s="116">
        <v>4</v>
      </c>
    </row>
    <row r="63" spans="1:11" ht="14.1" customHeight="1" x14ac:dyDescent="0.2">
      <c r="A63" s="306"/>
      <c r="B63" s="307" t="s">
        <v>294</v>
      </c>
      <c r="C63" s="308"/>
      <c r="D63" s="113">
        <v>0.87649753347427761</v>
      </c>
      <c r="E63" s="115">
        <v>199</v>
      </c>
      <c r="F63" s="114">
        <v>205</v>
      </c>
      <c r="G63" s="114">
        <v>203</v>
      </c>
      <c r="H63" s="114">
        <v>201</v>
      </c>
      <c r="I63" s="140">
        <v>194</v>
      </c>
      <c r="J63" s="115">
        <v>5</v>
      </c>
      <c r="K63" s="116">
        <v>2.5773195876288661</v>
      </c>
    </row>
    <row r="64" spans="1:11" ht="14.1" customHeight="1" x14ac:dyDescent="0.2">
      <c r="A64" s="306" t="s">
        <v>295</v>
      </c>
      <c r="B64" s="307" t="s">
        <v>296</v>
      </c>
      <c r="C64" s="308"/>
      <c r="D64" s="113">
        <v>3.5236081747709654E-2</v>
      </c>
      <c r="E64" s="115">
        <v>8</v>
      </c>
      <c r="F64" s="114">
        <v>5</v>
      </c>
      <c r="G64" s="114">
        <v>7</v>
      </c>
      <c r="H64" s="114">
        <v>6</v>
      </c>
      <c r="I64" s="140">
        <v>5</v>
      </c>
      <c r="J64" s="115">
        <v>3</v>
      </c>
      <c r="K64" s="116">
        <v>60</v>
      </c>
    </row>
    <row r="65" spans="1:11" ht="14.1" customHeight="1" x14ac:dyDescent="0.2">
      <c r="A65" s="306" t="s">
        <v>297</v>
      </c>
      <c r="B65" s="307" t="s">
        <v>298</v>
      </c>
      <c r="C65" s="308"/>
      <c r="D65" s="113">
        <v>0.43164200140944325</v>
      </c>
      <c r="E65" s="115">
        <v>98</v>
      </c>
      <c r="F65" s="114">
        <v>100</v>
      </c>
      <c r="G65" s="114">
        <v>94</v>
      </c>
      <c r="H65" s="114">
        <v>95</v>
      </c>
      <c r="I65" s="140">
        <v>97</v>
      </c>
      <c r="J65" s="115">
        <v>1</v>
      </c>
      <c r="K65" s="116">
        <v>1.0309278350515463</v>
      </c>
    </row>
    <row r="66" spans="1:11" ht="14.1" customHeight="1" x14ac:dyDescent="0.2">
      <c r="A66" s="306">
        <v>82</v>
      </c>
      <c r="B66" s="307" t="s">
        <v>299</v>
      </c>
      <c r="C66" s="308"/>
      <c r="D66" s="113">
        <v>1.8895348837209303</v>
      </c>
      <c r="E66" s="115">
        <v>429</v>
      </c>
      <c r="F66" s="114">
        <v>443</v>
      </c>
      <c r="G66" s="114">
        <v>445</v>
      </c>
      <c r="H66" s="114">
        <v>440</v>
      </c>
      <c r="I66" s="140">
        <v>438</v>
      </c>
      <c r="J66" s="115">
        <v>-9</v>
      </c>
      <c r="K66" s="116">
        <v>-2.0547945205479454</v>
      </c>
    </row>
    <row r="67" spans="1:11" ht="14.1" customHeight="1" x14ac:dyDescent="0.2">
      <c r="A67" s="306" t="s">
        <v>300</v>
      </c>
      <c r="B67" s="307" t="s">
        <v>301</v>
      </c>
      <c r="C67" s="308"/>
      <c r="D67" s="113">
        <v>0.84566596194503174</v>
      </c>
      <c r="E67" s="115">
        <v>192</v>
      </c>
      <c r="F67" s="114">
        <v>192</v>
      </c>
      <c r="G67" s="114">
        <v>186</v>
      </c>
      <c r="H67" s="114">
        <v>182</v>
      </c>
      <c r="I67" s="140">
        <v>183</v>
      </c>
      <c r="J67" s="115">
        <v>9</v>
      </c>
      <c r="K67" s="116">
        <v>4.918032786885246</v>
      </c>
    </row>
    <row r="68" spans="1:11" ht="14.1" customHeight="1" x14ac:dyDescent="0.2">
      <c r="A68" s="306" t="s">
        <v>302</v>
      </c>
      <c r="B68" s="307" t="s">
        <v>303</v>
      </c>
      <c r="C68" s="308"/>
      <c r="D68" s="113">
        <v>0.64746300211416485</v>
      </c>
      <c r="E68" s="115">
        <v>147</v>
      </c>
      <c r="F68" s="114">
        <v>156</v>
      </c>
      <c r="G68" s="114">
        <v>164</v>
      </c>
      <c r="H68" s="114">
        <v>168</v>
      </c>
      <c r="I68" s="140">
        <v>168</v>
      </c>
      <c r="J68" s="115">
        <v>-21</v>
      </c>
      <c r="K68" s="116">
        <v>-12.5</v>
      </c>
    </row>
    <row r="69" spans="1:11" ht="14.1" customHeight="1" x14ac:dyDescent="0.2">
      <c r="A69" s="306">
        <v>83</v>
      </c>
      <c r="B69" s="307" t="s">
        <v>304</v>
      </c>
      <c r="C69" s="308"/>
      <c r="D69" s="113">
        <v>2.0304792107117691</v>
      </c>
      <c r="E69" s="115">
        <v>461</v>
      </c>
      <c r="F69" s="114">
        <v>464</v>
      </c>
      <c r="G69" s="114">
        <v>449</v>
      </c>
      <c r="H69" s="114">
        <v>445</v>
      </c>
      <c r="I69" s="140">
        <v>459</v>
      </c>
      <c r="J69" s="115">
        <v>2</v>
      </c>
      <c r="K69" s="116">
        <v>0.4357298474945534</v>
      </c>
    </row>
    <row r="70" spans="1:11" ht="14.1" customHeight="1" x14ac:dyDescent="0.2">
      <c r="A70" s="306" t="s">
        <v>305</v>
      </c>
      <c r="B70" s="307" t="s">
        <v>306</v>
      </c>
      <c r="C70" s="308"/>
      <c r="D70" s="113">
        <v>1.3037350246652573</v>
      </c>
      <c r="E70" s="115">
        <v>296</v>
      </c>
      <c r="F70" s="114">
        <v>293</v>
      </c>
      <c r="G70" s="114">
        <v>287</v>
      </c>
      <c r="H70" s="114">
        <v>288</v>
      </c>
      <c r="I70" s="140">
        <v>301</v>
      </c>
      <c r="J70" s="115">
        <v>-5</v>
      </c>
      <c r="K70" s="116">
        <v>-1.6611295681063123</v>
      </c>
    </row>
    <row r="71" spans="1:11" ht="14.1" customHeight="1" x14ac:dyDescent="0.2">
      <c r="A71" s="306"/>
      <c r="B71" s="307" t="s">
        <v>307</v>
      </c>
      <c r="C71" s="308"/>
      <c r="D71" s="113">
        <v>0.75757575757575757</v>
      </c>
      <c r="E71" s="115">
        <v>172</v>
      </c>
      <c r="F71" s="114">
        <v>166</v>
      </c>
      <c r="G71" s="114">
        <v>157</v>
      </c>
      <c r="H71" s="114">
        <v>163</v>
      </c>
      <c r="I71" s="140">
        <v>170</v>
      </c>
      <c r="J71" s="115">
        <v>2</v>
      </c>
      <c r="K71" s="116">
        <v>1.1764705882352942</v>
      </c>
    </row>
    <row r="72" spans="1:11" ht="14.1" customHeight="1" x14ac:dyDescent="0.2">
      <c r="A72" s="306">
        <v>84</v>
      </c>
      <c r="B72" s="307" t="s">
        <v>308</v>
      </c>
      <c r="C72" s="308"/>
      <c r="D72" s="113">
        <v>1.0570824524312896</v>
      </c>
      <c r="E72" s="115">
        <v>240</v>
      </c>
      <c r="F72" s="114">
        <v>240</v>
      </c>
      <c r="G72" s="114">
        <v>228</v>
      </c>
      <c r="H72" s="114">
        <v>223</v>
      </c>
      <c r="I72" s="140">
        <v>224</v>
      </c>
      <c r="J72" s="115">
        <v>16</v>
      </c>
      <c r="K72" s="116">
        <v>7.1428571428571432</v>
      </c>
    </row>
    <row r="73" spans="1:11" ht="14.1" customHeight="1" x14ac:dyDescent="0.2">
      <c r="A73" s="306" t="s">
        <v>309</v>
      </c>
      <c r="B73" s="307" t="s">
        <v>310</v>
      </c>
      <c r="C73" s="308"/>
      <c r="D73" s="113">
        <v>0.24665257223396758</v>
      </c>
      <c r="E73" s="115">
        <v>56</v>
      </c>
      <c r="F73" s="114">
        <v>52</v>
      </c>
      <c r="G73" s="114">
        <v>49</v>
      </c>
      <c r="H73" s="114">
        <v>49</v>
      </c>
      <c r="I73" s="140">
        <v>49</v>
      </c>
      <c r="J73" s="115">
        <v>7</v>
      </c>
      <c r="K73" s="116">
        <v>14.285714285714286</v>
      </c>
    </row>
    <row r="74" spans="1:11" ht="14.1" customHeight="1" x14ac:dyDescent="0.2">
      <c r="A74" s="306" t="s">
        <v>311</v>
      </c>
      <c r="B74" s="307" t="s">
        <v>312</v>
      </c>
      <c r="C74" s="308"/>
      <c r="D74" s="113">
        <v>6.1663143058491895E-2</v>
      </c>
      <c r="E74" s="115">
        <v>14</v>
      </c>
      <c r="F74" s="114">
        <v>16</v>
      </c>
      <c r="G74" s="114">
        <v>13</v>
      </c>
      <c r="H74" s="114">
        <v>10</v>
      </c>
      <c r="I74" s="140">
        <v>12</v>
      </c>
      <c r="J74" s="115">
        <v>2</v>
      </c>
      <c r="K74" s="116">
        <v>16.666666666666668</v>
      </c>
    </row>
    <row r="75" spans="1:11" ht="14.1" customHeight="1" x14ac:dyDescent="0.2">
      <c r="A75" s="306" t="s">
        <v>313</v>
      </c>
      <c r="B75" s="307" t="s">
        <v>314</v>
      </c>
      <c r="C75" s="308"/>
      <c r="D75" s="113">
        <v>1.3213530655391121E-2</v>
      </c>
      <c r="E75" s="115">
        <v>3</v>
      </c>
      <c r="F75" s="114">
        <v>3</v>
      </c>
      <c r="G75" s="114">
        <v>3</v>
      </c>
      <c r="H75" s="114">
        <v>3</v>
      </c>
      <c r="I75" s="140">
        <v>3</v>
      </c>
      <c r="J75" s="115">
        <v>0</v>
      </c>
      <c r="K75" s="116">
        <v>0</v>
      </c>
    </row>
    <row r="76" spans="1:11" ht="14.1" customHeight="1" x14ac:dyDescent="0.2">
      <c r="A76" s="306">
        <v>91</v>
      </c>
      <c r="B76" s="307" t="s">
        <v>315</v>
      </c>
      <c r="C76" s="308"/>
      <c r="D76" s="113">
        <v>0.55937279774489079</v>
      </c>
      <c r="E76" s="115">
        <v>127</v>
      </c>
      <c r="F76" s="114">
        <v>128</v>
      </c>
      <c r="G76" s="114">
        <v>127</v>
      </c>
      <c r="H76" s="114">
        <v>126</v>
      </c>
      <c r="I76" s="140">
        <v>123</v>
      </c>
      <c r="J76" s="115">
        <v>4</v>
      </c>
      <c r="K76" s="116">
        <v>3.2520325203252032</v>
      </c>
    </row>
    <row r="77" spans="1:11" ht="14.1" customHeight="1" x14ac:dyDescent="0.2">
      <c r="A77" s="306">
        <v>92</v>
      </c>
      <c r="B77" s="307" t="s">
        <v>316</v>
      </c>
      <c r="C77" s="308"/>
      <c r="D77" s="113">
        <v>0.14094432699083861</v>
      </c>
      <c r="E77" s="115">
        <v>32</v>
      </c>
      <c r="F77" s="114">
        <v>29</v>
      </c>
      <c r="G77" s="114">
        <v>27</v>
      </c>
      <c r="H77" s="114">
        <v>27</v>
      </c>
      <c r="I77" s="140">
        <v>25</v>
      </c>
      <c r="J77" s="115">
        <v>7</v>
      </c>
      <c r="K77" s="116">
        <v>28</v>
      </c>
    </row>
    <row r="78" spans="1:11" ht="14.1" customHeight="1" x14ac:dyDescent="0.2">
      <c r="A78" s="306">
        <v>93</v>
      </c>
      <c r="B78" s="307" t="s">
        <v>317</v>
      </c>
      <c r="C78" s="308"/>
      <c r="D78" s="113">
        <v>7.9281183932346719E-2</v>
      </c>
      <c r="E78" s="115">
        <v>18</v>
      </c>
      <c r="F78" s="114">
        <v>21</v>
      </c>
      <c r="G78" s="114">
        <v>18</v>
      </c>
      <c r="H78" s="114">
        <v>18</v>
      </c>
      <c r="I78" s="140">
        <v>19</v>
      </c>
      <c r="J78" s="115">
        <v>-1</v>
      </c>
      <c r="K78" s="116">
        <v>-5.2631578947368425</v>
      </c>
    </row>
    <row r="79" spans="1:11" ht="14.1" customHeight="1" x14ac:dyDescent="0.2">
      <c r="A79" s="306">
        <v>94</v>
      </c>
      <c r="B79" s="307" t="s">
        <v>318</v>
      </c>
      <c r="C79" s="308"/>
      <c r="D79" s="113">
        <v>0.46247357293868924</v>
      </c>
      <c r="E79" s="115">
        <v>105</v>
      </c>
      <c r="F79" s="114">
        <v>119</v>
      </c>
      <c r="G79" s="114">
        <v>111</v>
      </c>
      <c r="H79" s="114">
        <v>88</v>
      </c>
      <c r="I79" s="140">
        <v>91</v>
      </c>
      <c r="J79" s="115">
        <v>14</v>
      </c>
      <c r="K79" s="116">
        <v>15.384615384615385</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3.4971811134601833</v>
      </c>
      <c r="E81" s="143">
        <v>794</v>
      </c>
      <c r="F81" s="144">
        <v>832</v>
      </c>
      <c r="G81" s="144">
        <v>820</v>
      </c>
      <c r="H81" s="144">
        <v>850</v>
      </c>
      <c r="I81" s="145">
        <v>813</v>
      </c>
      <c r="J81" s="143">
        <v>-19</v>
      </c>
      <c r="K81" s="146">
        <v>-2.3370233702337022</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5402</v>
      </c>
      <c r="G12" s="536">
        <v>3876</v>
      </c>
      <c r="H12" s="536">
        <v>7018</v>
      </c>
      <c r="I12" s="536">
        <v>4861</v>
      </c>
      <c r="J12" s="537">
        <v>5634</v>
      </c>
      <c r="K12" s="538">
        <v>-232</v>
      </c>
      <c r="L12" s="349">
        <v>-4.1178558750443734</v>
      </c>
    </row>
    <row r="13" spans="1:17" s="110" customFormat="1" ht="15" customHeight="1" x14ac:dyDescent="0.2">
      <c r="A13" s="350" t="s">
        <v>344</v>
      </c>
      <c r="B13" s="351" t="s">
        <v>345</v>
      </c>
      <c r="C13" s="347"/>
      <c r="D13" s="347"/>
      <c r="E13" s="348"/>
      <c r="F13" s="536">
        <v>3165</v>
      </c>
      <c r="G13" s="536">
        <v>2060</v>
      </c>
      <c r="H13" s="536">
        <v>4001</v>
      </c>
      <c r="I13" s="536">
        <v>2775</v>
      </c>
      <c r="J13" s="537">
        <v>3308</v>
      </c>
      <c r="K13" s="538">
        <v>-143</v>
      </c>
      <c r="L13" s="349">
        <v>-4.3228536880290207</v>
      </c>
    </row>
    <row r="14" spans="1:17" s="110" customFormat="1" ht="22.5" customHeight="1" x14ac:dyDescent="0.2">
      <c r="A14" s="350"/>
      <c r="B14" s="351" t="s">
        <v>346</v>
      </c>
      <c r="C14" s="347"/>
      <c r="D14" s="347"/>
      <c r="E14" s="348"/>
      <c r="F14" s="536">
        <v>2237</v>
      </c>
      <c r="G14" s="536">
        <v>1816</v>
      </c>
      <c r="H14" s="536">
        <v>3017</v>
      </c>
      <c r="I14" s="536">
        <v>2086</v>
      </c>
      <c r="J14" s="537">
        <v>2326</v>
      </c>
      <c r="K14" s="538">
        <v>-89</v>
      </c>
      <c r="L14" s="349">
        <v>-3.8263112639724848</v>
      </c>
    </row>
    <row r="15" spans="1:17" s="110" customFormat="1" ht="15" customHeight="1" x14ac:dyDescent="0.2">
      <c r="A15" s="350" t="s">
        <v>347</v>
      </c>
      <c r="B15" s="351" t="s">
        <v>108</v>
      </c>
      <c r="C15" s="347"/>
      <c r="D15" s="347"/>
      <c r="E15" s="348"/>
      <c r="F15" s="536">
        <v>1068</v>
      </c>
      <c r="G15" s="536">
        <v>845</v>
      </c>
      <c r="H15" s="536">
        <v>3026</v>
      </c>
      <c r="I15" s="536">
        <v>1147</v>
      </c>
      <c r="J15" s="537">
        <v>1095</v>
      </c>
      <c r="K15" s="538">
        <v>-27</v>
      </c>
      <c r="L15" s="349">
        <v>-2.4657534246575343</v>
      </c>
    </row>
    <row r="16" spans="1:17" s="110" customFormat="1" ht="15" customHeight="1" x14ac:dyDescent="0.2">
      <c r="A16" s="350"/>
      <c r="B16" s="351" t="s">
        <v>109</v>
      </c>
      <c r="C16" s="347"/>
      <c r="D16" s="347"/>
      <c r="E16" s="348"/>
      <c r="F16" s="536">
        <v>3613</v>
      </c>
      <c r="G16" s="536">
        <v>2620</v>
      </c>
      <c r="H16" s="536">
        <v>3441</v>
      </c>
      <c r="I16" s="536">
        <v>3180</v>
      </c>
      <c r="J16" s="537">
        <v>3880</v>
      </c>
      <c r="K16" s="538">
        <v>-267</v>
      </c>
      <c r="L16" s="349">
        <v>-6.8814432989690726</v>
      </c>
    </row>
    <row r="17" spans="1:12" s="110" customFormat="1" ht="15" customHeight="1" x14ac:dyDescent="0.2">
      <c r="A17" s="350"/>
      <c r="B17" s="351" t="s">
        <v>110</v>
      </c>
      <c r="C17" s="347"/>
      <c r="D17" s="347"/>
      <c r="E17" s="348"/>
      <c r="F17" s="536">
        <v>628</v>
      </c>
      <c r="G17" s="536">
        <v>355</v>
      </c>
      <c r="H17" s="536">
        <v>469</v>
      </c>
      <c r="I17" s="536">
        <v>462</v>
      </c>
      <c r="J17" s="537">
        <v>583</v>
      </c>
      <c r="K17" s="538">
        <v>45</v>
      </c>
      <c r="L17" s="349">
        <v>7.7186963979416809</v>
      </c>
    </row>
    <row r="18" spans="1:12" s="110" customFormat="1" ht="15" customHeight="1" x14ac:dyDescent="0.2">
      <c r="A18" s="350"/>
      <c r="B18" s="351" t="s">
        <v>111</v>
      </c>
      <c r="C18" s="347"/>
      <c r="D18" s="347"/>
      <c r="E18" s="348"/>
      <c r="F18" s="536">
        <v>93</v>
      </c>
      <c r="G18" s="536">
        <v>56</v>
      </c>
      <c r="H18" s="536">
        <v>82</v>
      </c>
      <c r="I18" s="536">
        <v>72</v>
      </c>
      <c r="J18" s="537">
        <v>76</v>
      </c>
      <c r="K18" s="538">
        <v>17</v>
      </c>
      <c r="L18" s="349">
        <v>22.368421052631579</v>
      </c>
    </row>
    <row r="19" spans="1:12" s="110" customFormat="1" ht="15" customHeight="1" x14ac:dyDescent="0.2">
      <c r="A19" s="118" t="s">
        <v>113</v>
      </c>
      <c r="B19" s="119" t="s">
        <v>181</v>
      </c>
      <c r="C19" s="347"/>
      <c r="D19" s="347"/>
      <c r="E19" s="348"/>
      <c r="F19" s="536">
        <v>3592</v>
      </c>
      <c r="G19" s="536">
        <v>2365</v>
      </c>
      <c r="H19" s="536">
        <v>5052</v>
      </c>
      <c r="I19" s="536">
        <v>3112</v>
      </c>
      <c r="J19" s="537">
        <v>3719</v>
      </c>
      <c r="K19" s="538">
        <v>-127</v>
      </c>
      <c r="L19" s="349">
        <v>-3.4148964775477277</v>
      </c>
    </row>
    <row r="20" spans="1:12" s="110" customFormat="1" ht="15" customHeight="1" x14ac:dyDescent="0.2">
      <c r="A20" s="118"/>
      <c r="B20" s="119" t="s">
        <v>182</v>
      </c>
      <c r="C20" s="347"/>
      <c r="D20" s="347"/>
      <c r="E20" s="348"/>
      <c r="F20" s="536">
        <v>1810</v>
      </c>
      <c r="G20" s="536">
        <v>1511</v>
      </c>
      <c r="H20" s="536">
        <v>1966</v>
      </c>
      <c r="I20" s="536">
        <v>1749</v>
      </c>
      <c r="J20" s="537">
        <v>1915</v>
      </c>
      <c r="K20" s="538">
        <v>-105</v>
      </c>
      <c r="L20" s="349">
        <v>-5.4830287206266322</v>
      </c>
    </row>
    <row r="21" spans="1:12" s="110" customFormat="1" ht="15" customHeight="1" x14ac:dyDescent="0.2">
      <c r="A21" s="118" t="s">
        <v>113</v>
      </c>
      <c r="B21" s="119" t="s">
        <v>116</v>
      </c>
      <c r="C21" s="347"/>
      <c r="D21" s="347"/>
      <c r="E21" s="348"/>
      <c r="F21" s="536">
        <v>4160</v>
      </c>
      <c r="G21" s="536">
        <v>2912</v>
      </c>
      <c r="H21" s="536">
        <v>5676</v>
      </c>
      <c r="I21" s="536">
        <v>3706</v>
      </c>
      <c r="J21" s="537">
        <v>4442</v>
      </c>
      <c r="K21" s="538">
        <v>-282</v>
      </c>
      <c r="L21" s="349">
        <v>-6.3484916704187304</v>
      </c>
    </row>
    <row r="22" spans="1:12" s="110" customFormat="1" ht="15" customHeight="1" x14ac:dyDescent="0.2">
      <c r="A22" s="118"/>
      <c r="B22" s="119" t="s">
        <v>117</v>
      </c>
      <c r="C22" s="347"/>
      <c r="D22" s="347"/>
      <c r="E22" s="348"/>
      <c r="F22" s="536">
        <v>1237</v>
      </c>
      <c r="G22" s="536">
        <v>962</v>
      </c>
      <c r="H22" s="536">
        <v>1334</v>
      </c>
      <c r="I22" s="536">
        <v>1151</v>
      </c>
      <c r="J22" s="537">
        <v>1188</v>
      </c>
      <c r="K22" s="538">
        <v>49</v>
      </c>
      <c r="L22" s="349">
        <v>4.1245791245791246</v>
      </c>
    </row>
    <row r="23" spans="1:12" s="110" customFormat="1" ht="15" customHeight="1" x14ac:dyDescent="0.2">
      <c r="A23" s="352" t="s">
        <v>347</v>
      </c>
      <c r="B23" s="353" t="s">
        <v>193</v>
      </c>
      <c r="C23" s="354"/>
      <c r="D23" s="354"/>
      <c r="E23" s="355"/>
      <c r="F23" s="539">
        <v>142</v>
      </c>
      <c r="G23" s="539">
        <v>150</v>
      </c>
      <c r="H23" s="539">
        <v>1568</v>
      </c>
      <c r="I23" s="539">
        <v>53</v>
      </c>
      <c r="J23" s="540">
        <v>111</v>
      </c>
      <c r="K23" s="541">
        <v>31</v>
      </c>
      <c r="L23" s="356">
        <v>27.927927927927929</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25.8</v>
      </c>
      <c r="G25" s="542">
        <v>31.4</v>
      </c>
      <c r="H25" s="542">
        <v>32.799999999999997</v>
      </c>
      <c r="I25" s="542">
        <v>34.6</v>
      </c>
      <c r="J25" s="542">
        <v>25.8</v>
      </c>
      <c r="K25" s="543" t="s">
        <v>349</v>
      </c>
      <c r="L25" s="364">
        <v>0</v>
      </c>
    </row>
    <row r="26" spans="1:12" s="110" customFormat="1" ht="15" customHeight="1" x14ac:dyDescent="0.2">
      <c r="A26" s="365" t="s">
        <v>105</v>
      </c>
      <c r="B26" s="366" t="s">
        <v>345</v>
      </c>
      <c r="C26" s="362"/>
      <c r="D26" s="362"/>
      <c r="E26" s="363"/>
      <c r="F26" s="542">
        <v>23</v>
      </c>
      <c r="G26" s="542">
        <v>29.3</v>
      </c>
      <c r="H26" s="542">
        <v>30.2</v>
      </c>
      <c r="I26" s="542">
        <v>31.2</v>
      </c>
      <c r="J26" s="544">
        <v>23.6</v>
      </c>
      <c r="K26" s="543" t="s">
        <v>349</v>
      </c>
      <c r="L26" s="364">
        <v>-0.60000000000000142</v>
      </c>
    </row>
    <row r="27" spans="1:12" s="110" customFormat="1" ht="15" customHeight="1" x14ac:dyDescent="0.2">
      <c r="A27" s="365"/>
      <c r="B27" s="366" t="s">
        <v>346</v>
      </c>
      <c r="C27" s="362"/>
      <c r="D27" s="362"/>
      <c r="E27" s="363"/>
      <c r="F27" s="542">
        <v>29.7</v>
      </c>
      <c r="G27" s="542">
        <v>33.799999999999997</v>
      </c>
      <c r="H27" s="542">
        <v>36.1</v>
      </c>
      <c r="I27" s="542">
        <v>39</v>
      </c>
      <c r="J27" s="542">
        <v>29.1</v>
      </c>
      <c r="K27" s="543" t="s">
        <v>349</v>
      </c>
      <c r="L27" s="364">
        <v>0.59999999999999787</v>
      </c>
    </row>
    <row r="28" spans="1:12" s="110" customFormat="1" ht="15" customHeight="1" x14ac:dyDescent="0.2">
      <c r="A28" s="365" t="s">
        <v>113</v>
      </c>
      <c r="B28" s="366" t="s">
        <v>108</v>
      </c>
      <c r="C28" s="362"/>
      <c r="D28" s="362"/>
      <c r="E28" s="363"/>
      <c r="F28" s="542">
        <v>39.299999999999997</v>
      </c>
      <c r="G28" s="542">
        <v>44.6</v>
      </c>
      <c r="H28" s="542">
        <v>44.1</v>
      </c>
      <c r="I28" s="542">
        <v>52.8</v>
      </c>
      <c r="J28" s="542">
        <v>40.6</v>
      </c>
      <c r="K28" s="543" t="s">
        <v>349</v>
      </c>
      <c r="L28" s="364">
        <v>-1.3000000000000043</v>
      </c>
    </row>
    <row r="29" spans="1:12" s="110" customFormat="1" ht="11.25" x14ac:dyDescent="0.2">
      <c r="A29" s="365"/>
      <c r="B29" s="366" t="s">
        <v>109</v>
      </c>
      <c r="C29" s="362"/>
      <c r="D29" s="362"/>
      <c r="E29" s="363"/>
      <c r="F29" s="542">
        <v>23.8</v>
      </c>
      <c r="G29" s="542">
        <v>29</v>
      </c>
      <c r="H29" s="542">
        <v>28.8</v>
      </c>
      <c r="I29" s="542">
        <v>29.4</v>
      </c>
      <c r="J29" s="544">
        <v>22.8</v>
      </c>
      <c r="K29" s="543" t="s">
        <v>349</v>
      </c>
      <c r="L29" s="364">
        <v>1</v>
      </c>
    </row>
    <row r="30" spans="1:12" s="110" customFormat="1" ht="15" customHeight="1" x14ac:dyDescent="0.2">
      <c r="A30" s="365"/>
      <c r="B30" s="366" t="s">
        <v>110</v>
      </c>
      <c r="C30" s="362"/>
      <c r="D30" s="362"/>
      <c r="E30" s="363"/>
      <c r="F30" s="542">
        <v>17.5</v>
      </c>
      <c r="G30" s="542">
        <v>24.8</v>
      </c>
      <c r="H30" s="542">
        <v>26.8</v>
      </c>
      <c r="I30" s="542">
        <v>26.3</v>
      </c>
      <c r="J30" s="542">
        <v>20.2</v>
      </c>
      <c r="K30" s="543" t="s">
        <v>349</v>
      </c>
      <c r="L30" s="364">
        <v>-2.6999999999999993</v>
      </c>
    </row>
    <row r="31" spans="1:12" s="110" customFormat="1" ht="15" customHeight="1" x14ac:dyDescent="0.2">
      <c r="A31" s="365"/>
      <c r="B31" s="366" t="s">
        <v>111</v>
      </c>
      <c r="C31" s="362"/>
      <c r="D31" s="362"/>
      <c r="E31" s="363"/>
      <c r="F31" s="542">
        <v>25.8</v>
      </c>
      <c r="G31" s="542">
        <v>23.2</v>
      </c>
      <c r="H31" s="542">
        <v>47.6</v>
      </c>
      <c r="I31" s="542">
        <v>40.299999999999997</v>
      </c>
      <c r="J31" s="542">
        <v>31.6</v>
      </c>
      <c r="K31" s="543" t="s">
        <v>349</v>
      </c>
      <c r="L31" s="364">
        <v>-5.8000000000000007</v>
      </c>
    </row>
    <row r="32" spans="1:12" s="110" customFormat="1" ht="15" customHeight="1" x14ac:dyDescent="0.2">
      <c r="A32" s="367" t="s">
        <v>113</v>
      </c>
      <c r="B32" s="368" t="s">
        <v>181</v>
      </c>
      <c r="C32" s="362"/>
      <c r="D32" s="362"/>
      <c r="E32" s="363"/>
      <c r="F32" s="542">
        <v>23.2</v>
      </c>
      <c r="G32" s="542">
        <v>28</v>
      </c>
      <c r="H32" s="542">
        <v>28.6</v>
      </c>
      <c r="I32" s="542">
        <v>29.8</v>
      </c>
      <c r="J32" s="544">
        <v>22.1</v>
      </c>
      <c r="K32" s="543" t="s">
        <v>349</v>
      </c>
      <c r="L32" s="364">
        <v>1.0999999999999979</v>
      </c>
    </row>
    <row r="33" spans="1:12" s="110" customFormat="1" ht="15" customHeight="1" x14ac:dyDescent="0.2">
      <c r="A33" s="367"/>
      <c r="B33" s="368" t="s">
        <v>182</v>
      </c>
      <c r="C33" s="362"/>
      <c r="D33" s="362"/>
      <c r="E33" s="363"/>
      <c r="F33" s="542">
        <v>30.9</v>
      </c>
      <c r="G33" s="542">
        <v>36.5</v>
      </c>
      <c r="H33" s="542">
        <v>40.1</v>
      </c>
      <c r="I33" s="542">
        <v>42.9</v>
      </c>
      <c r="J33" s="542">
        <v>32.799999999999997</v>
      </c>
      <c r="K33" s="543" t="s">
        <v>349</v>
      </c>
      <c r="L33" s="364">
        <v>-1.8999999999999986</v>
      </c>
    </row>
    <row r="34" spans="1:12" s="369" customFormat="1" ht="15" customHeight="1" x14ac:dyDescent="0.2">
      <c r="A34" s="367" t="s">
        <v>113</v>
      </c>
      <c r="B34" s="368" t="s">
        <v>116</v>
      </c>
      <c r="C34" s="362"/>
      <c r="D34" s="362"/>
      <c r="E34" s="363"/>
      <c r="F34" s="542">
        <v>22</v>
      </c>
      <c r="G34" s="542">
        <v>27.3</v>
      </c>
      <c r="H34" s="542">
        <v>30.6</v>
      </c>
      <c r="I34" s="542">
        <v>32.5</v>
      </c>
      <c r="J34" s="542">
        <v>23.3</v>
      </c>
      <c r="K34" s="543" t="s">
        <v>349</v>
      </c>
      <c r="L34" s="364">
        <v>-1.3000000000000007</v>
      </c>
    </row>
    <row r="35" spans="1:12" s="369" customFormat="1" ht="11.25" x14ac:dyDescent="0.2">
      <c r="A35" s="370"/>
      <c r="B35" s="371" t="s">
        <v>117</v>
      </c>
      <c r="C35" s="372"/>
      <c r="D35" s="372"/>
      <c r="E35" s="373"/>
      <c r="F35" s="545">
        <v>38.4</v>
      </c>
      <c r="G35" s="545">
        <v>43.6</v>
      </c>
      <c r="H35" s="545">
        <v>40.4</v>
      </c>
      <c r="I35" s="545">
        <v>41.2</v>
      </c>
      <c r="J35" s="546">
        <v>35.1</v>
      </c>
      <c r="K35" s="547" t="s">
        <v>349</v>
      </c>
      <c r="L35" s="374">
        <v>3.2999999999999972</v>
      </c>
    </row>
    <row r="36" spans="1:12" s="369" customFormat="1" ht="15.95" customHeight="1" x14ac:dyDescent="0.2">
      <c r="A36" s="375" t="s">
        <v>350</v>
      </c>
      <c r="B36" s="376"/>
      <c r="C36" s="377"/>
      <c r="D36" s="376"/>
      <c r="E36" s="378"/>
      <c r="F36" s="548">
        <v>5234</v>
      </c>
      <c r="G36" s="548">
        <v>3689</v>
      </c>
      <c r="H36" s="548">
        <v>5162</v>
      </c>
      <c r="I36" s="548">
        <v>4789</v>
      </c>
      <c r="J36" s="548">
        <v>5499</v>
      </c>
      <c r="K36" s="549">
        <v>-265</v>
      </c>
      <c r="L36" s="380">
        <v>-4.8190580105473719</v>
      </c>
    </row>
    <row r="37" spans="1:12" s="369" customFormat="1" ht="15.95" customHeight="1" x14ac:dyDescent="0.2">
      <c r="A37" s="381"/>
      <c r="B37" s="382" t="s">
        <v>113</v>
      </c>
      <c r="C37" s="382" t="s">
        <v>351</v>
      </c>
      <c r="D37" s="382"/>
      <c r="E37" s="383"/>
      <c r="F37" s="548">
        <v>1351</v>
      </c>
      <c r="G37" s="548">
        <v>1159</v>
      </c>
      <c r="H37" s="548">
        <v>1695</v>
      </c>
      <c r="I37" s="548">
        <v>1656</v>
      </c>
      <c r="J37" s="548">
        <v>1420</v>
      </c>
      <c r="K37" s="549">
        <v>-69</v>
      </c>
      <c r="L37" s="380">
        <v>-4.859154929577465</v>
      </c>
    </row>
    <row r="38" spans="1:12" s="369" customFormat="1" ht="15.95" customHeight="1" x14ac:dyDescent="0.2">
      <c r="A38" s="381"/>
      <c r="B38" s="384" t="s">
        <v>105</v>
      </c>
      <c r="C38" s="384" t="s">
        <v>106</v>
      </c>
      <c r="D38" s="385"/>
      <c r="E38" s="383"/>
      <c r="F38" s="548">
        <v>3069</v>
      </c>
      <c r="G38" s="548">
        <v>1957</v>
      </c>
      <c r="H38" s="548">
        <v>2874</v>
      </c>
      <c r="I38" s="548">
        <v>2737</v>
      </c>
      <c r="J38" s="550">
        <v>3247</v>
      </c>
      <c r="K38" s="549">
        <v>-178</v>
      </c>
      <c r="L38" s="380">
        <v>-5.4819833692639364</v>
      </c>
    </row>
    <row r="39" spans="1:12" s="369" customFormat="1" ht="15.95" customHeight="1" x14ac:dyDescent="0.2">
      <c r="A39" s="381"/>
      <c r="B39" s="385"/>
      <c r="C39" s="382" t="s">
        <v>352</v>
      </c>
      <c r="D39" s="385"/>
      <c r="E39" s="383"/>
      <c r="F39" s="548">
        <v>707</v>
      </c>
      <c r="G39" s="548">
        <v>574</v>
      </c>
      <c r="H39" s="548">
        <v>868</v>
      </c>
      <c r="I39" s="548">
        <v>855</v>
      </c>
      <c r="J39" s="548">
        <v>765</v>
      </c>
      <c r="K39" s="549">
        <v>-58</v>
      </c>
      <c r="L39" s="380">
        <v>-7.5816993464052285</v>
      </c>
    </row>
    <row r="40" spans="1:12" s="369" customFormat="1" ht="15.95" customHeight="1" x14ac:dyDescent="0.2">
      <c r="A40" s="381"/>
      <c r="B40" s="384"/>
      <c r="C40" s="384" t="s">
        <v>107</v>
      </c>
      <c r="D40" s="385"/>
      <c r="E40" s="383"/>
      <c r="F40" s="548">
        <v>2165</v>
      </c>
      <c r="G40" s="548">
        <v>1732</v>
      </c>
      <c r="H40" s="548">
        <v>2288</v>
      </c>
      <c r="I40" s="548">
        <v>2052</v>
      </c>
      <c r="J40" s="548">
        <v>2252</v>
      </c>
      <c r="K40" s="549">
        <v>-87</v>
      </c>
      <c r="L40" s="380">
        <v>-3.8632326820603908</v>
      </c>
    </row>
    <row r="41" spans="1:12" s="369" customFormat="1" ht="24" customHeight="1" x14ac:dyDescent="0.2">
      <c r="A41" s="381"/>
      <c r="B41" s="385"/>
      <c r="C41" s="382" t="s">
        <v>352</v>
      </c>
      <c r="D41" s="385"/>
      <c r="E41" s="383"/>
      <c r="F41" s="548">
        <v>644</v>
      </c>
      <c r="G41" s="548">
        <v>585</v>
      </c>
      <c r="H41" s="548">
        <v>827</v>
      </c>
      <c r="I41" s="548">
        <v>801</v>
      </c>
      <c r="J41" s="550">
        <v>655</v>
      </c>
      <c r="K41" s="549">
        <v>-11</v>
      </c>
      <c r="L41" s="380">
        <v>-1.6793893129770991</v>
      </c>
    </row>
    <row r="42" spans="1:12" s="110" customFormat="1" ht="15" customHeight="1" x14ac:dyDescent="0.2">
      <c r="A42" s="381"/>
      <c r="B42" s="384" t="s">
        <v>113</v>
      </c>
      <c r="C42" s="384" t="s">
        <v>353</v>
      </c>
      <c r="D42" s="385"/>
      <c r="E42" s="383"/>
      <c r="F42" s="548">
        <v>922</v>
      </c>
      <c r="G42" s="548">
        <v>693</v>
      </c>
      <c r="H42" s="548">
        <v>1312</v>
      </c>
      <c r="I42" s="548">
        <v>1089</v>
      </c>
      <c r="J42" s="548">
        <v>983</v>
      </c>
      <c r="K42" s="549">
        <v>-61</v>
      </c>
      <c r="L42" s="380">
        <v>-6.205493387589013</v>
      </c>
    </row>
    <row r="43" spans="1:12" s="110" customFormat="1" ht="15" customHeight="1" x14ac:dyDescent="0.2">
      <c r="A43" s="381"/>
      <c r="B43" s="385"/>
      <c r="C43" s="382" t="s">
        <v>352</v>
      </c>
      <c r="D43" s="385"/>
      <c r="E43" s="383"/>
      <c r="F43" s="548">
        <v>362</v>
      </c>
      <c r="G43" s="548">
        <v>309</v>
      </c>
      <c r="H43" s="548">
        <v>579</v>
      </c>
      <c r="I43" s="548">
        <v>575</v>
      </c>
      <c r="J43" s="548">
        <v>399</v>
      </c>
      <c r="K43" s="549">
        <v>-37</v>
      </c>
      <c r="L43" s="380">
        <v>-9.2731829573934839</v>
      </c>
    </row>
    <row r="44" spans="1:12" s="110" customFormat="1" ht="15" customHeight="1" x14ac:dyDescent="0.2">
      <c r="A44" s="381"/>
      <c r="B44" s="384"/>
      <c r="C44" s="366" t="s">
        <v>109</v>
      </c>
      <c r="D44" s="385"/>
      <c r="E44" s="383"/>
      <c r="F44" s="548">
        <v>3592</v>
      </c>
      <c r="G44" s="548">
        <v>2585</v>
      </c>
      <c r="H44" s="548">
        <v>3301</v>
      </c>
      <c r="I44" s="548">
        <v>3168</v>
      </c>
      <c r="J44" s="550">
        <v>3857</v>
      </c>
      <c r="K44" s="549">
        <v>-265</v>
      </c>
      <c r="L44" s="380">
        <v>-6.870624837956961</v>
      </c>
    </row>
    <row r="45" spans="1:12" s="110" customFormat="1" ht="15" customHeight="1" x14ac:dyDescent="0.2">
      <c r="A45" s="381"/>
      <c r="B45" s="385"/>
      <c r="C45" s="382" t="s">
        <v>352</v>
      </c>
      <c r="D45" s="385"/>
      <c r="E45" s="383"/>
      <c r="F45" s="548">
        <v>855</v>
      </c>
      <c r="G45" s="548">
        <v>749</v>
      </c>
      <c r="H45" s="548">
        <v>952</v>
      </c>
      <c r="I45" s="548">
        <v>931</v>
      </c>
      <c r="J45" s="548">
        <v>879</v>
      </c>
      <c r="K45" s="549">
        <v>-24</v>
      </c>
      <c r="L45" s="380">
        <v>-2.7303754266211606</v>
      </c>
    </row>
    <row r="46" spans="1:12" s="110" customFormat="1" ht="15" customHeight="1" x14ac:dyDescent="0.2">
      <c r="A46" s="381"/>
      <c r="B46" s="384"/>
      <c r="C46" s="366" t="s">
        <v>110</v>
      </c>
      <c r="D46" s="385"/>
      <c r="E46" s="383"/>
      <c r="F46" s="548">
        <v>627</v>
      </c>
      <c r="G46" s="548">
        <v>355</v>
      </c>
      <c r="H46" s="548">
        <v>467</v>
      </c>
      <c r="I46" s="548">
        <v>460</v>
      </c>
      <c r="J46" s="548">
        <v>583</v>
      </c>
      <c r="K46" s="549">
        <v>44</v>
      </c>
      <c r="L46" s="380">
        <v>7.5471698113207548</v>
      </c>
    </row>
    <row r="47" spans="1:12" s="110" customFormat="1" ht="15" customHeight="1" x14ac:dyDescent="0.2">
      <c r="A47" s="381"/>
      <c r="B47" s="385"/>
      <c r="C47" s="382" t="s">
        <v>352</v>
      </c>
      <c r="D47" s="385"/>
      <c r="E47" s="383"/>
      <c r="F47" s="548">
        <v>110</v>
      </c>
      <c r="G47" s="548">
        <v>88</v>
      </c>
      <c r="H47" s="548">
        <v>125</v>
      </c>
      <c r="I47" s="548">
        <v>121</v>
      </c>
      <c r="J47" s="550">
        <v>118</v>
      </c>
      <c r="K47" s="549">
        <v>-8</v>
      </c>
      <c r="L47" s="380">
        <v>-6.7796610169491522</v>
      </c>
    </row>
    <row r="48" spans="1:12" s="110" customFormat="1" ht="15" customHeight="1" x14ac:dyDescent="0.2">
      <c r="A48" s="381"/>
      <c r="B48" s="385"/>
      <c r="C48" s="366" t="s">
        <v>111</v>
      </c>
      <c r="D48" s="386"/>
      <c r="E48" s="387"/>
      <c r="F48" s="548">
        <v>93</v>
      </c>
      <c r="G48" s="548">
        <v>56</v>
      </c>
      <c r="H48" s="548">
        <v>82</v>
      </c>
      <c r="I48" s="548">
        <v>72</v>
      </c>
      <c r="J48" s="548">
        <v>76</v>
      </c>
      <c r="K48" s="549">
        <v>17</v>
      </c>
      <c r="L48" s="380">
        <v>22.368421052631579</v>
      </c>
    </row>
    <row r="49" spans="1:12" s="110" customFormat="1" ht="15" customHeight="1" x14ac:dyDescent="0.2">
      <c r="A49" s="381"/>
      <c r="B49" s="385"/>
      <c r="C49" s="382" t="s">
        <v>352</v>
      </c>
      <c r="D49" s="385"/>
      <c r="E49" s="383"/>
      <c r="F49" s="548">
        <v>24</v>
      </c>
      <c r="G49" s="548">
        <v>13</v>
      </c>
      <c r="H49" s="548">
        <v>39</v>
      </c>
      <c r="I49" s="548">
        <v>29</v>
      </c>
      <c r="J49" s="548">
        <v>24</v>
      </c>
      <c r="K49" s="549">
        <v>0</v>
      </c>
      <c r="L49" s="380">
        <v>0</v>
      </c>
    </row>
    <row r="50" spans="1:12" s="110" customFormat="1" ht="15" customHeight="1" x14ac:dyDescent="0.2">
      <c r="A50" s="381"/>
      <c r="B50" s="384" t="s">
        <v>113</v>
      </c>
      <c r="C50" s="382" t="s">
        <v>181</v>
      </c>
      <c r="D50" s="385"/>
      <c r="E50" s="383"/>
      <c r="F50" s="548">
        <v>3438</v>
      </c>
      <c r="G50" s="548">
        <v>2189</v>
      </c>
      <c r="H50" s="548">
        <v>3263</v>
      </c>
      <c r="I50" s="548">
        <v>3046</v>
      </c>
      <c r="J50" s="550">
        <v>3593</v>
      </c>
      <c r="K50" s="549">
        <v>-155</v>
      </c>
      <c r="L50" s="380">
        <v>-4.3139437795713889</v>
      </c>
    </row>
    <row r="51" spans="1:12" s="110" customFormat="1" ht="15" customHeight="1" x14ac:dyDescent="0.2">
      <c r="A51" s="381"/>
      <c r="B51" s="385"/>
      <c r="C51" s="382" t="s">
        <v>352</v>
      </c>
      <c r="D51" s="385"/>
      <c r="E51" s="383"/>
      <c r="F51" s="548">
        <v>796</v>
      </c>
      <c r="G51" s="548">
        <v>612</v>
      </c>
      <c r="H51" s="548">
        <v>933</v>
      </c>
      <c r="I51" s="548">
        <v>909</v>
      </c>
      <c r="J51" s="548">
        <v>795</v>
      </c>
      <c r="K51" s="549">
        <v>1</v>
      </c>
      <c r="L51" s="380">
        <v>0.12578616352201258</v>
      </c>
    </row>
    <row r="52" spans="1:12" s="110" customFormat="1" ht="15" customHeight="1" x14ac:dyDescent="0.2">
      <c r="A52" s="381"/>
      <c r="B52" s="384"/>
      <c r="C52" s="382" t="s">
        <v>182</v>
      </c>
      <c r="D52" s="385"/>
      <c r="E52" s="383"/>
      <c r="F52" s="548">
        <v>1796</v>
      </c>
      <c r="G52" s="548">
        <v>1500</v>
      </c>
      <c r="H52" s="548">
        <v>1899</v>
      </c>
      <c r="I52" s="548">
        <v>1743</v>
      </c>
      <c r="J52" s="548">
        <v>1906</v>
      </c>
      <c r="K52" s="549">
        <v>-110</v>
      </c>
      <c r="L52" s="380">
        <v>-5.7712486883525704</v>
      </c>
    </row>
    <row r="53" spans="1:12" s="269" customFormat="1" ht="11.25" customHeight="1" x14ac:dyDescent="0.2">
      <c r="A53" s="381"/>
      <c r="B53" s="385"/>
      <c r="C53" s="382" t="s">
        <v>352</v>
      </c>
      <c r="D53" s="385"/>
      <c r="E53" s="383"/>
      <c r="F53" s="548">
        <v>555</v>
      </c>
      <c r="G53" s="548">
        <v>547</v>
      </c>
      <c r="H53" s="548">
        <v>762</v>
      </c>
      <c r="I53" s="548">
        <v>747</v>
      </c>
      <c r="J53" s="550">
        <v>625</v>
      </c>
      <c r="K53" s="549">
        <v>-70</v>
      </c>
      <c r="L53" s="380">
        <v>-11.2</v>
      </c>
    </row>
    <row r="54" spans="1:12" s="151" customFormat="1" ht="12.75" customHeight="1" x14ac:dyDescent="0.2">
      <c r="A54" s="381"/>
      <c r="B54" s="384" t="s">
        <v>113</v>
      </c>
      <c r="C54" s="384" t="s">
        <v>116</v>
      </c>
      <c r="D54" s="385"/>
      <c r="E54" s="383"/>
      <c r="F54" s="548">
        <v>4013</v>
      </c>
      <c r="G54" s="548">
        <v>2759</v>
      </c>
      <c r="H54" s="548">
        <v>3994</v>
      </c>
      <c r="I54" s="548">
        <v>3646</v>
      </c>
      <c r="J54" s="548">
        <v>4327</v>
      </c>
      <c r="K54" s="549">
        <v>-314</v>
      </c>
      <c r="L54" s="380">
        <v>-7.2567598798243589</v>
      </c>
    </row>
    <row r="55" spans="1:12" ht="11.25" x14ac:dyDescent="0.2">
      <c r="A55" s="381"/>
      <c r="B55" s="385"/>
      <c r="C55" s="382" t="s">
        <v>352</v>
      </c>
      <c r="D55" s="385"/>
      <c r="E55" s="383"/>
      <c r="F55" s="548">
        <v>883</v>
      </c>
      <c r="G55" s="548">
        <v>754</v>
      </c>
      <c r="H55" s="548">
        <v>1223</v>
      </c>
      <c r="I55" s="548">
        <v>1184</v>
      </c>
      <c r="J55" s="548">
        <v>1010</v>
      </c>
      <c r="K55" s="549">
        <v>-127</v>
      </c>
      <c r="L55" s="380">
        <v>-12.574257425742575</v>
      </c>
    </row>
    <row r="56" spans="1:12" ht="14.25" customHeight="1" x14ac:dyDescent="0.2">
      <c r="A56" s="381"/>
      <c r="B56" s="385"/>
      <c r="C56" s="384" t="s">
        <v>117</v>
      </c>
      <c r="D56" s="385"/>
      <c r="E56" s="383"/>
      <c r="F56" s="548">
        <v>1216</v>
      </c>
      <c r="G56" s="548">
        <v>928</v>
      </c>
      <c r="H56" s="548">
        <v>1164</v>
      </c>
      <c r="I56" s="548">
        <v>1140</v>
      </c>
      <c r="J56" s="548">
        <v>1169</v>
      </c>
      <c r="K56" s="549">
        <v>47</v>
      </c>
      <c r="L56" s="380">
        <v>4.0205303678357573</v>
      </c>
    </row>
    <row r="57" spans="1:12" ht="18.75" customHeight="1" x14ac:dyDescent="0.2">
      <c r="A57" s="388"/>
      <c r="B57" s="389"/>
      <c r="C57" s="390" t="s">
        <v>352</v>
      </c>
      <c r="D57" s="389"/>
      <c r="E57" s="391"/>
      <c r="F57" s="551">
        <v>467</v>
      </c>
      <c r="G57" s="552">
        <v>405</v>
      </c>
      <c r="H57" s="552">
        <v>470</v>
      </c>
      <c r="I57" s="552">
        <v>470</v>
      </c>
      <c r="J57" s="552">
        <v>410</v>
      </c>
      <c r="K57" s="553">
        <f t="shared" ref="K57" si="0">IF(OR(F57=".",J57=".")=TRUE,".",IF(OR(F57="*",J57="*")=TRUE,"*",IF(AND(F57="-",J57="-")=TRUE,"-",IF(AND(ISNUMBER(J57),ISNUMBER(F57))=TRUE,IF(F57-J57=0,0,F57-J57),IF(ISNUMBER(F57)=TRUE,F57,-J57)))))</f>
        <v>57</v>
      </c>
      <c r="L57" s="392">
        <f t="shared" ref="L57" si="1">IF(K57 =".",".",IF(K57 ="*","*",IF(K57="-","-",IF(K57=0,0,IF(OR(J57="-",J57=".",F57="-",F57=".")=TRUE,"X",IF(J57=0,"0,0",IF(ABS(K57*100/J57)&gt;250,".X",(K57*100/J57))))))))</f>
        <v>13.902439024390244</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5402</v>
      </c>
      <c r="E11" s="114">
        <v>3876</v>
      </c>
      <c r="F11" s="114">
        <v>7018</v>
      </c>
      <c r="G11" s="114">
        <v>4861</v>
      </c>
      <c r="H11" s="140">
        <v>5634</v>
      </c>
      <c r="I11" s="115">
        <v>-232</v>
      </c>
      <c r="J11" s="116">
        <v>-4.1178558750443734</v>
      </c>
    </row>
    <row r="12" spans="1:15" s="110" customFormat="1" ht="24.95" customHeight="1" x14ac:dyDescent="0.2">
      <c r="A12" s="193" t="s">
        <v>132</v>
      </c>
      <c r="B12" s="194" t="s">
        <v>133</v>
      </c>
      <c r="C12" s="113">
        <v>4.2021473528322844</v>
      </c>
      <c r="D12" s="115">
        <v>227</v>
      </c>
      <c r="E12" s="114">
        <v>147</v>
      </c>
      <c r="F12" s="114">
        <v>321</v>
      </c>
      <c r="G12" s="114">
        <v>206</v>
      </c>
      <c r="H12" s="140">
        <v>216</v>
      </c>
      <c r="I12" s="115">
        <v>11</v>
      </c>
      <c r="J12" s="116">
        <v>5.0925925925925926</v>
      </c>
    </row>
    <row r="13" spans="1:15" s="110" customFormat="1" ht="24.95" customHeight="1" x14ac:dyDescent="0.2">
      <c r="A13" s="193" t="s">
        <v>134</v>
      </c>
      <c r="B13" s="199" t="s">
        <v>214</v>
      </c>
      <c r="C13" s="113">
        <v>0.92558311736393928</v>
      </c>
      <c r="D13" s="115">
        <v>50</v>
      </c>
      <c r="E13" s="114">
        <v>50</v>
      </c>
      <c r="F13" s="114">
        <v>113</v>
      </c>
      <c r="G13" s="114">
        <v>58</v>
      </c>
      <c r="H13" s="140">
        <v>80</v>
      </c>
      <c r="I13" s="115">
        <v>-30</v>
      </c>
      <c r="J13" s="116">
        <v>-37.5</v>
      </c>
    </row>
    <row r="14" spans="1:15" s="287" customFormat="1" ht="24.95" customHeight="1" x14ac:dyDescent="0.2">
      <c r="A14" s="193" t="s">
        <v>215</v>
      </c>
      <c r="B14" s="199" t="s">
        <v>137</v>
      </c>
      <c r="C14" s="113">
        <v>14.050351721584597</v>
      </c>
      <c r="D14" s="115">
        <v>759</v>
      </c>
      <c r="E14" s="114">
        <v>511</v>
      </c>
      <c r="F14" s="114">
        <v>961</v>
      </c>
      <c r="G14" s="114">
        <v>674</v>
      </c>
      <c r="H14" s="140">
        <v>775</v>
      </c>
      <c r="I14" s="115">
        <v>-16</v>
      </c>
      <c r="J14" s="116">
        <v>-2.064516129032258</v>
      </c>
      <c r="K14" s="110"/>
      <c r="L14" s="110"/>
      <c r="M14" s="110"/>
      <c r="N14" s="110"/>
      <c r="O14" s="110"/>
    </row>
    <row r="15" spans="1:15" s="110" customFormat="1" ht="24.95" customHeight="1" x14ac:dyDescent="0.2">
      <c r="A15" s="193" t="s">
        <v>216</v>
      </c>
      <c r="B15" s="199" t="s">
        <v>217</v>
      </c>
      <c r="C15" s="113">
        <v>5.923731951129211</v>
      </c>
      <c r="D15" s="115">
        <v>320</v>
      </c>
      <c r="E15" s="114">
        <v>276</v>
      </c>
      <c r="F15" s="114">
        <v>345</v>
      </c>
      <c r="G15" s="114">
        <v>261</v>
      </c>
      <c r="H15" s="140">
        <v>269</v>
      </c>
      <c r="I15" s="115">
        <v>51</v>
      </c>
      <c r="J15" s="116">
        <v>18.959107806691449</v>
      </c>
    </row>
    <row r="16" spans="1:15" s="287" customFormat="1" ht="24.95" customHeight="1" x14ac:dyDescent="0.2">
      <c r="A16" s="193" t="s">
        <v>218</v>
      </c>
      <c r="B16" s="199" t="s">
        <v>141</v>
      </c>
      <c r="C16" s="113">
        <v>6.5346168085894112</v>
      </c>
      <c r="D16" s="115">
        <v>353</v>
      </c>
      <c r="E16" s="114">
        <v>183</v>
      </c>
      <c r="F16" s="114">
        <v>468</v>
      </c>
      <c r="G16" s="114">
        <v>319</v>
      </c>
      <c r="H16" s="140">
        <v>393</v>
      </c>
      <c r="I16" s="115">
        <v>-40</v>
      </c>
      <c r="J16" s="116">
        <v>-10.178117048346056</v>
      </c>
      <c r="K16" s="110"/>
      <c r="L16" s="110"/>
      <c r="M16" s="110"/>
      <c r="N16" s="110"/>
      <c r="O16" s="110"/>
    </row>
    <row r="17" spans="1:15" s="110" customFormat="1" ht="24.95" customHeight="1" x14ac:dyDescent="0.2">
      <c r="A17" s="193" t="s">
        <v>142</v>
      </c>
      <c r="B17" s="199" t="s">
        <v>220</v>
      </c>
      <c r="C17" s="113">
        <v>1.5920029618659757</v>
      </c>
      <c r="D17" s="115">
        <v>86</v>
      </c>
      <c r="E17" s="114">
        <v>52</v>
      </c>
      <c r="F17" s="114">
        <v>148</v>
      </c>
      <c r="G17" s="114">
        <v>94</v>
      </c>
      <c r="H17" s="140">
        <v>113</v>
      </c>
      <c r="I17" s="115">
        <v>-27</v>
      </c>
      <c r="J17" s="116">
        <v>-23.893805309734514</v>
      </c>
    </row>
    <row r="18" spans="1:15" s="287" customFormat="1" ht="24.95" customHeight="1" x14ac:dyDescent="0.2">
      <c r="A18" s="201" t="s">
        <v>144</v>
      </c>
      <c r="B18" s="202" t="s">
        <v>145</v>
      </c>
      <c r="C18" s="113">
        <v>9.015179563124768</v>
      </c>
      <c r="D18" s="115">
        <v>487</v>
      </c>
      <c r="E18" s="114">
        <v>272</v>
      </c>
      <c r="F18" s="114">
        <v>625</v>
      </c>
      <c r="G18" s="114">
        <v>451</v>
      </c>
      <c r="H18" s="140">
        <v>505</v>
      </c>
      <c r="I18" s="115">
        <v>-18</v>
      </c>
      <c r="J18" s="116">
        <v>-3.5643564356435644</v>
      </c>
      <c r="K18" s="110"/>
      <c r="L18" s="110"/>
      <c r="M18" s="110"/>
      <c r="N18" s="110"/>
      <c r="O18" s="110"/>
    </row>
    <row r="19" spans="1:15" s="110" customFormat="1" ht="24.95" customHeight="1" x14ac:dyDescent="0.2">
      <c r="A19" s="193" t="s">
        <v>146</v>
      </c>
      <c r="B19" s="199" t="s">
        <v>147</v>
      </c>
      <c r="C19" s="113">
        <v>18.60422065901518</v>
      </c>
      <c r="D19" s="115">
        <v>1005</v>
      </c>
      <c r="E19" s="114">
        <v>716</v>
      </c>
      <c r="F19" s="114">
        <v>1250</v>
      </c>
      <c r="G19" s="114">
        <v>1087</v>
      </c>
      <c r="H19" s="140">
        <v>1004</v>
      </c>
      <c r="I19" s="115">
        <v>1</v>
      </c>
      <c r="J19" s="116">
        <v>9.9601593625498003E-2</v>
      </c>
    </row>
    <row r="20" spans="1:15" s="287" customFormat="1" ht="24.95" customHeight="1" x14ac:dyDescent="0.2">
      <c r="A20" s="193" t="s">
        <v>148</v>
      </c>
      <c r="B20" s="199" t="s">
        <v>149</v>
      </c>
      <c r="C20" s="113">
        <v>10.403554239170678</v>
      </c>
      <c r="D20" s="115">
        <v>562</v>
      </c>
      <c r="E20" s="114">
        <v>328</v>
      </c>
      <c r="F20" s="114">
        <v>534</v>
      </c>
      <c r="G20" s="114">
        <v>404</v>
      </c>
      <c r="H20" s="140">
        <v>470</v>
      </c>
      <c r="I20" s="115">
        <v>92</v>
      </c>
      <c r="J20" s="116">
        <v>19.574468085106382</v>
      </c>
      <c r="K20" s="110"/>
      <c r="L20" s="110"/>
      <c r="M20" s="110"/>
      <c r="N20" s="110"/>
      <c r="O20" s="110"/>
    </row>
    <row r="21" spans="1:15" s="110" customFormat="1" ht="24.95" customHeight="1" x14ac:dyDescent="0.2">
      <c r="A21" s="201" t="s">
        <v>150</v>
      </c>
      <c r="B21" s="202" t="s">
        <v>151</v>
      </c>
      <c r="C21" s="113">
        <v>4.8130322102924845</v>
      </c>
      <c r="D21" s="115">
        <v>260</v>
      </c>
      <c r="E21" s="114">
        <v>268</v>
      </c>
      <c r="F21" s="114">
        <v>243</v>
      </c>
      <c r="G21" s="114">
        <v>259</v>
      </c>
      <c r="H21" s="140">
        <v>266</v>
      </c>
      <c r="I21" s="115">
        <v>-6</v>
      </c>
      <c r="J21" s="116">
        <v>-2.255639097744361</v>
      </c>
    </row>
    <row r="22" spans="1:15" s="110" customFormat="1" ht="24.95" customHeight="1" x14ac:dyDescent="0.2">
      <c r="A22" s="201" t="s">
        <v>152</v>
      </c>
      <c r="B22" s="199" t="s">
        <v>153</v>
      </c>
      <c r="C22" s="113">
        <v>0.94409477971121802</v>
      </c>
      <c r="D22" s="115">
        <v>51</v>
      </c>
      <c r="E22" s="114">
        <v>39</v>
      </c>
      <c r="F22" s="114">
        <v>45</v>
      </c>
      <c r="G22" s="114">
        <v>32</v>
      </c>
      <c r="H22" s="140">
        <v>53</v>
      </c>
      <c r="I22" s="115">
        <v>-2</v>
      </c>
      <c r="J22" s="116">
        <v>-3.7735849056603774</v>
      </c>
    </row>
    <row r="23" spans="1:15" s="110" customFormat="1" ht="24.95" customHeight="1" x14ac:dyDescent="0.2">
      <c r="A23" s="193" t="s">
        <v>154</v>
      </c>
      <c r="B23" s="199" t="s">
        <v>155</v>
      </c>
      <c r="C23" s="113">
        <v>1.1662347278785634</v>
      </c>
      <c r="D23" s="115">
        <v>63</v>
      </c>
      <c r="E23" s="114">
        <v>27</v>
      </c>
      <c r="F23" s="114">
        <v>71</v>
      </c>
      <c r="G23" s="114">
        <v>36</v>
      </c>
      <c r="H23" s="140">
        <v>63</v>
      </c>
      <c r="I23" s="115">
        <v>0</v>
      </c>
      <c r="J23" s="116">
        <v>0</v>
      </c>
    </row>
    <row r="24" spans="1:15" s="110" customFormat="1" ht="24.95" customHeight="1" x14ac:dyDescent="0.2">
      <c r="A24" s="193" t="s">
        <v>156</v>
      </c>
      <c r="B24" s="199" t="s">
        <v>221</v>
      </c>
      <c r="C24" s="113">
        <v>3.887449092928545</v>
      </c>
      <c r="D24" s="115">
        <v>210</v>
      </c>
      <c r="E24" s="114">
        <v>124</v>
      </c>
      <c r="F24" s="114">
        <v>312</v>
      </c>
      <c r="G24" s="114">
        <v>174</v>
      </c>
      <c r="H24" s="140">
        <v>427</v>
      </c>
      <c r="I24" s="115">
        <v>-217</v>
      </c>
      <c r="J24" s="116">
        <v>-50.819672131147541</v>
      </c>
    </row>
    <row r="25" spans="1:15" s="110" customFormat="1" ht="24.95" customHeight="1" x14ac:dyDescent="0.2">
      <c r="A25" s="193" t="s">
        <v>222</v>
      </c>
      <c r="B25" s="204" t="s">
        <v>159</v>
      </c>
      <c r="C25" s="113">
        <v>5.5905220288781932</v>
      </c>
      <c r="D25" s="115">
        <v>302</v>
      </c>
      <c r="E25" s="114">
        <v>249</v>
      </c>
      <c r="F25" s="114">
        <v>351</v>
      </c>
      <c r="G25" s="114">
        <v>273</v>
      </c>
      <c r="H25" s="140">
        <v>342</v>
      </c>
      <c r="I25" s="115">
        <v>-40</v>
      </c>
      <c r="J25" s="116">
        <v>-11.695906432748538</v>
      </c>
    </row>
    <row r="26" spans="1:15" s="110" customFormat="1" ht="24.95" customHeight="1" x14ac:dyDescent="0.2">
      <c r="A26" s="201">
        <v>782.78300000000002</v>
      </c>
      <c r="B26" s="203" t="s">
        <v>160</v>
      </c>
      <c r="C26" s="113">
        <v>5.7571269900037025</v>
      </c>
      <c r="D26" s="115">
        <v>311</v>
      </c>
      <c r="E26" s="114">
        <v>228</v>
      </c>
      <c r="F26" s="114">
        <v>299</v>
      </c>
      <c r="G26" s="114">
        <v>259</v>
      </c>
      <c r="H26" s="140">
        <v>259</v>
      </c>
      <c r="I26" s="115">
        <v>52</v>
      </c>
      <c r="J26" s="116">
        <v>20.077220077220076</v>
      </c>
    </row>
    <row r="27" spans="1:15" s="110" customFormat="1" ht="24.95" customHeight="1" x14ac:dyDescent="0.2">
      <c r="A27" s="193" t="s">
        <v>161</v>
      </c>
      <c r="B27" s="199" t="s">
        <v>162</v>
      </c>
      <c r="C27" s="113">
        <v>1.7956312476860421</v>
      </c>
      <c r="D27" s="115">
        <v>97</v>
      </c>
      <c r="E27" s="114">
        <v>123</v>
      </c>
      <c r="F27" s="114">
        <v>266</v>
      </c>
      <c r="G27" s="114">
        <v>151</v>
      </c>
      <c r="H27" s="140">
        <v>113</v>
      </c>
      <c r="I27" s="115">
        <v>-16</v>
      </c>
      <c r="J27" s="116">
        <v>-14.159292035398231</v>
      </c>
    </row>
    <row r="28" spans="1:15" s="110" customFormat="1" ht="24.95" customHeight="1" x14ac:dyDescent="0.2">
      <c r="A28" s="193" t="s">
        <v>163</v>
      </c>
      <c r="B28" s="199" t="s">
        <v>164</v>
      </c>
      <c r="C28" s="113">
        <v>1.9992595335061087</v>
      </c>
      <c r="D28" s="115">
        <v>108</v>
      </c>
      <c r="E28" s="114">
        <v>89</v>
      </c>
      <c r="F28" s="114">
        <v>334</v>
      </c>
      <c r="G28" s="114">
        <v>63</v>
      </c>
      <c r="H28" s="140">
        <v>123</v>
      </c>
      <c r="I28" s="115">
        <v>-15</v>
      </c>
      <c r="J28" s="116">
        <v>-12.195121951219512</v>
      </c>
    </row>
    <row r="29" spans="1:15" s="110" customFormat="1" ht="24.95" customHeight="1" x14ac:dyDescent="0.2">
      <c r="A29" s="193">
        <v>86</v>
      </c>
      <c r="B29" s="199" t="s">
        <v>165</v>
      </c>
      <c r="C29" s="113">
        <v>3.96149574231766</v>
      </c>
      <c r="D29" s="115">
        <v>214</v>
      </c>
      <c r="E29" s="114">
        <v>190</v>
      </c>
      <c r="F29" s="114">
        <v>300</v>
      </c>
      <c r="G29" s="114">
        <v>194</v>
      </c>
      <c r="H29" s="140">
        <v>264</v>
      </c>
      <c r="I29" s="115">
        <v>-50</v>
      </c>
      <c r="J29" s="116">
        <v>-18.939393939393938</v>
      </c>
    </row>
    <row r="30" spans="1:15" s="110" customFormat="1" ht="24.95" customHeight="1" x14ac:dyDescent="0.2">
      <c r="A30" s="193">
        <v>87.88</v>
      </c>
      <c r="B30" s="204" t="s">
        <v>166</v>
      </c>
      <c r="C30" s="113">
        <v>9.7001110699740831</v>
      </c>
      <c r="D30" s="115">
        <v>524</v>
      </c>
      <c r="E30" s="114">
        <v>373</v>
      </c>
      <c r="F30" s="114">
        <v>746</v>
      </c>
      <c r="G30" s="114">
        <v>380</v>
      </c>
      <c r="H30" s="140">
        <v>502</v>
      </c>
      <c r="I30" s="115">
        <v>22</v>
      </c>
      <c r="J30" s="116">
        <v>4.382470119521912</v>
      </c>
    </row>
    <row r="31" spans="1:15" s="110" customFormat="1" ht="24.95" customHeight="1" x14ac:dyDescent="0.2">
      <c r="A31" s="193" t="s">
        <v>167</v>
      </c>
      <c r="B31" s="199" t="s">
        <v>168</v>
      </c>
      <c r="C31" s="113">
        <v>3.1840059237319513</v>
      </c>
      <c r="D31" s="115">
        <v>172</v>
      </c>
      <c r="E31" s="114">
        <v>142</v>
      </c>
      <c r="F31" s="114">
        <v>247</v>
      </c>
      <c r="G31" s="114">
        <v>160</v>
      </c>
      <c r="H31" s="140">
        <v>171</v>
      </c>
      <c r="I31" s="115">
        <v>1</v>
      </c>
      <c r="J31" s="116">
        <v>0.58479532163742687</v>
      </c>
    </row>
    <row r="32" spans="1:15" s="110" customFormat="1" ht="24.95" customHeight="1" x14ac:dyDescent="0.2">
      <c r="A32" s="193"/>
      <c r="B32" s="204" t="s">
        <v>169</v>
      </c>
      <c r="C32" s="113">
        <v>0</v>
      </c>
      <c r="D32" s="115">
        <v>0</v>
      </c>
      <c r="E32" s="114">
        <v>0</v>
      </c>
      <c r="F32" s="114">
        <v>0</v>
      </c>
      <c r="G32" s="114">
        <v>0</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4.2021473528322844</v>
      </c>
      <c r="D34" s="115">
        <v>227</v>
      </c>
      <c r="E34" s="114">
        <v>147</v>
      </c>
      <c r="F34" s="114">
        <v>321</v>
      </c>
      <c r="G34" s="114">
        <v>206</v>
      </c>
      <c r="H34" s="140">
        <v>216</v>
      </c>
      <c r="I34" s="115">
        <v>11</v>
      </c>
      <c r="J34" s="116">
        <v>5.0925925925925926</v>
      </c>
    </row>
    <row r="35" spans="1:10" s="110" customFormat="1" ht="24.95" customHeight="1" x14ac:dyDescent="0.2">
      <c r="A35" s="292" t="s">
        <v>171</v>
      </c>
      <c r="B35" s="293" t="s">
        <v>172</v>
      </c>
      <c r="C35" s="113">
        <v>23.991114402073308</v>
      </c>
      <c r="D35" s="115">
        <v>1296</v>
      </c>
      <c r="E35" s="114">
        <v>833</v>
      </c>
      <c r="F35" s="114">
        <v>1699</v>
      </c>
      <c r="G35" s="114">
        <v>1183</v>
      </c>
      <c r="H35" s="140">
        <v>1360</v>
      </c>
      <c r="I35" s="115">
        <v>-64</v>
      </c>
      <c r="J35" s="116">
        <v>-4.7058823529411766</v>
      </c>
    </row>
    <row r="36" spans="1:10" s="110" customFormat="1" ht="24.95" customHeight="1" x14ac:dyDescent="0.2">
      <c r="A36" s="294" t="s">
        <v>173</v>
      </c>
      <c r="B36" s="295" t="s">
        <v>174</v>
      </c>
      <c r="C36" s="125">
        <v>71.806738245094408</v>
      </c>
      <c r="D36" s="143">
        <v>3879</v>
      </c>
      <c r="E36" s="144">
        <v>2896</v>
      </c>
      <c r="F36" s="144">
        <v>4998</v>
      </c>
      <c r="G36" s="144">
        <v>3472</v>
      </c>
      <c r="H36" s="145">
        <v>4057</v>
      </c>
      <c r="I36" s="143">
        <v>-178</v>
      </c>
      <c r="J36" s="146">
        <v>-4.3874784323391669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5402</v>
      </c>
      <c r="F11" s="264">
        <v>3876</v>
      </c>
      <c r="G11" s="264">
        <v>7018</v>
      </c>
      <c r="H11" s="264">
        <v>4861</v>
      </c>
      <c r="I11" s="265">
        <v>5634</v>
      </c>
      <c r="J11" s="263">
        <v>-232</v>
      </c>
      <c r="K11" s="266">
        <v>-4.1178558750443734</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26.656793780081451</v>
      </c>
      <c r="E13" s="115">
        <v>1440</v>
      </c>
      <c r="F13" s="114">
        <v>1156</v>
      </c>
      <c r="G13" s="114">
        <v>1715</v>
      </c>
      <c r="H13" s="114">
        <v>1469</v>
      </c>
      <c r="I13" s="140">
        <v>1522</v>
      </c>
      <c r="J13" s="115">
        <v>-82</v>
      </c>
      <c r="K13" s="116">
        <v>-5.3876478318002627</v>
      </c>
    </row>
    <row r="14" spans="1:15" ht="15.95" customHeight="1" x14ac:dyDescent="0.2">
      <c r="A14" s="306" t="s">
        <v>230</v>
      </c>
      <c r="B14" s="307"/>
      <c r="C14" s="308"/>
      <c r="D14" s="113">
        <v>60.829322473158086</v>
      </c>
      <c r="E14" s="115">
        <v>3286</v>
      </c>
      <c r="F14" s="114">
        <v>2195</v>
      </c>
      <c r="G14" s="114">
        <v>4482</v>
      </c>
      <c r="H14" s="114">
        <v>2844</v>
      </c>
      <c r="I14" s="140">
        <v>3305</v>
      </c>
      <c r="J14" s="115">
        <v>-19</v>
      </c>
      <c r="K14" s="116">
        <v>-0.5748865355521936</v>
      </c>
    </row>
    <row r="15" spans="1:15" ht="15.95" customHeight="1" x14ac:dyDescent="0.2">
      <c r="A15" s="306" t="s">
        <v>231</v>
      </c>
      <c r="B15" s="307"/>
      <c r="C15" s="308"/>
      <c r="D15" s="113">
        <v>6.0162902628656054</v>
      </c>
      <c r="E15" s="115">
        <v>325</v>
      </c>
      <c r="F15" s="114">
        <v>292</v>
      </c>
      <c r="G15" s="114">
        <v>384</v>
      </c>
      <c r="H15" s="114">
        <v>290</v>
      </c>
      <c r="I15" s="140">
        <v>419</v>
      </c>
      <c r="J15" s="115">
        <v>-94</v>
      </c>
      <c r="K15" s="116">
        <v>-22.434367541766111</v>
      </c>
    </row>
    <row r="16" spans="1:15" ht="15.95" customHeight="1" x14ac:dyDescent="0.2">
      <c r="A16" s="306" t="s">
        <v>232</v>
      </c>
      <c r="B16" s="307"/>
      <c r="C16" s="308"/>
      <c r="D16" s="113">
        <v>6.4605701592002962</v>
      </c>
      <c r="E16" s="115">
        <v>349</v>
      </c>
      <c r="F16" s="114">
        <v>233</v>
      </c>
      <c r="G16" s="114">
        <v>431</v>
      </c>
      <c r="H16" s="114">
        <v>258</v>
      </c>
      <c r="I16" s="140">
        <v>387</v>
      </c>
      <c r="J16" s="115">
        <v>-38</v>
      </c>
      <c r="K16" s="116">
        <v>-9.819121447028424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3.7578674564975936</v>
      </c>
      <c r="E18" s="115">
        <v>203</v>
      </c>
      <c r="F18" s="114">
        <v>140</v>
      </c>
      <c r="G18" s="114">
        <v>330</v>
      </c>
      <c r="H18" s="114">
        <v>188</v>
      </c>
      <c r="I18" s="140">
        <v>206</v>
      </c>
      <c r="J18" s="115">
        <v>-3</v>
      </c>
      <c r="K18" s="116">
        <v>-1.4563106796116505</v>
      </c>
    </row>
    <row r="19" spans="1:11" ht="14.1" customHeight="1" x14ac:dyDescent="0.2">
      <c r="A19" s="306" t="s">
        <v>235</v>
      </c>
      <c r="B19" s="307" t="s">
        <v>236</v>
      </c>
      <c r="C19" s="308"/>
      <c r="D19" s="113">
        <v>2.9988893002591634</v>
      </c>
      <c r="E19" s="115">
        <v>162</v>
      </c>
      <c r="F19" s="114">
        <v>111</v>
      </c>
      <c r="G19" s="114">
        <v>286</v>
      </c>
      <c r="H19" s="114">
        <v>160</v>
      </c>
      <c r="I19" s="140">
        <v>167</v>
      </c>
      <c r="J19" s="115">
        <v>-5</v>
      </c>
      <c r="K19" s="116">
        <v>-2.9940119760479043</v>
      </c>
    </row>
    <row r="20" spans="1:11" ht="14.1" customHeight="1" x14ac:dyDescent="0.2">
      <c r="A20" s="306">
        <v>12</v>
      </c>
      <c r="B20" s="307" t="s">
        <v>237</v>
      </c>
      <c r="C20" s="308"/>
      <c r="D20" s="113">
        <v>1.4994446501295817</v>
      </c>
      <c r="E20" s="115">
        <v>81</v>
      </c>
      <c r="F20" s="114">
        <v>42</v>
      </c>
      <c r="G20" s="114">
        <v>82</v>
      </c>
      <c r="H20" s="114">
        <v>80</v>
      </c>
      <c r="I20" s="140">
        <v>87</v>
      </c>
      <c r="J20" s="115">
        <v>-6</v>
      </c>
      <c r="K20" s="116">
        <v>-6.8965517241379306</v>
      </c>
    </row>
    <row r="21" spans="1:11" ht="14.1" customHeight="1" x14ac:dyDescent="0.2">
      <c r="A21" s="306">
        <v>21</v>
      </c>
      <c r="B21" s="307" t="s">
        <v>238</v>
      </c>
      <c r="C21" s="308"/>
      <c r="D21" s="113">
        <v>0.2961865975564606</v>
      </c>
      <c r="E21" s="115">
        <v>16</v>
      </c>
      <c r="F21" s="114">
        <v>11</v>
      </c>
      <c r="G21" s="114">
        <v>10</v>
      </c>
      <c r="H21" s="114">
        <v>18</v>
      </c>
      <c r="I21" s="140">
        <v>15</v>
      </c>
      <c r="J21" s="115">
        <v>1</v>
      </c>
      <c r="K21" s="116">
        <v>6.666666666666667</v>
      </c>
    </row>
    <row r="22" spans="1:11" ht="14.1" customHeight="1" x14ac:dyDescent="0.2">
      <c r="A22" s="306">
        <v>22</v>
      </c>
      <c r="B22" s="307" t="s">
        <v>239</v>
      </c>
      <c r="C22" s="308"/>
      <c r="D22" s="113">
        <v>3.3135875601629028</v>
      </c>
      <c r="E22" s="115">
        <v>179</v>
      </c>
      <c r="F22" s="114">
        <v>88</v>
      </c>
      <c r="G22" s="114">
        <v>187</v>
      </c>
      <c r="H22" s="114">
        <v>158</v>
      </c>
      <c r="I22" s="140">
        <v>151</v>
      </c>
      <c r="J22" s="115">
        <v>28</v>
      </c>
      <c r="K22" s="116">
        <v>18.543046357615893</v>
      </c>
    </row>
    <row r="23" spans="1:11" ht="14.1" customHeight="1" x14ac:dyDescent="0.2">
      <c r="A23" s="306">
        <v>23</v>
      </c>
      <c r="B23" s="307" t="s">
        <v>240</v>
      </c>
      <c r="C23" s="308"/>
      <c r="D23" s="113">
        <v>0.22213994816734542</v>
      </c>
      <c r="E23" s="115">
        <v>12</v>
      </c>
      <c r="F23" s="114">
        <v>17</v>
      </c>
      <c r="G23" s="114">
        <v>24</v>
      </c>
      <c r="H23" s="114">
        <v>26</v>
      </c>
      <c r="I23" s="140">
        <v>28</v>
      </c>
      <c r="J23" s="115">
        <v>-16</v>
      </c>
      <c r="K23" s="116">
        <v>-57.142857142857146</v>
      </c>
    </row>
    <row r="24" spans="1:11" ht="14.1" customHeight="1" x14ac:dyDescent="0.2">
      <c r="A24" s="306">
        <v>24</v>
      </c>
      <c r="B24" s="307" t="s">
        <v>241</v>
      </c>
      <c r="C24" s="308"/>
      <c r="D24" s="113">
        <v>3.3135875601629028</v>
      </c>
      <c r="E24" s="115">
        <v>179</v>
      </c>
      <c r="F24" s="114">
        <v>84</v>
      </c>
      <c r="G24" s="114">
        <v>227</v>
      </c>
      <c r="H24" s="114">
        <v>151</v>
      </c>
      <c r="I24" s="140">
        <v>200</v>
      </c>
      <c r="J24" s="115">
        <v>-21</v>
      </c>
      <c r="K24" s="116">
        <v>-10.5</v>
      </c>
    </row>
    <row r="25" spans="1:11" ht="14.1" customHeight="1" x14ac:dyDescent="0.2">
      <c r="A25" s="306">
        <v>25</v>
      </c>
      <c r="B25" s="307" t="s">
        <v>242</v>
      </c>
      <c r="C25" s="308"/>
      <c r="D25" s="113">
        <v>4.831543872639763</v>
      </c>
      <c r="E25" s="115">
        <v>261</v>
      </c>
      <c r="F25" s="114">
        <v>142</v>
      </c>
      <c r="G25" s="114">
        <v>393</v>
      </c>
      <c r="H25" s="114">
        <v>190</v>
      </c>
      <c r="I25" s="140">
        <v>301</v>
      </c>
      <c r="J25" s="115">
        <v>-40</v>
      </c>
      <c r="K25" s="116">
        <v>-13.289036544850498</v>
      </c>
    </row>
    <row r="26" spans="1:11" ht="14.1" customHeight="1" x14ac:dyDescent="0.2">
      <c r="A26" s="306">
        <v>26</v>
      </c>
      <c r="B26" s="307" t="s">
        <v>243</v>
      </c>
      <c r="C26" s="308"/>
      <c r="D26" s="113">
        <v>2.6286560533135876</v>
      </c>
      <c r="E26" s="115">
        <v>142</v>
      </c>
      <c r="F26" s="114">
        <v>81</v>
      </c>
      <c r="G26" s="114">
        <v>207</v>
      </c>
      <c r="H26" s="114">
        <v>101</v>
      </c>
      <c r="I26" s="140">
        <v>133</v>
      </c>
      <c r="J26" s="115">
        <v>9</v>
      </c>
      <c r="K26" s="116">
        <v>6.7669172932330826</v>
      </c>
    </row>
    <row r="27" spans="1:11" ht="14.1" customHeight="1" x14ac:dyDescent="0.2">
      <c r="A27" s="306">
        <v>27</v>
      </c>
      <c r="B27" s="307" t="s">
        <v>244</v>
      </c>
      <c r="C27" s="308"/>
      <c r="D27" s="113">
        <v>1.3328396890040726</v>
      </c>
      <c r="E27" s="115">
        <v>72</v>
      </c>
      <c r="F27" s="114">
        <v>53</v>
      </c>
      <c r="G27" s="114">
        <v>72</v>
      </c>
      <c r="H27" s="114">
        <v>61</v>
      </c>
      <c r="I27" s="140">
        <v>71</v>
      </c>
      <c r="J27" s="115">
        <v>1</v>
      </c>
      <c r="K27" s="116">
        <v>1.408450704225352</v>
      </c>
    </row>
    <row r="28" spans="1:11" ht="14.1" customHeight="1" x14ac:dyDescent="0.2">
      <c r="A28" s="306">
        <v>28</v>
      </c>
      <c r="B28" s="307" t="s">
        <v>245</v>
      </c>
      <c r="C28" s="308"/>
      <c r="D28" s="113">
        <v>0.24065161051462422</v>
      </c>
      <c r="E28" s="115">
        <v>13</v>
      </c>
      <c r="F28" s="114" t="s">
        <v>513</v>
      </c>
      <c r="G28" s="114">
        <v>16</v>
      </c>
      <c r="H28" s="114">
        <v>9</v>
      </c>
      <c r="I28" s="140">
        <v>8</v>
      </c>
      <c r="J28" s="115">
        <v>5</v>
      </c>
      <c r="K28" s="116">
        <v>62.5</v>
      </c>
    </row>
    <row r="29" spans="1:11" ht="14.1" customHeight="1" x14ac:dyDescent="0.2">
      <c r="A29" s="306">
        <v>29</v>
      </c>
      <c r="B29" s="307" t="s">
        <v>246</v>
      </c>
      <c r="C29" s="308"/>
      <c r="D29" s="113">
        <v>6.2754535357275083</v>
      </c>
      <c r="E29" s="115">
        <v>339</v>
      </c>
      <c r="F29" s="114">
        <v>299</v>
      </c>
      <c r="G29" s="114">
        <v>320</v>
      </c>
      <c r="H29" s="114">
        <v>335</v>
      </c>
      <c r="I29" s="140">
        <v>242</v>
      </c>
      <c r="J29" s="115">
        <v>97</v>
      </c>
      <c r="K29" s="116">
        <v>40.082644628099175</v>
      </c>
    </row>
    <row r="30" spans="1:11" ht="14.1" customHeight="1" x14ac:dyDescent="0.2">
      <c r="A30" s="306" t="s">
        <v>247</v>
      </c>
      <c r="B30" s="307" t="s">
        <v>248</v>
      </c>
      <c r="C30" s="308"/>
      <c r="D30" s="113">
        <v>3.6467974824139207</v>
      </c>
      <c r="E30" s="115">
        <v>197</v>
      </c>
      <c r="F30" s="114">
        <v>176</v>
      </c>
      <c r="G30" s="114">
        <v>187</v>
      </c>
      <c r="H30" s="114">
        <v>210</v>
      </c>
      <c r="I30" s="140">
        <v>123</v>
      </c>
      <c r="J30" s="115">
        <v>74</v>
      </c>
      <c r="K30" s="116">
        <v>60.162601626016261</v>
      </c>
    </row>
    <row r="31" spans="1:11" ht="14.1" customHeight="1" x14ac:dyDescent="0.2">
      <c r="A31" s="306" t="s">
        <v>249</v>
      </c>
      <c r="B31" s="307" t="s">
        <v>250</v>
      </c>
      <c r="C31" s="308"/>
      <c r="D31" s="113" t="s">
        <v>513</v>
      </c>
      <c r="E31" s="115" t="s">
        <v>513</v>
      </c>
      <c r="F31" s="114">
        <v>117</v>
      </c>
      <c r="G31" s="114">
        <v>133</v>
      </c>
      <c r="H31" s="114">
        <v>125</v>
      </c>
      <c r="I31" s="140">
        <v>119</v>
      </c>
      <c r="J31" s="115" t="s">
        <v>513</v>
      </c>
      <c r="K31" s="116" t="s">
        <v>513</v>
      </c>
    </row>
    <row r="32" spans="1:11" ht="14.1" customHeight="1" x14ac:dyDescent="0.2">
      <c r="A32" s="306">
        <v>31</v>
      </c>
      <c r="B32" s="307" t="s">
        <v>251</v>
      </c>
      <c r="C32" s="308"/>
      <c r="D32" s="113">
        <v>0.46279155868196964</v>
      </c>
      <c r="E32" s="115">
        <v>25</v>
      </c>
      <c r="F32" s="114">
        <v>9</v>
      </c>
      <c r="G32" s="114">
        <v>40</v>
      </c>
      <c r="H32" s="114">
        <v>22</v>
      </c>
      <c r="I32" s="140">
        <v>19</v>
      </c>
      <c r="J32" s="115">
        <v>6</v>
      </c>
      <c r="K32" s="116">
        <v>31.578947368421051</v>
      </c>
    </row>
    <row r="33" spans="1:11" ht="14.1" customHeight="1" x14ac:dyDescent="0.2">
      <c r="A33" s="306">
        <v>32</v>
      </c>
      <c r="B33" s="307" t="s">
        <v>252</v>
      </c>
      <c r="C33" s="308"/>
      <c r="D33" s="113">
        <v>3.2580525731210663</v>
      </c>
      <c r="E33" s="115">
        <v>176</v>
      </c>
      <c r="F33" s="114">
        <v>118</v>
      </c>
      <c r="G33" s="114">
        <v>216</v>
      </c>
      <c r="H33" s="114">
        <v>191</v>
      </c>
      <c r="I33" s="140">
        <v>173</v>
      </c>
      <c r="J33" s="115">
        <v>3</v>
      </c>
      <c r="K33" s="116">
        <v>1.7341040462427746</v>
      </c>
    </row>
    <row r="34" spans="1:11" ht="14.1" customHeight="1" x14ac:dyDescent="0.2">
      <c r="A34" s="306">
        <v>33</v>
      </c>
      <c r="B34" s="307" t="s">
        <v>253</v>
      </c>
      <c r="C34" s="308"/>
      <c r="D34" s="113">
        <v>1.6290262865605332</v>
      </c>
      <c r="E34" s="115">
        <v>88</v>
      </c>
      <c r="F34" s="114">
        <v>18</v>
      </c>
      <c r="G34" s="114">
        <v>114</v>
      </c>
      <c r="H34" s="114">
        <v>81</v>
      </c>
      <c r="I34" s="140">
        <v>94</v>
      </c>
      <c r="J34" s="115">
        <v>-6</v>
      </c>
      <c r="K34" s="116">
        <v>-6.3829787234042552</v>
      </c>
    </row>
    <row r="35" spans="1:11" ht="14.1" customHeight="1" x14ac:dyDescent="0.2">
      <c r="A35" s="306">
        <v>34</v>
      </c>
      <c r="B35" s="307" t="s">
        <v>254</v>
      </c>
      <c r="C35" s="308"/>
      <c r="D35" s="113">
        <v>1.906701221769715</v>
      </c>
      <c r="E35" s="115">
        <v>103</v>
      </c>
      <c r="F35" s="114">
        <v>66</v>
      </c>
      <c r="G35" s="114">
        <v>160</v>
      </c>
      <c r="H35" s="114">
        <v>88</v>
      </c>
      <c r="I35" s="140">
        <v>102</v>
      </c>
      <c r="J35" s="115">
        <v>1</v>
      </c>
      <c r="K35" s="116">
        <v>0.98039215686274506</v>
      </c>
    </row>
    <row r="36" spans="1:11" ht="14.1" customHeight="1" x14ac:dyDescent="0.2">
      <c r="A36" s="306">
        <v>41</v>
      </c>
      <c r="B36" s="307" t="s">
        <v>255</v>
      </c>
      <c r="C36" s="308"/>
      <c r="D36" s="113">
        <v>0.55534987041836359</v>
      </c>
      <c r="E36" s="115">
        <v>30</v>
      </c>
      <c r="F36" s="114">
        <v>10</v>
      </c>
      <c r="G36" s="114">
        <v>31</v>
      </c>
      <c r="H36" s="114">
        <v>28</v>
      </c>
      <c r="I36" s="140">
        <v>44</v>
      </c>
      <c r="J36" s="115">
        <v>-14</v>
      </c>
      <c r="K36" s="116">
        <v>-31.818181818181817</v>
      </c>
    </row>
    <row r="37" spans="1:11" ht="14.1" customHeight="1" x14ac:dyDescent="0.2">
      <c r="A37" s="306">
        <v>42</v>
      </c>
      <c r="B37" s="307" t="s">
        <v>256</v>
      </c>
      <c r="C37" s="308"/>
      <c r="D37" s="113">
        <v>0.1295816364309515</v>
      </c>
      <c r="E37" s="115">
        <v>7</v>
      </c>
      <c r="F37" s="114" t="s">
        <v>513</v>
      </c>
      <c r="G37" s="114">
        <v>16</v>
      </c>
      <c r="H37" s="114" t="s">
        <v>513</v>
      </c>
      <c r="I37" s="140">
        <v>10</v>
      </c>
      <c r="J37" s="115">
        <v>-3</v>
      </c>
      <c r="K37" s="116">
        <v>-30</v>
      </c>
    </row>
    <row r="38" spans="1:11" ht="14.1" customHeight="1" x14ac:dyDescent="0.2">
      <c r="A38" s="306">
        <v>43</v>
      </c>
      <c r="B38" s="307" t="s">
        <v>257</v>
      </c>
      <c r="C38" s="308"/>
      <c r="D38" s="113">
        <v>0.61088485746019994</v>
      </c>
      <c r="E38" s="115">
        <v>33</v>
      </c>
      <c r="F38" s="114">
        <v>23</v>
      </c>
      <c r="G38" s="114">
        <v>76</v>
      </c>
      <c r="H38" s="114">
        <v>34</v>
      </c>
      <c r="I38" s="140">
        <v>45</v>
      </c>
      <c r="J38" s="115">
        <v>-12</v>
      </c>
      <c r="K38" s="116">
        <v>-26.666666666666668</v>
      </c>
    </row>
    <row r="39" spans="1:11" ht="14.1" customHeight="1" x14ac:dyDescent="0.2">
      <c r="A39" s="306">
        <v>51</v>
      </c>
      <c r="B39" s="307" t="s">
        <v>258</v>
      </c>
      <c r="C39" s="308"/>
      <c r="D39" s="113">
        <v>7.5157349129951871</v>
      </c>
      <c r="E39" s="115">
        <v>406</v>
      </c>
      <c r="F39" s="114">
        <v>348</v>
      </c>
      <c r="G39" s="114">
        <v>472</v>
      </c>
      <c r="H39" s="114">
        <v>328</v>
      </c>
      <c r="I39" s="140">
        <v>487</v>
      </c>
      <c r="J39" s="115">
        <v>-81</v>
      </c>
      <c r="K39" s="116">
        <v>-16.632443531827516</v>
      </c>
    </row>
    <row r="40" spans="1:11" ht="14.1" customHeight="1" x14ac:dyDescent="0.2">
      <c r="A40" s="306" t="s">
        <v>259</v>
      </c>
      <c r="B40" s="307" t="s">
        <v>260</v>
      </c>
      <c r="C40" s="308"/>
      <c r="D40" s="113">
        <v>6.2014068863383933</v>
      </c>
      <c r="E40" s="115">
        <v>335</v>
      </c>
      <c r="F40" s="114">
        <v>285</v>
      </c>
      <c r="G40" s="114">
        <v>397</v>
      </c>
      <c r="H40" s="114">
        <v>279</v>
      </c>
      <c r="I40" s="140">
        <v>431</v>
      </c>
      <c r="J40" s="115">
        <v>-96</v>
      </c>
      <c r="K40" s="116">
        <v>-22.273781902552205</v>
      </c>
    </row>
    <row r="41" spans="1:11" ht="14.1" customHeight="1" x14ac:dyDescent="0.2">
      <c r="A41" s="306"/>
      <c r="B41" s="307" t="s">
        <v>261</v>
      </c>
      <c r="C41" s="308"/>
      <c r="D41" s="113">
        <v>5.4979637171417997</v>
      </c>
      <c r="E41" s="115">
        <v>297</v>
      </c>
      <c r="F41" s="114">
        <v>246</v>
      </c>
      <c r="G41" s="114">
        <v>345</v>
      </c>
      <c r="H41" s="114">
        <v>249</v>
      </c>
      <c r="I41" s="140">
        <v>375</v>
      </c>
      <c r="J41" s="115">
        <v>-78</v>
      </c>
      <c r="K41" s="116">
        <v>-20.8</v>
      </c>
    </row>
    <row r="42" spans="1:11" ht="14.1" customHeight="1" x14ac:dyDescent="0.2">
      <c r="A42" s="306">
        <v>52</v>
      </c>
      <c r="B42" s="307" t="s">
        <v>262</v>
      </c>
      <c r="C42" s="308"/>
      <c r="D42" s="113">
        <v>11.144020733061829</v>
      </c>
      <c r="E42" s="115">
        <v>602</v>
      </c>
      <c r="F42" s="114">
        <v>333</v>
      </c>
      <c r="G42" s="114">
        <v>635</v>
      </c>
      <c r="H42" s="114">
        <v>504</v>
      </c>
      <c r="I42" s="140">
        <v>558</v>
      </c>
      <c r="J42" s="115">
        <v>44</v>
      </c>
      <c r="K42" s="116">
        <v>7.8853046594982077</v>
      </c>
    </row>
    <row r="43" spans="1:11" ht="14.1" customHeight="1" x14ac:dyDescent="0.2">
      <c r="A43" s="306" t="s">
        <v>263</v>
      </c>
      <c r="B43" s="307" t="s">
        <v>264</v>
      </c>
      <c r="C43" s="308"/>
      <c r="D43" s="113">
        <v>10.366530914476121</v>
      </c>
      <c r="E43" s="115">
        <v>560</v>
      </c>
      <c r="F43" s="114">
        <v>314</v>
      </c>
      <c r="G43" s="114">
        <v>582</v>
      </c>
      <c r="H43" s="114">
        <v>466</v>
      </c>
      <c r="I43" s="140">
        <v>516</v>
      </c>
      <c r="J43" s="115">
        <v>44</v>
      </c>
      <c r="K43" s="116">
        <v>8.5271317829457356</v>
      </c>
    </row>
    <row r="44" spans="1:11" ht="14.1" customHeight="1" x14ac:dyDescent="0.2">
      <c r="A44" s="306">
        <v>53</v>
      </c>
      <c r="B44" s="307" t="s">
        <v>265</v>
      </c>
      <c r="C44" s="308"/>
      <c r="D44" s="113">
        <v>0.92558311736393928</v>
      </c>
      <c r="E44" s="115">
        <v>50</v>
      </c>
      <c r="F44" s="114">
        <v>42</v>
      </c>
      <c r="G44" s="114">
        <v>41</v>
      </c>
      <c r="H44" s="114">
        <v>58</v>
      </c>
      <c r="I44" s="140">
        <v>49</v>
      </c>
      <c r="J44" s="115">
        <v>1</v>
      </c>
      <c r="K44" s="116">
        <v>2.0408163265306123</v>
      </c>
    </row>
    <row r="45" spans="1:11" ht="14.1" customHeight="1" x14ac:dyDescent="0.2">
      <c r="A45" s="306" t="s">
        <v>266</v>
      </c>
      <c r="B45" s="307" t="s">
        <v>267</v>
      </c>
      <c r="C45" s="308"/>
      <c r="D45" s="113">
        <v>0.90707145501666053</v>
      </c>
      <c r="E45" s="115">
        <v>49</v>
      </c>
      <c r="F45" s="114">
        <v>40</v>
      </c>
      <c r="G45" s="114">
        <v>41</v>
      </c>
      <c r="H45" s="114">
        <v>55</v>
      </c>
      <c r="I45" s="140">
        <v>47</v>
      </c>
      <c r="J45" s="115">
        <v>2</v>
      </c>
      <c r="K45" s="116">
        <v>4.2553191489361701</v>
      </c>
    </row>
    <row r="46" spans="1:11" ht="14.1" customHeight="1" x14ac:dyDescent="0.2">
      <c r="A46" s="306">
        <v>54</v>
      </c>
      <c r="B46" s="307" t="s">
        <v>268</v>
      </c>
      <c r="C46" s="308"/>
      <c r="D46" s="113">
        <v>4.2576823398741208</v>
      </c>
      <c r="E46" s="115">
        <v>230</v>
      </c>
      <c r="F46" s="114">
        <v>201</v>
      </c>
      <c r="G46" s="114">
        <v>257</v>
      </c>
      <c r="H46" s="114">
        <v>188</v>
      </c>
      <c r="I46" s="140">
        <v>247</v>
      </c>
      <c r="J46" s="115">
        <v>-17</v>
      </c>
      <c r="K46" s="116">
        <v>-6.8825910931174086</v>
      </c>
    </row>
    <row r="47" spans="1:11" ht="14.1" customHeight="1" x14ac:dyDescent="0.2">
      <c r="A47" s="306">
        <v>61</v>
      </c>
      <c r="B47" s="307" t="s">
        <v>269</v>
      </c>
      <c r="C47" s="308"/>
      <c r="D47" s="113">
        <v>2.943354313217327</v>
      </c>
      <c r="E47" s="115">
        <v>159</v>
      </c>
      <c r="F47" s="114">
        <v>83</v>
      </c>
      <c r="G47" s="114">
        <v>194</v>
      </c>
      <c r="H47" s="114">
        <v>123</v>
      </c>
      <c r="I47" s="140">
        <v>157</v>
      </c>
      <c r="J47" s="115">
        <v>2</v>
      </c>
      <c r="K47" s="116">
        <v>1.2738853503184713</v>
      </c>
    </row>
    <row r="48" spans="1:11" ht="14.1" customHeight="1" x14ac:dyDescent="0.2">
      <c r="A48" s="306">
        <v>62</v>
      </c>
      <c r="B48" s="307" t="s">
        <v>270</v>
      </c>
      <c r="C48" s="308"/>
      <c r="D48" s="113">
        <v>6.4790818215475747</v>
      </c>
      <c r="E48" s="115">
        <v>350</v>
      </c>
      <c r="F48" s="114">
        <v>376</v>
      </c>
      <c r="G48" s="114">
        <v>537</v>
      </c>
      <c r="H48" s="114">
        <v>534</v>
      </c>
      <c r="I48" s="140">
        <v>381</v>
      </c>
      <c r="J48" s="115">
        <v>-31</v>
      </c>
      <c r="K48" s="116">
        <v>-8.1364829396325451</v>
      </c>
    </row>
    <row r="49" spans="1:11" ht="14.1" customHeight="1" x14ac:dyDescent="0.2">
      <c r="A49" s="306">
        <v>63</v>
      </c>
      <c r="B49" s="307" t="s">
        <v>271</v>
      </c>
      <c r="C49" s="308"/>
      <c r="D49" s="113">
        <v>2.924842650870048</v>
      </c>
      <c r="E49" s="115">
        <v>158</v>
      </c>
      <c r="F49" s="114">
        <v>171</v>
      </c>
      <c r="G49" s="114">
        <v>204</v>
      </c>
      <c r="H49" s="114">
        <v>183</v>
      </c>
      <c r="I49" s="140">
        <v>167</v>
      </c>
      <c r="J49" s="115">
        <v>-9</v>
      </c>
      <c r="K49" s="116">
        <v>-5.3892215568862278</v>
      </c>
    </row>
    <row r="50" spans="1:11" ht="14.1" customHeight="1" x14ac:dyDescent="0.2">
      <c r="A50" s="306" t="s">
        <v>272</v>
      </c>
      <c r="B50" s="307" t="s">
        <v>273</v>
      </c>
      <c r="C50" s="308"/>
      <c r="D50" s="113">
        <v>0.25916327286190299</v>
      </c>
      <c r="E50" s="115">
        <v>14</v>
      </c>
      <c r="F50" s="114">
        <v>11</v>
      </c>
      <c r="G50" s="114">
        <v>12</v>
      </c>
      <c r="H50" s="114">
        <v>11</v>
      </c>
      <c r="I50" s="140">
        <v>10</v>
      </c>
      <c r="J50" s="115">
        <v>4</v>
      </c>
      <c r="K50" s="116">
        <v>40</v>
      </c>
    </row>
    <row r="51" spans="1:11" ht="14.1" customHeight="1" x14ac:dyDescent="0.2">
      <c r="A51" s="306" t="s">
        <v>274</v>
      </c>
      <c r="B51" s="307" t="s">
        <v>275</v>
      </c>
      <c r="C51" s="308"/>
      <c r="D51" s="113">
        <v>2.2769344687152908</v>
      </c>
      <c r="E51" s="115">
        <v>123</v>
      </c>
      <c r="F51" s="114">
        <v>149</v>
      </c>
      <c r="G51" s="114">
        <v>166</v>
      </c>
      <c r="H51" s="114">
        <v>160</v>
      </c>
      <c r="I51" s="140">
        <v>141</v>
      </c>
      <c r="J51" s="115">
        <v>-18</v>
      </c>
      <c r="K51" s="116">
        <v>-12.76595744680851</v>
      </c>
    </row>
    <row r="52" spans="1:11" ht="14.1" customHeight="1" x14ac:dyDescent="0.2">
      <c r="A52" s="306">
        <v>71</v>
      </c>
      <c r="B52" s="307" t="s">
        <v>276</v>
      </c>
      <c r="C52" s="308"/>
      <c r="D52" s="113">
        <v>7.1269900037023328</v>
      </c>
      <c r="E52" s="115">
        <v>385</v>
      </c>
      <c r="F52" s="114">
        <v>268</v>
      </c>
      <c r="G52" s="114">
        <v>426</v>
      </c>
      <c r="H52" s="114">
        <v>324</v>
      </c>
      <c r="I52" s="140">
        <v>463</v>
      </c>
      <c r="J52" s="115">
        <v>-78</v>
      </c>
      <c r="K52" s="116">
        <v>-16.846652267818573</v>
      </c>
    </row>
    <row r="53" spans="1:11" ht="14.1" customHeight="1" x14ac:dyDescent="0.2">
      <c r="A53" s="306" t="s">
        <v>277</v>
      </c>
      <c r="B53" s="307" t="s">
        <v>278</v>
      </c>
      <c r="C53" s="308"/>
      <c r="D53" s="113">
        <v>1.7771195853387634</v>
      </c>
      <c r="E53" s="115">
        <v>96</v>
      </c>
      <c r="F53" s="114">
        <v>82</v>
      </c>
      <c r="G53" s="114">
        <v>150</v>
      </c>
      <c r="H53" s="114">
        <v>105</v>
      </c>
      <c r="I53" s="140">
        <v>154</v>
      </c>
      <c r="J53" s="115">
        <v>-58</v>
      </c>
      <c r="K53" s="116">
        <v>-37.662337662337663</v>
      </c>
    </row>
    <row r="54" spans="1:11" ht="14.1" customHeight="1" x14ac:dyDescent="0.2">
      <c r="A54" s="306" t="s">
        <v>279</v>
      </c>
      <c r="B54" s="307" t="s">
        <v>280</v>
      </c>
      <c r="C54" s="308"/>
      <c r="D54" s="113">
        <v>4.5538689374305816</v>
      </c>
      <c r="E54" s="115">
        <v>246</v>
      </c>
      <c r="F54" s="114">
        <v>159</v>
      </c>
      <c r="G54" s="114">
        <v>248</v>
      </c>
      <c r="H54" s="114">
        <v>200</v>
      </c>
      <c r="I54" s="140">
        <v>268</v>
      </c>
      <c r="J54" s="115">
        <v>-22</v>
      </c>
      <c r="K54" s="116">
        <v>-8.2089552238805972</v>
      </c>
    </row>
    <row r="55" spans="1:11" ht="14.1" customHeight="1" x14ac:dyDescent="0.2">
      <c r="A55" s="306">
        <v>72</v>
      </c>
      <c r="B55" s="307" t="s">
        <v>281</v>
      </c>
      <c r="C55" s="308"/>
      <c r="D55" s="113">
        <v>1.9992595335061087</v>
      </c>
      <c r="E55" s="115">
        <v>108</v>
      </c>
      <c r="F55" s="114">
        <v>57</v>
      </c>
      <c r="G55" s="114">
        <v>135</v>
      </c>
      <c r="H55" s="114">
        <v>75</v>
      </c>
      <c r="I55" s="140">
        <v>148</v>
      </c>
      <c r="J55" s="115">
        <v>-40</v>
      </c>
      <c r="K55" s="116">
        <v>-27.027027027027028</v>
      </c>
    </row>
    <row r="56" spans="1:11" ht="14.1" customHeight="1" x14ac:dyDescent="0.2">
      <c r="A56" s="306" t="s">
        <v>282</v>
      </c>
      <c r="B56" s="307" t="s">
        <v>283</v>
      </c>
      <c r="C56" s="308"/>
      <c r="D56" s="113">
        <v>0.90707145501666053</v>
      </c>
      <c r="E56" s="115">
        <v>49</v>
      </c>
      <c r="F56" s="114">
        <v>16</v>
      </c>
      <c r="G56" s="114">
        <v>55</v>
      </c>
      <c r="H56" s="114">
        <v>18</v>
      </c>
      <c r="I56" s="140">
        <v>47</v>
      </c>
      <c r="J56" s="115">
        <v>2</v>
      </c>
      <c r="K56" s="116">
        <v>4.2553191489361701</v>
      </c>
    </row>
    <row r="57" spans="1:11" ht="14.1" customHeight="1" x14ac:dyDescent="0.2">
      <c r="A57" s="306" t="s">
        <v>284</v>
      </c>
      <c r="B57" s="307" t="s">
        <v>285</v>
      </c>
      <c r="C57" s="308"/>
      <c r="D57" s="113">
        <v>0.70344316919659389</v>
      </c>
      <c r="E57" s="115">
        <v>38</v>
      </c>
      <c r="F57" s="114">
        <v>33</v>
      </c>
      <c r="G57" s="114">
        <v>31</v>
      </c>
      <c r="H57" s="114">
        <v>32</v>
      </c>
      <c r="I57" s="140">
        <v>51</v>
      </c>
      <c r="J57" s="115">
        <v>-13</v>
      </c>
      <c r="K57" s="116">
        <v>-25.490196078431371</v>
      </c>
    </row>
    <row r="58" spans="1:11" ht="14.1" customHeight="1" x14ac:dyDescent="0.2">
      <c r="A58" s="306">
        <v>73</v>
      </c>
      <c r="B58" s="307" t="s">
        <v>286</v>
      </c>
      <c r="C58" s="308"/>
      <c r="D58" s="113">
        <v>0.90707145501666053</v>
      </c>
      <c r="E58" s="115">
        <v>49</v>
      </c>
      <c r="F58" s="114">
        <v>43</v>
      </c>
      <c r="G58" s="114">
        <v>102</v>
      </c>
      <c r="H58" s="114">
        <v>52</v>
      </c>
      <c r="I58" s="140">
        <v>65</v>
      </c>
      <c r="J58" s="115">
        <v>-16</v>
      </c>
      <c r="K58" s="116">
        <v>-24.615384615384617</v>
      </c>
    </row>
    <row r="59" spans="1:11" ht="14.1" customHeight="1" x14ac:dyDescent="0.2">
      <c r="A59" s="306" t="s">
        <v>287</v>
      </c>
      <c r="B59" s="307" t="s">
        <v>288</v>
      </c>
      <c r="C59" s="308"/>
      <c r="D59" s="113">
        <v>0.64790818215475754</v>
      </c>
      <c r="E59" s="115">
        <v>35</v>
      </c>
      <c r="F59" s="114">
        <v>31</v>
      </c>
      <c r="G59" s="114">
        <v>77</v>
      </c>
      <c r="H59" s="114">
        <v>39</v>
      </c>
      <c r="I59" s="140">
        <v>42</v>
      </c>
      <c r="J59" s="115">
        <v>-7</v>
      </c>
      <c r="K59" s="116">
        <v>-16.666666666666668</v>
      </c>
    </row>
    <row r="60" spans="1:11" ht="14.1" customHeight="1" x14ac:dyDescent="0.2">
      <c r="A60" s="306">
        <v>81</v>
      </c>
      <c r="B60" s="307" t="s">
        <v>289</v>
      </c>
      <c r="C60" s="308"/>
      <c r="D60" s="113">
        <v>6.7937800814513141</v>
      </c>
      <c r="E60" s="115">
        <v>367</v>
      </c>
      <c r="F60" s="114">
        <v>266</v>
      </c>
      <c r="G60" s="114">
        <v>413</v>
      </c>
      <c r="H60" s="114">
        <v>249</v>
      </c>
      <c r="I60" s="140">
        <v>351</v>
      </c>
      <c r="J60" s="115">
        <v>16</v>
      </c>
      <c r="K60" s="116">
        <v>4.5584045584045585</v>
      </c>
    </row>
    <row r="61" spans="1:11" ht="14.1" customHeight="1" x14ac:dyDescent="0.2">
      <c r="A61" s="306" t="s">
        <v>290</v>
      </c>
      <c r="B61" s="307" t="s">
        <v>291</v>
      </c>
      <c r="C61" s="308"/>
      <c r="D61" s="113">
        <v>2.0547945205479454</v>
      </c>
      <c r="E61" s="115">
        <v>111</v>
      </c>
      <c r="F61" s="114">
        <v>50</v>
      </c>
      <c r="G61" s="114">
        <v>161</v>
      </c>
      <c r="H61" s="114">
        <v>112</v>
      </c>
      <c r="I61" s="140">
        <v>125</v>
      </c>
      <c r="J61" s="115">
        <v>-14</v>
      </c>
      <c r="K61" s="116">
        <v>-11.2</v>
      </c>
    </row>
    <row r="62" spans="1:11" ht="14.1" customHeight="1" x14ac:dyDescent="0.2">
      <c r="A62" s="306" t="s">
        <v>292</v>
      </c>
      <c r="B62" s="307" t="s">
        <v>293</v>
      </c>
      <c r="C62" s="308"/>
      <c r="D62" s="113">
        <v>3.1654942613846724</v>
      </c>
      <c r="E62" s="115">
        <v>171</v>
      </c>
      <c r="F62" s="114">
        <v>125</v>
      </c>
      <c r="G62" s="114">
        <v>177</v>
      </c>
      <c r="H62" s="114">
        <v>69</v>
      </c>
      <c r="I62" s="140">
        <v>120</v>
      </c>
      <c r="J62" s="115">
        <v>51</v>
      </c>
      <c r="K62" s="116">
        <v>42.5</v>
      </c>
    </row>
    <row r="63" spans="1:11" ht="14.1" customHeight="1" x14ac:dyDescent="0.2">
      <c r="A63" s="306"/>
      <c r="B63" s="307" t="s">
        <v>294</v>
      </c>
      <c r="C63" s="308"/>
      <c r="D63" s="113">
        <v>2.850796001480933</v>
      </c>
      <c r="E63" s="115">
        <v>154</v>
      </c>
      <c r="F63" s="114">
        <v>96</v>
      </c>
      <c r="G63" s="114">
        <v>162</v>
      </c>
      <c r="H63" s="114">
        <v>58</v>
      </c>
      <c r="I63" s="140">
        <v>99</v>
      </c>
      <c r="J63" s="115">
        <v>55</v>
      </c>
      <c r="K63" s="116">
        <v>55.555555555555557</v>
      </c>
    </row>
    <row r="64" spans="1:11" ht="14.1" customHeight="1" x14ac:dyDescent="0.2">
      <c r="A64" s="306" t="s">
        <v>295</v>
      </c>
      <c r="B64" s="307" t="s">
        <v>296</v>
      </c>
      <c r="C64" s="308"/>
      <c r="D64" s="113">
        <v>0.61088485746019994</v>
      </c>
      <c r="E64" s="115">
        <v>33</v>
      </c>
      <c r="F64" s="114">
        <v>25</v>
      </c>
      <c r="G64" s="114">
        <v>25</v>
      </c>
      <c r="H64" s="114">
        <v>19</v>
      </c>
      <c r="I64" s="140">
        <v>29</v>
      </c>
      <c r="J64" s="115">
        <v>4</v>
      </c>
      <c r="K64" s="116">
        <v>13.793103448275861</v>
      </c>
    </row>
    <row r="65" spans="1:11" ht="14.1" customHeight="1" x14ac:dyDescent="0.2">
      <c r="A65" s="306" t="s">
        <v>297</v>
      </c>
      <c r="B65" s="307" t="s">
        <v>298</v>
      </c>
      <c r="C65" s="308"/>
      <c r="D65" s="113">
        <v>0.42576823398741209</v>
      </c>
      <c r="E65" s="115">
        <v>23</v>
      </c>
      <c r="F65" s="114">
        <v>45</v>
      </c>
      <c r="G65" s="114">
        <v>24</v>
      </c>
      <c r="H65" s="114">
        <v>27</v>
      </c>
      <c r="I65" s="140">
        <v>43</v>
      </c>
      <c r="J65" s="115">
        <v>-20</v>
      </c>
      <c r="K65" s="116">
        <v>-46.511627906976742</v>
      </c>
    </row>
    <row r="66" spans="1:11" ht="14.1" customHeight="1" x14ac:dyDescent="0.2">
      <c r="A66" s="306">
        <v>82</v>
      </c>
      <c r="B66" s="307" t="s">
        <v>299</v>
      </c>
      <c r="C66" s="308"/>
      <c r="D66" s="113">
        <v>3.81340244353943</v>
      </c>
      <c r="E66" s="115">
        <v>206</v>
      </c>
      <c r="F66" s="114">
        <v>160</v>
      </c>
      <c r="G66" s="114">
        <v>256</v>
      </c>
      <c r="H66" s="114">
        <v>179</v>
      </c>
      <c r="I66" s="140">
        <v>249</v>
      </c>
      <c r="J66" s="115">
        <v>-43</v>
      </c>
      <c r="K66" s="116">
        <v>-17.269076305220885</v>
      </c>
    </row>
    <row r="67" spans="1:11" ht="14.1" customHeight="1" x14ac:dyDescent="0.2">
      <c r="A67" s="306" t="s">
        <v>300</v>
      </c>
      <c r="B67" s="307" t="s">
        <v>301</v>
      </c>
      <c r="C67" s="308"/>
      <c r="D67" s="113">
        <v>2.4620510921880783</v>
      </c>
      <c r="E67" s="115">
        <v>133</v>
      </c>
      <c r="F67" s="114">
        <v>122</v>
      </c>
      <c r="G67" s="114">
        <v>164</v>
      </c>
      <c r="H67" s="114">
        <v>140</v>
      </c>
      <c r="I67" s="140">
        <v>185</v>
      </c>
      <c r="J67" s="115">
        <v>-52</v>
      </c>
      <c r="K67" s="116">
        <v>-28.108108108108109</v>
      </c>
    </row>
    <row r="68" spans="1:11" ht="14.1" customHeight="1" x14ac:dyDescent="0.2">
      <c r="A68" s="306" t="s">
        <v>302</v>
      </c>
      <c r="B68" s="307" t="s">
        <v>303</v>
      </c>
      <c r="C68" s="308"/>
      <c r="D68" s="113">
        <v>0.68493150684931503</v>
      </c>
      <c r="E68" s="115">
        <v>37</v>
      </c>
      <c r="F68" s="114">
        <v>28</v>
      </c>
      <c r="G68" s="114">
        <v>62</v>
      </c>
      <c r="H68" s="114">
        <v>24</v>
      </c>
      <c r="I68" s="140">
        <v>41</v>
      </c>
      <c r="J68" s="115">
        <v>-4</v>
      </c>
      <c r="K68" s="116">
        <v>-9.7560975609756095</v>
      </c>
    </row>
    <row r="69" spans="1:11" ht="14.1" customHeight="1" x14ac:dyDescent="0.2">
      <c r="A69" s="306">
        <v>83</v>
      </c>
      <c r="B69" s="307" t="s">
        <v>304</v>
      </c>
      <c r="C69" s="308"/>
      <c r="D69" s="113">
        <v>4.4242873009996302</v>
      </c>
      <c r="E69" s="115">
        <v>239</v>
      </c>
      <c r="F69" s="114">
        <v>199</v>
      </c>
      <c r="G69" s="114">
        <v>607</v>
      </c>
      <c r="H69" s="114">
        <v>197</v>
      </c>
      <c r="I69" s="140">
        <v>224</v>
      </c>
      <c r="J69" s="115">
        <v>15</v>
      </c>
      <c r="K69" s="116">
        <v>6.6964285714285712</v>
      </c>
    </row>
    <row r="70" spans="1:11" ht="14.1" customHeight="1" x14ac:dyDescent="0.2">
      <c r="A70" s="306" t="s">
        <v>305</v>
      </c>
      <c r="B70" s="307" t="s">
        <v>306</v>
      </c>
      <c r="C70" s="308"/>
      <c r="D70" s="113">
        <v>2.943354313217327</v>
      </c>
      <c r="E70" s="115">
        <v>159</v>
      </c>
      <c r="F70" s="114">
        <v>155</v>
      </c>
      <c r="G70" s="114">
        <v>530</v>
      </c>
      <c r="H70" s="114">
        <v>133</v>
      </c>
      <c r="I70" s="140">
        <v>170</v>
      </c>
      <c r="J70" s="115">
        <v>-11</v>
      </c>
      <c r="K70" s="116">
        <v>-6.4705882352941178</v>
      </c>
    </row>
    <row r="71" spans="1:11" ht="14.1" customHeight="1" x14ac:dyDescent="0.2">
      <c r="A71" s="306"/>
      <c r="B71" s="307" t="s">
        <v>307</v>
      </c>
      <c r="C71" s="308"/>
      <c r="D71" s="113">
        <v>1.5364679748241392</v>
      </c>
      <c r="E71" s="115">
        <v>83</v>
      </c>
      <c r="F71" s="114">
        <v>82</v>
      </c>
      <c r="G71" s="114">
        <v>308</v>
      </c>
      <c r="H71" s="114">
        <v>46</v>
      </c>
      <c r="I71" s="140">
        <v>73</v>
      </c>
      <c r="J71" s="115">
        <v>10</v>
      </c>
      <c r="K71" s="116">
        <v>13.698630136986301</v>
      </c>
    </row>
    <row r="72" spans="1:11" ht="14.1" customHeight="1" x14ac:dyDescent="0.2">
      <c r="A72" s="306">
        <v>84</v>
      </c>
      <c r="B72" s="307" t="s">
        <v>308</v>
      </c>
      <c r="C72" s="308"/>
      <c r="D72" s="113">
        <v>1.1662347278785634</v>
      </c>
      <c r="E72" s="115">
        <v>63</v>
      </c>
      <c r="F72" s="114">
        <v>43</v>
      </c>
      <c r="G72" s="114">
        <v>110</v>
      </c>
      <c r="H72" s="114">
        <v>34</v>
      </c>
      <c r="I72" s="140">
        <v>68</v>
      </c>
      <c r="J72" s="115">
        <v>-5</v>
      </c>
      <c r="K72" s="116">
        <v>-7.3529411764705879</v>
      </c>
    </row>
    <row r="73" spans="1:11" ht="14.1" customHeight="1" x14ac:dyDescent="0.2">
      <c r="A73" s="306" t="s">
        <v>309</v>
      </c>
      <c r="B73" s="307" t="s">
        <v>310</v>
      </c>
      <c r="C73" s="308"/>
      <c r="D73" s="113">
        <v>0.49981488337652719</v>
      </c>
      <c r="E73" s="115">
        <v>27</v>
      </c>
      <c r="F73" s="114">
        <v>12</v>
      </c>
      <c r="G73" s="114">
        <v>47</v>
      </c>
      <c r="H73" s="114">
        <v>8</v>
      </c>
      <c r="I73" s="140">
        <v>40</v>
      </c>
      <c r="J73" s="115">
        <v>-13</v>
      </c>
      <c r="K73" s="116">
        <v>-32.5</v>
      </c>
    </row>
    <row r="74" spans="1:11" ht="14.1" customHeight="1" x14ac:dyDescent="0.2">
      <c r="A74" s="306" t="s">
        <v>311</v>
      </c>
      <c r="B74" s="307" t="s">
        <v>312</v>
      </c>
      <c r="C74" s="308"/>
      <c r="D74" s="113">
        <v>0.24065161051462422</v>
      </c>
      <c r="E74" s="115">
        <v>13</v>
      </c>
      <c r="F74" s="114">
        <v>14</v>
      </c>
      <c r="G74" s="114">
        <v>33</v>
      </c>
      <c r="H74" s="114">
        <v>11</v>
      </c>
      <c r="I74" s="140">
        <v>10</v>
      </c>
      <c r="J74" s="115">
        <v>3</v>
      </c>
      <c r="K74" s="116">
        <v>30</v>
      </c>
    </row>
    <row r="75" spans="1:11" ht="14.1" customHeight="1" x14ac:dyDescent="0.2">
      <c r="A75" s="306" t="s">
        <v>313</v>
      </c>
      <c r="B75" s="307" t="s">
        <v>314</v>
      </c>
      <c r="C75" s="308"/>
      <c r="D75" s="113" t="s">
        <v>513</v>
      </c>
      <c r="E75" s="115" t="s">
        <v>513</v>
      </c>
      <c r="F75" s="114" t="s">
        <v>513</v>
      </c>
      <c r="G75" s="114">
        <v>3</v>
      </c>
      <c r="H75" s="114">
        <v>0</v>
      </c>
      <c r="I75" s="140">
        <v>0</v>
      </c>
      <c r="J75" s="115" t="s">
        <v>513</v>
      </c>
      <c r="K75" s="116" t="s">
        <v>513</v>
      </c>
    </row>
    <row r="76" spans="1:11" ht="14.1" customHeight="1" x14ac:dyDescent="0.2">
      <c r="A76" s="306">
        <v>91</v>
      </c>
      <c r="B76" s="307" t="s">
        <v>315</v>
      </c>
      <c r="C76" s="308"/>
      <c r="D76" s="113">
        <v>0.51832654572380599</v>
      </c>
      <c r="E76" s="115">
        <v>28</v>
      </c>
      <c r="F76" s="114">
        <v>14</v>
      </c>
      <c r="G76" s="114">
        <v>30</v>
      </c>
      <c r="H76" s="114">
        <v>16</v>
      </c>
      <c r="I76" s="140">
        <v>21</v>
      </c>
      <c r="J76" s="115">
        <v>7</v>
      </c>
      <c r="K76" s="116">
        <v>33.333333333333336</v>
      </c>
    </row>
    <row r="77" spans="1:11" ht="14.1" customHeight="1" x14ac:dyDescent="0.2">
      <c r="A77" s="306">
        <v>92</v>
      </c>
      <c r="B77" s="307" t="s">
        <v>316</v>
      </c>
      <c r="C77" s="308"/>
      <c r="D77" s="113">
        <v>0.53683820807108473</v>
      </c>
      <c r="E77" s="115">
        <v>29</v>
      </c>
      <c r="F77" s="114">
        <v>32</v>
      </c>
      <c r="G77" s="114">
        <v>34</v>
      </c>
      <c r="H77" s="114">
        <v>23</v>
      </c>
      <c r="I77" s="140">
        <v>50</v>
      </c>
      <c r="J77" s="115">
        <v>-21</v>
      </c>
      <c r="K77" s="116">
        <v>-42</v>
      </c>
    </row>
    <row r="78" spans="1:11" ht="14.1" customHeight="1" x14ac:dyDescent="0.2">
      <c r="A78" s="306">
        <v>93</v>
      </c>
      <c r="B78" s="307" t="s">
        <v>317</v>
      </c>
      <c r="C78" s="308"/>
      <c r="D78" s="113">
        <v>0.11106997408367271</v>
      </c>
      <c r="E78" s="115">
        <v>6</v>
      </c>
      <c r="F78" s="114">
        <v>5</v>
      </c>
      <c r="G78" s="114">
        <v>12</v>
      </c>
      <c r="H78" s="114" t="s">
        <v>513</v>
      </c>
      <c r="I78" s="140">
        <v>10</v>
      </c>
      <c r="J78" s="115">
        <v>-4</v>
      </c>
      <c r="K78" s="116">
        <v>-40</v>
      </c>
    </row>
    <row r="79" spans="1:11" ht="14.1" customHeight="1" x14ac:dyDescent="0.2">
      <c r="A79" s="306">
        <v>94</v>
      </c>
      <c r="B79" s="307" t="s">
        <v>318</v>
      </c>
      <c r="C79" s="308"/>
      <c r="D79" s="113">
        <v>0.11106997408367271</v>
      </c>
      <c r="E79" s="115">
        <v>6</v>
      </c>
      <c r="F79" s="114">
        <v>30</v>
      </c>
      <c r="G79" s="114">
        <v>26</v>
      </c>
      <c r="H79" s="114">
        <v>27</v>
      </c>
      <c r="I79" s="140">
        <v>9</v>
      </c>
      <c r="J79" s="115">
        <v>-3</v>
      </c>
      <c r="K79" s="116">
        <v>-33.333333333333336</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t="s">
        <v>513</v>
      </c>
      <c r="E81" s="143" t="s">
        <v>513</v>
      </c>
      <c r="F81" s="144">
        <v>0</v>
      </c>
      <c r="G81" s="144">
        <v>6</v>
      </c>
      <c r="H81" s="144">
        <v>0</v>
      </c>
      <c r="I81" s="145" t="s">
        <v>513</v>
      </c>
      <c r="J81" s="143" t="s">
        <v>513</v>
      </c>
      <c r="K81" s="146" t="s">
        <v>513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5685</v>
      </c>
      <c r="E11" s="114">
        <v>4435</v>
      </c>
      <c r="F11" s="114">
        <v>5634</v>
      </c>
      <c r="G11" s="114">
        <v>4737</v>
      </c>
      <c r="H11" s="140">
        <v>5650</v>
      </c>
      <c r="I11" s="115">
        <v>35</v>
      </c>
      <c r="J11" s="116">
        <v>0.61946902654867253</v>
      </c>
    </row>
    <row r="12" spans="1:15" s="110" customFormat="1" ht="24.95" customHeight="1" x14ac:dyDescent="0.2">
      <c r="A12" s="193" t="s">
        <v>132</v>
      </c>
      <c r="B12" s="194" t="s">
        <v>133</v>
      </c>
      <c r="C12" s="113">
        <v>2.7264731750219875</v>
      </c>
      <c r="D12" s="115">
        <v>155</v>
      </c>
      <c r="E12" s="114">
        <v>248</v>
      </c>
      <c r="F12" s="114">
        <v>304</v>
      </c>
      <c r="G12" s="114">
        <v>159</v>
      </c>
      <c r="H12" s="140">
        <v>139</v>
      </c>
      <c r="I12" s="115">
        <v>16</v>
      </c>
      <c r="J12" s="116">
        <v>11.510791366906474</v>
      </c>
    </row>
    <row r="13" spans="1:15" s="110" customFormat="1" ht="24.95" customHeight="1" x14ac:dyDescent="0.2">
      <c r="A13" s="193" t="s">
        <v>134</v>
      </c>
      <c r="B13" s="199" t="s">
        <v>214</v>
      </c>
      <c r="C13" s="113">
        <v>1.8293755496921724</v>
      </c>
      <c r="D13" s="115">
        <v>104</v>
      </c>
      <c r="E13" s="114">
        <v>73</v>
      </c>
      <c r="F13" s="114">
        <v>80</v>
      </c>
      <c r="G13" s="114">
        <v>56</v>
      </c>
      <c r="H13" s="140">
        <v>58</v>
      </c>
      <c r="I13" s="115">
        <v>46</v>
      </c>
      <c r="J13" s="116">
        <v>79.310344827586206</v>
      </c>
    </row>
    <row r="14" spans="1:15" s="287" customFormat="1" ht="24.95" customHeight="1" x14ac:dyDescent="0.2">
      <c r="A14" s="193" t="s">
        <v>215</v>
      </c>
      <c r="B14" s="199" t="s">
        <v>137</v>
      </c>
      <c r="C14" s="113">
        <v>15.162708883025505</v>
      </c>
      <c r="D14" s="115">
        <v>862</v>
      </c>
      <c r="E14" s="114">
        <v>613</v>
      </c>
      <c r="F14" s="114">
        <v>810</v>
      </c>
      <c r="G14" s="114">
        <v>876</v>
      </c>
      <c r="H14" s="140">
        <v>879</v>
      </c>
      <c r="I14" s="115">
        <v>-17</v>
      </c>
      <c r="J14" s="116">
        <v>-1.9340159271899886</v>
      </c>
      <c r="K14" s="110"/>
      <c r="L14" s="110"/>
      <c r="M14" s="110"/>
      <c r="N14" s="110"/>
      <c r="O14" s="110"/>
    </row>
    <row r="15" spans="1:15" s="110" customFormat="1" ht="24.95" customHeight="1" x14ac:dyDescent="0.2">
      <c r="A15" s="193" t="s">
        <v>216</v>
      </c>
      <c r="B15" s="199" t="s">
        <v>217</v>
      </c>
      <c r="C15" s="113">
        <v>5.4001759014951629</v>
      </c>
      <c r="D15" s="115">
        <v>307</v>
      </c>
      <c r="E15" s="114">
        <v>223</v>
      </c>
      <c r="F15" s="114">
        <v>325</v>
      </c>
      <c r="G15" s="114">
        <v>379</v>
      </c>
      <c r="H15" s="140">
        <v>389</v>
      </c>
      <c r="I15" s="115">
        <v>-82</v>
      </c>
      <c r="J15" s="116">
        <v>-21.079691516709513</v>
      </c>
    </row>
    <row r="16" spans="1:15" s="287" customFormat="1" ht="24.95" customHeight="1" x14ac:dyDescent="0.2">
      <c r="A16" s="193" t="s">
        <v>218</v>
      </c>
      <c r="B16" s="199" t="s">
        <v>141</v>
      </c>
      <c r="C16" s="113">
        <v>7.2647317502198767</v>
      </c>
      <c r="D16" s="115">
        <v>413</v>
      </c>
      <c r="E16" s="114">
        <v>286</v>
      </c>
      <c r="F16" s="114">
        <v>340</v>
      </c>
      <c r="G16" s="114">
        <v>368</v>
      </c>
      <c r="H16" s="140">
        <v>364</v>
      </c>
      <c r="I16" s="115">
        <v>49</v>
      </c>
      <c r="J16" s="116">
        <v>13.461538461538462</v>
      </c>
      <c r="K16" s="110"/>
      <c r="L16" s="110"/>
      <c r="M16" s="110"/>
      <c r="N16" s="110"/>
      <c r="O16" s="110"/>
    </row>
    <row r="17" spans="1:15" s="110" customFormat="1" ht="24.95" customHeight="1" x14ac:dyDescent="0.2">
      <c r="A17" s="193" t="s">
        <v>142</v>
      </c>
      <c r="B17" s="199" t="s">
        <v>220</v>
      </c>
      <c r="C17" s="113">
        <v>2.4978012313104663</v>
      </c>
      <c r="D17" s="115">
        <v>142</v>
      </c>
      <c r="E17" s="114">
        <v>104</v>
      </c>
      <c r="F17" s="114">
        <v>145</v>
      </c>
      <c r="G17" s="114">
        <v>129</v>
      </c>
      <c r="H17" s="140">
        <v>126</v>
      </c>
      <c r="I17" s="115">
        <v>16</v>
      </c>
      <c r="J17" s="116">
        <v>12.698412698412698</v>
      </c>
    </row>
    <row r="18" spans="1:15" s="287" customFormat="1" ht="24.95" customHeight="1" x14ac:dyDescent="0.2">
      <c r="A18" s="201" t="s">
        <v>144</v>
      </c>
      <c r="B18" s="202" t="s">
        <v>145</v>
      </c>
      <c r="C18" s="113">
        <v>8.460861917326298</v>
      </c>
      <c r="D18" s="115">
        <v>481</v>
      </c>
      <c r="E18" s="114">
        <v>320</v>
      </c>
      <c r="F18" s="114">
        <v>429</v>
      </c>
      <c r="G18" s="114">
        <v>378</v>
      </c>
      <c r="H18" s="140">
        <v>428</v>
      </c>
      <c r="I18" s="115">
        <v>53</v>
      </c>
      <c r="J18" s="116">
        <v>12.383177570093459</v>
      </c>
      <c r="K18" s="110"/>
      <c r="L18" s="110"/>
      <c r="M18" s="110"/>
      <c r="N18" s="110"/>
      <c r="O18" s="110"/>
    </row>
    <row r="19" spans="1:15" s="110" customFormat="1" ht="24.95" customHeight="1" x14ac:dyDescent="0.2">
      <c r="A19" s="193" t="s">
        <v>146</v>
      </c>
      <c r="B19" s="199" t="s">
        <v>147</v>
      </c>
      <c r="C19" s="113">
        <v>19.102902374670183</v>
      </c>
      <c r="D19" s="115">
        <v>1086</v>
      </c>
      <c r="E19" s="114">
        <v>782</v>
      </c>
      <c r="F19" s="114">
        <v>956</v>
      </c>
      <c r="G19" s="114">
        <v>908</v>
      </c>
      <c r="H19" s="140">
        <v>1197</v>
      </c>
      <c r="I19" s="115">
        <v>-111</v>
      </c>
      <c r="J19" s="116">
        <v>-9.2731829573934839</v>
      </c>
    </row>
    <row r="20" spans="1:15" s="287" customFormat="1" ht="24.95" customHeight="1" x14ac:dyDescent="0.2">
      <c r="A20" s="193" t="s">
        <v>148</v>
      </c>
      <c r="B20" s="199" t="s">
        <v>149</v>
      </c>
      <c r="C20" s="113">
        <v>9.4986807387862804</v>
      </c>
      <c r="D20" s="115">
        <v>540</v>
      </c>
      <c r="E20" s="114">
        <v>400</v>
      </c>
      <c r="F20" s="114">
        <v>441</v>
      </c>
      <c r="G20" s="114">
        <v>383</v>
      </c>
      <c r="H20" s="140">
        <v>450</v>
      </c>
      <c r="I20" s="115">
        <v>90</v>
      </c>
      <c r="J20" s="116">
        <v>20</v>
      </c>
      <c r="K20" s="110"/>
      <c r="L20" s="110"/>
      <c r="M20" s="110"/>
      <c r="N20" s="110"/>
      <c r="O20" s="110"/>
    </row>
    <row r="21" spans="1:15" s="110" customFormat="1" ht="24.95" customHeight="1" x14ac:dyDescent="0.2">
      <c r="A21" s="201" t="s">
        <v>150</v>
      </c>
      <c r="B21" s="202" t="s">
        <v>151</v>
      </c>
      <c r="C21" s="113">
        <v>5.0307827616534739</v>
      </c>
      <c r="D21" s="115">
        <v>286</v>
      </c>
      <c r="E21" s="114">
        <v>289</v>
      </c>
      <c r="F21" s="114">
        <v>264</v>
      </c>
      <c r="G21" s="114">
        <v>218</v>
      </c>
      <c r="H21" s="140">
        <v>250</v>
      </c>
      <c r="I21" s="115">
        <v>36</v>
      </c>
      <c r="J21" s="116">
        <v>14.4</v>
      </c>
    </row>
    <row r="22" spans="1:15" s="110" customFormat="1" ht="24.95" customHeight="1" x14ac:dyDescent="0.2">
      <c r="A22" s="201" t="s">
        <v>152</v>
      </c>
      <c r="B22" s="199" t="s">
        <v>153</v>
      </c>
      <c r="C22" s="113">
        <v>1.3544415127528584</v>
      </c>
      <c r="D22" s="115">
        <v>77</v>
      </c>
      <c r="E22" s="114">
        <v>47</v>
      </c>
      <c r="F22" s="114">
        <v>47</v>
      </c>
      <c r="G22" s="114">
        <v>42</v>
      </c>
      <c r="H22" s="140">
        <v>45</v>
      </c>
      <c r="I22" s="115">
        <v>32</v>
      </c>
      <c r="J22" s="116">
        <v>71.111111111111114</v>
      </c>
    </row>
    <row r="23" spans="1:15" s="110" customFormat="1" ht="24.95" customHeight="1" x14ac:dyDescent="0.2">
      <c r="A23" s="193" t="s">
        <v>154</v>
      </c>
      <c r="B23" s="199" t="s">
        <v>155</v>
      </c>
      <c r="C23" s="113">
        <v>1.4072119613016711</v>
      </c>
      <c r="D23" s="115">
        <v>80</v>
      </c>
      <c r="E23" s="114">
        <v>38</v>
      </c>
      <c r="F23" s="114">
        <v>50</v>
      </c>
      <c r="G23" s="114">
        <v>51</v>
      </c>
      <c r="H23" s="140">
        <v>80</v>
      </c>
      <c r="I23" s="115">
        <v>0</v>
      </c>
      <c r="J23" s="116">
        <v>0</v>
      </c>
    </row>
    <row r="24" spans="1:15" s="110" customFormat="1" ht="24.95" customHeight="1" x14ac:dyDescent="0.2">
      <c r="A24" s="193" t="s">
        <v>156</v>
      </c>
      <c r="B24" s="199" t="s">
        <v>221</v>
      </c>
      <c r="C24" s="113">
        <v>3.6587510993843448</v>
      </c>
      <c r="D24" s="115">
        <v>208</v>
      </c>
      <c r="E24" s="114">
        <v>132</v>
      </c>
      <c r="F24" s="114">
        <v>248</v>
      </c>
      <c r="G24" s="114">
        <v>221</v>
      </c>
      <c r="H24" s="140">
        <v>310</v>
      </c>
      <c r="I24" s="115">
        <v>-102</v>
      </c>
      <c r="J24" s="116">
        <v>-32.903225806451616</v>
      </c>
    </row>
    <row r="25" spans="1:15" s="110" customFormat="1" ht="24.95" customHeight="1" x14ac:dyDescent="0.2">
      <c r="A25" s="193" t="s">
        <v>222</v>
      </c>
      <c r="B25" s="204" t="s">
        <v>159</v>
      </c>
      <c r="C25" s="113">
        <v>5.5233069481090586</v>
      </c>
      <c r="D25" s="115">
        <v>314</v>
      </c>
      <c r="E25" s="114">
        <v>305</v>
      </c>
      <c r="F25" s="114">
        <v>325</v>
      </c>
      <c r="G25" s="114">
        <v>306</v>
      </c>
      <c r="H25" s="140">
        <v>377</v>
      </c>
      <c r="I25" s="115">
        <v>-63</v>
      </c>
      <c r="J25" s="116">
        <v>-16.710875331564988</v>
      </c>
    </row>
    <row r="26" spans="1:15" s="110" customFormat="1" ht="24.95" customHeight="1" x14ac:dyDescent="0.2">
      <c r="A26" s="201">
        <v>782.78300000000002</v>
      </c>
      <c r="B26" s="203" t="s">
        <v>160</v>
      </c>
      <c r="C26" s="113">
        <v>5.7343887423043096</v>
      </c>
      <c r="D26" s="115">
        <v>326</v>
      </c>
      <c r="E26" s="114">
        <v>292</v>
      </c>
      <c r="F26" s="114">
        <v>273</v>
      </c>
      <c r="G26" s="114">
        <v>229</v>
      </c>
      <c r="H26" s="140">
        <v>344</v>
      </c>
      <c r="I26" s="115">
        <v>-18</v>
      </c>
      <c r="J26" s="116">
        <v>-5.2325581395348841</v>
      </c>
    </row>
    <row r="27" spans="1:15" s="110" customFormat="1" ht="24.95" customHeight="1" x14ac:dyDescent="0.2">
      <c r="A27" s="193" t="s">
        <v>161</v>
      </c>
      <c r="B27" s="199" t="s">
        <v>162</v>
      </c>
      <c r="C27" s="113">
        <v>2.1811785400175903</v>
      </c>
      <c r="D27" s="115">
        <v>124</v>
      </c>
      <c r="E27" s="114">
        <v>112</v>
      </c>
      <c r="F27" s="114">
        <v>148</v>
      </c>
      <c r="G27" s="114">
        <v>108</v>
      </c>
      <c r="H27" s="140">
        <v>124</v>
      </c>
      <c r="I27" s="115">
        <v>0</v>
      </c>
      <c r="J27" s="116">
        <v>0</v>
      </c>
    </row>
    <row r="28" spans="1:15" s="110" customFormat="1" ht="24.95" customHeight="1" x14ac:dyDescent="0.2">
      <c r="A28" s="193" t="s">
        <v>163</v>
      </c>
      <c r="B28" s="199" t="s">
        <v>164</v>
      </c>
      <c r="C28" s="113">
        <v>2.2339489885664028</v>
      </c>
      <c r="D28" s="115">
        <v>127</v>
      </c>
      <c r="E28" s="114">
        <v>69</v>
      </c>
      <c r="F28" s="114">
        <v>293</v>
      </c>
      <c r="G28" s="114">
        <v>91</v>
      </c>
      <c r="H28" s="140">
        <v>117</v>
      </c>
      <c r="I28" s="115">
        <v>10</v>
      </c>
      <c r="J28" s="116">
        <v>8.5470085470085468</v>
      </c>
    </row>
    <row r="29" spans="1:15" s="110" customFormat="1" ht="24.95" customHeight="1" x14ac:dyDescent="0.2">
      <c r="A29" s="193">
        <v>86</v>
      </c>
      <c r="B29" s="199" t="s">
        <v>165</v>
      </c>
      <c r="C29" s="113">
        <v>3.8346525945470535</v>
      </c>
      <c r="D29" s="115">
        <v>218</v>
      </c>
      <c r="E29" s="114">
        <v>171</v>
      </c>
      <c r="F29" s="114">
        <v>232</v>
      </c>
      <c r="G29" s="114">
        <v>228</v>
      </c>
      <c r="H29" s="140">
        <v>243</v>
      </c>
      <c r="I29" s="115">
        <v>-25</v>
      </c>
      <c r="J29" s="116">
        <v>-10.2880658436214</v>
      </c>
    </row>
    <row r="30" spans="1:15" s="110" customFormat="1" ht="24.95" customHeight="1" x14ac:dyDescent="0.2">
      <c r="A30" s="193">
        <v>87.88</v>
      </c>
      <c r="B30" s="204" t="s">
        <v>166</v>
      </c>
      <c r="C30" s="113">
        <v>8.724714160070361</v>
      </c>
      <c r="D30" s="115">
        <v>496</v>
      </c>
      <c r="E30" s="114">
        <v>391</v>
      </c>
      <c r="F30" s="114">
        <v>544</v>
      </c>
      <c r="G30" s="114">
        <v>335</v>
      </c>
      <c r="H30" s="140">
        <v>431</v>
      </c>
      <c r="I30" s="115">
        <v>65</v>
      </c>
      <c r="J30" s="116">
        <v>15.081206496519721</v>
      </c>
    </row>
    <row r="31" spans="1:15" s="110" customFormat="1" ht="24.95" customHeight="1" x14ac:dyDescent="0.2">
      <c r="A31" s="193" t="s">
        <v>167</v>
      </c>
      <c r="B31" s="199" t="s">
        <v>168</v>
      </c>
      <c r="C31" s="113">
        <v>3.5356200527704487</v>
      </c>
      <c r="D31" s="115">
        <v>201</v>
      </c>
      <c r="E31" s="114">
        <v>153</v>
      </c>
      <c r="F31" s="114">
        <v>190</v>
      </c>
      <c r="G31" s="114">
        <v>148</v>
      </c>
      <c r="H31" s="140">
        <v>178</v>
      </c>
      <c r="I31" s="115">
        <v>23</v>
      </c>
      <c r="J31" s="116">
        <v>12.921348314606741</v>
      </c>
    </row>
    <row r="32" spans="1:15" s="110" customFormat="1" ht="24.95" customHeight="1" x14ac:dyDescent="0.2">
      <c r="A32" s="193"/>
      <c r="B32" s="204" t="s">
        <v>169</v>
      </c>
      <c r="C32" s="113">
        <v>0</v>
      </c>
      <c r="D32" s="115">
        <v>0</v>
      </c>
      <c r="E32" s="114">
        <v>0</v>
      </c>
      <c r="F32" s="114">
        <v>0</v>
      </c>
      <c r="G32" s="114">
        <v>0</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2.7264731750219875</v>
      </c>
      <c r="D34" s="115">
        <v>155</v>
      </c>
      <c r="E34" s="114">
        <v>248</v>
      </c>
      <c r="F34" s="114">
        <v>304</v>
      </c>
      <c r="G34" s="114">
        <v>159</v>
      </c>
      <c r="H34" s="140">
        <v>139</v>
      </c>
      <c r="I34" s="115">
        <v>16</v>
      </c>
      <c r="J34" s="116">
        <v>11.510791366906474</v>
      </c>
    </row>
    <row r="35" spans="1:10" s="110" customFormat="1" ht="24.95" customHeight="1" x14ac:dyDescent="0.2">
      <c r="A35" s="292" t="s">
        <v>171</v>
      </c>
      <c r="B35" s="293" t="s">
        <v>172</v>
      </c>
      <c r="C35" s="113">
        <v>25.452946350043977</v>
      </c>
      <c r="D35" s="115">
        <v>1447</v>
      </c>
      <c r="E35" s="114">
        <v>1006</v>
      </c>
      <c r="F35" s="114">
        <v>1319</v>
      </c>
      <c r="G35" s="114">
        <v>1310</v>
      </c>
      <c r="H35" s="140">
        <v>1365</v>
      </c>
      <c r="I35" s="115">
        <v>82</v>
      </c>
      <c r="J35" s="116">
        <v>6.0073260073260073</v>
      </c>
    </row>
    <row r="36" spans="1:10" s="110" customFormat="1" ht="24.95" customHeight="1" x14ac:dyDescent="0.2">
      <c r="A36" s="294" t="s">
        <v>173</v>
      </c>
      <c r="B36" s="295" t="s">
        <v>174</v>
      </c>
      <c r="C36" s="125">
        <v>71.820580474934033</v>
      </c>
      <c r="D36" s="143">
        <v>4083</v>
      </c>
      <c r="E36" s="144">
        <v>3181</v>
      </c>
      <c r="F36" s="144">
        <v>4011</v>
      </c>
      <c r="G36" s="144">
        <v>3268</v>
      </c>
      <c r="H36" s="145">
        <v>4146</v>
      </c>
      <c r="I36" s="143">
        <v>-63</v>
      </c>
      <c r="J36" s="146">
        <v>-1.5195369030390737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5685</v>
      </c>
      <c r="F11" s="264">
        <v>4435</v>
      </c>
      <c r="G11" s="264">
        <v>5634</v>
      </c>
      <c r="H11" s="264">
        <v>4737</v>
      </c>
      <c r="I11" s="265">
        <v>5650</v>
      </c>
      <c r="J11" s="263">
        <v>35</v>
      </c>
      <c r="K11" s="266">
        <v>0.61946902654867253</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24.55584872471416</v>
      </c>
      <c r="E13" s="115">
        <v>1396</v>
      </c>
      <c r="F13" s="114">
        <v>1348</v>
      </c>
      <c r="G13" s="114">
        <v>1586</v>
      </c>
      <c r="H13" s="114">
        <v>1226</v>
      </c>
      <c r="I13" s="140">
        <v>1432</v>
      </c>
      <c r="J13" s="115">
        <v>-36</v>
      </c>
      <c r="K13" s="116">
        <v>-2.5139664804469275</v>
      </c>
    </row>
    <row r="14" spans="1:17" ht="15.95" customHeight="1" x14ac:dyDescent="0.2">
      <c r="A14" s="306" t="s">
        <v>230</v>
      </c>
      <c r="B14" s="307"/>
      <c r="C14" s="308"/>
      <c r="D14" s="113">
        <v>63.570800351802987</v>
      </c>
      <c r="E14" s="115">
        <v>3614</v>
      </c>
      <c r="F14" s="114">
        <v>2600</v>
      </c>
      <c r="G14" s="114">
        <v>3319</v>
      </c>
      <c r="H14" s="114">
        <v>2969</v>
      </c>
      <c r="I14" s="140">
        <v>3470</v>
      </c>
      <c r="J14" s="115">
        <v>144</v>
      </c>
      <c r="K14" s="116">
        <v>4.1498559077809798</v>
      </c>
    </row>
    <row r="15" spans="1:17" ht="15.95" customHeight="1" x14ac:dyDescent="0.2">
      <c r="A15" s="306" t="s">
        <v>231</v>
      </c>
      <c r="B15" s="307"/>
      <c r="C15" s="308"/>
      <c r="D15" s="113">
        <v>5.7343887423043096</v>
      </c>
      <c r="E15" s="115">
        <v>326</v>
      </c>
      <c r="F15" s="114">
        <v>270</v>
      </c>
      <c r="G15" s="114">
        <v>333</v>
      </c>
      <c r="H15" s="114">
        <v>300</v>
      </c>
      <c r="I15" s="140">
        <v>375</v>
      </c>
      <c r="J15" s="115">
        <v>-49</v>
      </c>
      <c r="K15" s="116">
        <v>-13.066666666666666</v>
      </c>
    </row>
    <row r="16" spans="1:17" ht="15.95" customHeight="1" x14ac:dyDescent="0.2">
      <c r="A16" s="306" t="s">
        <v>232</v>
      </c>
      <c r="B16" s="307"/>
      <c r="C16" s="308"/>
      <c r="D16" s="113">
        <v>6.1213720316622693</v>
      </c>
      <c r="E16" s="115">
        <v>348</v>
      </c>
      <c r="F16" s="114">
        <v>216</v>
      </c>
      <c r="G16" s="114">
        <v>393</v>
      </c>
      <c r="H16" s="114">
        <v>241</v>
      </c>
      <c r="I16" s="140">
        <v>372</v>
      </c>
      <c r="J16" s="115">
        <v>-24</v>
      </c>
      <c r="K16" s="116">
        <v>-6.4516129032258061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2.6385224274406331</v>
      </c>
      <c r="E18" s="115">
        <v>150</v>
      </c>
      <c r="F18" s="114">
        <v>230</v>
      </c>
      <c r="G18" s="114">
        <v>287</v>
      </c>
      <c r="H18" s="114">
        <v>150</v>
      </c>
      <c r="I18" s="140">
        <v>146</v>
      </c>
      <c r="J18" s="115">
        <v>4</v>
      </c>
      <c r="K18" s="116">
        <v>2.7397260273972601</v>
      </c>
    </row>
    <row r="19" spans="1:11" ht="14.1" customHeight="1" x14ac:dyDescent="0.2">
      <c r="A19" s="306" t="s">
        <v>235</v>
      </c>
      <c r="B19" s="307" t="s">
        <v>236</v>
      </c>
      <c r="C19" s="308"/>
      <c r="D19" s="113">
        <v>1.9876868953386104</v>
      </c>
      <c r="E19" s="115">
        <v>113</v>
      </c>
      <c r="F19" s="114">
        <v>205</v>
      </c>
      <c r="G19" s="114">
        <v>254</v>
      </c>
      <c r="H19" s="114">
        <v>114</v>
      </c>
      <c r="I19" s="140">
        <v>123</v>
      </c>
      <c r="J19" s="115">
        <v>-10</v>
      </c>
      <c r="K19" s="116">
        <v>-8.1300813008130088</v>
      </c>
    </row>
    <row r="20" spans="1:11" ht="14.1" customHeight="1" x14ac:dyDescent="0.2">
      <c r="A20" s="306">
        <v>12</v>
      </c>
      <c r="B20" s="307" t="s">
        <v>237</v>
      </c>
      <c r="C20" s="308"/>
      <c r="D20" s="113">
        <v>1.1961301671064204</v>
      </c>
      <c r="E20" s="115">
        <v>68</v>
      </c>
      <c r="F20" s="114">
        <v>93</v>
      </c>
      <c r="G20" s="114">
        <v>62</v>
      </c>
      <c r="H20" s="114">
        <v>62</v>
      </c>
      <c r="I20" s="140">
        <v>61</v>
      </c>
      <c r="J20" s="115">
        <v>7</v>
      </c>
      <c r="K20" s="116">
        <v>11.475409836065573</v>
      </c>
    </row>
    <row r="21" spans="1:11" ht="14.1" customHeight="1" x14ac:dyDescent="0.2">
      <c r="A21" s="306">
        <v>21</v>
      </c>
      <c r="B21" s="307" t="s">
        <v>238</v>
      </c>
      <c r="C21" s="308"/>
      <c r="D21" s="113">
        <v>0.61565523306948111</v>
      </c>
      <c r="E21" s="115">
        <v>35</v>
      </c>
      <c r="F21" s="114">
        <v>22</v>
      </c>
      <c r="G21" s="114">
        <v>20</v>
      </c>
      <c r="H21" s="114">
        <v>22</v>
      </c>
      <c r="I21" s="140">
        <v>10</v>
      </c>
      <c r="J21" s="115">
        <v>25</v>
      </c>
      <c r="K21" s="116">
        <v>250</v>
      </c>
    </row>
    <row r="22" spans="1:11" ht="14.1" customHeight="1" x14ac:dyDescent="0.2">
      <c r="A22" s="306">
        <v>22</v>
      </c>
      <c r="B22" s="307" t="s">
        <v>239</v>
      </c>
      <c r="C22" s="308"/>
      <c r="D22" s="113">
        <v>2.9375549692172385</v>
      </c>
      <c r="E22" s="115">
        <v>167</v>
      </c>
      <c r="F22" s="114">
        <v>128</v>
      </c>
      <c r="G22" s="114">
        <v>155</v>
      </c>
      <c r="H22" s="114">
        <v>171</v>
      </c>
      <c r="I22" s="140">
        <v>238</v>
      </c>
      <c r="J22" s="115">
        <v>-71</v>
      </c>
      <c r="K22" s="116">
        <v>-29.831932773109244</v>
      </c>
    </row>
    <row r="23" spans="1:11" ht="14.1" customHeight="1" x14ac:dyDescent="0.2">
      <c r="A23" s="306">
        <v>23</v>
      </c>
      <c r="B23" s="307" t="s">
        <v>240</v>
      </c>
      <c r="C23" s="308"/>
      <c r="D23" s="113">
        <v>0.45734388742304311</v>
      </c>
      <c r="E23" s="115">
        <v>26</v>
      </c>
      <c r="F23" s="114">
        <v>13</v>
      </c>
      <c r="G23" s="114">
        <v>25</v>
      </c>
      <c r="H23" s="114">
        <v>20</v>
      </c>
      <c r="I23" s="140">
        <v>41</v>
      </c>
      <c r="J23" s="115">
        <v>-15</v>
      </c>
      <c r="K23" s="116">
        <v>-36.585365853658537</v>
      </c>
    </row>
    <row r="24" spans="1:11" ht="14.1" customHeight="1" x14ac:dyDescent="0.2">
      <c r="A24" s="306">
        <v>24</v>
      </c>
      <c r="B24" s="307" t="s">
        <v>241</v>
      </c>
      <c r="C24" s="308"/>
      <c r="D24" s="113">
        <v>3.4476693051890943</v>
      </c>
      <c r="E24" s="115">
        <v>196</v>
      </c>
      <c r="F24" s="114">
        <v>160</v>
      </c>
      <c r="G24" s="114">
        <v>179</v>
      </c>
      <c r="H24" s="114">
        <v>160</v>
      </c>
      <c r="I24" s="140">
        <v>235</v>
      </c>
      <c r="J24" s="115">
        <v>-39</v>
      </c>
      <c r="K24" s="116">
        <v>-16.595744680851062</v>
      </c>
    </row>
    <row r="25" spans="1:11" ht="14.1" customHeight="1" x14ac:dyDescent="0.2">
      <c r="A25" s="306">
        <v>25</v>
      </c>
      <c r="B25" s="307" t="s">
        <v>242</v>
      </c>
      <c r="C25" s="308"/>
      <c r="D25" s="113">
        <v>5.3825857519788922</v>
      </c>
      <c r="E25" s="115">
        <v>306</v>
      </c>
      <c r="F25" s="114">
        <v>193</v>
      </c>
      <c r="G25" s="114">
        <v>217</v>
      </c>
      <c r="H25" s="114">
        <v>177</v>
      </c>
      <c r="I25" s="140">
        <v>272</v>
      </c>
      <c r="J25" s="115">
        <v>34</v>
      </c>
      <c r="K25" s="116">
        <v>12.5</v>
      </c>
    </row>
    <row r="26" spans="1:11" ht="14.1" customHeight="1" x14ac:dyDescent="0.2">
      <c r="A26" s="306">
        <v>26</v>
      </c>
      <c r="B26" s="307" t="s">
        <v>243</v>
      </c>
      <c r="C26" s="308"/>
      <c r="D26" s="113">
        <v>2.9727352682497803</v>
      </c>
      <c r="E26" s="115">
        <v>169</v>
      </c>
      <c r="F26" s="114">
        <v>91</v>
      </c>
      <c r="G26" s="114">
        <v>129</v>
      </c>
      <c r="H26" s="114">
        <v>109</v>
      </c>
      <c r="I26" s="140">
        <v>131</v>
      </c>
      <c r="J26" s="115">
        <v>38</v>
      </c>
      <c r="K26" s="116">
        <v>29.007633587786259</v>
      </c>
    </row>
    <row r="27" spans="1:11" ht="14.1" customHeight="1" x14ac:dyDescent="0.2">
      <c r="A27" s="306">
        <v>27</v>
      </c>
      <c r="B27" s="307" t="s">
        <v>244</v>
      </c>
      <c r="C27" s="308"/>
      <c r="D27" s="113">
        <v>1.1609498680738786</v>
      </c>
      <c r="E27" s="115">
        <v>66</v>
      </c>
      <c r="F27" s="114">
        <v>54</v>
      </c>
      <c r="G27" s="114">
        <v>67</v>
      </c>
      <c r="H27" s="114">
        <v>76</v>
      </c>
      <c r="I27" s="140">
        <v>74</v>
      </c>
      <c r="J27" s="115">
        <v>-8</v>
      </c>
      <c r="K27" s="116">
        <v>-10.810810810810811</v>
      </c>
    </row>
    <row r="28" spans="1:11" ht="14.1" customHeight="1" x14ac:dyDescent="0.2">
      <c r="A28" s="306">
        <v>28</v>
      </c>
      <c r="B28" s="307" t="s">
        <v>245</v>
      </c>
      <c r="C28" s="308"/>
      <c r="D28" s="113">
        <v>0.40457343887423042</v>
      </c>
      <c r="E28" s="115">
        <v>23</v>
      </c>
      <c r="F28" s="114">
        <v>12</v>
      </c>
      <c r="G28" s="114">
        <v>12</v>
      </c>
      <c r="H28" s="114">
        <v>18</v>
      </c>
      <c r="I28" s="140">
        <v>18</v>
      </c>
      <c r="J28" s="115">
        <v>5</v>
      </c>
      <c r="K28" s="116">
        <v>27.777777777777779</v>
      </c>
    </row>
    <row r="29" spans="1:11" ht="14.1" customHeight="1" x14ac:dyDescent="0.2">
      <c r="A29" s="306">
        <v>29</v>
      </c>
      <c r="B29" s="307" t="s">
        <v>246</v>
      </c>
      <c r="C29" s="308"/>
      <c r="D29" s="113">
        <v>5.6816182937554967</v>
      </c>
      <c r="E29" s="115">
        <v>323</v>
      </c>
      <c r="F29" s="114">
        <v>252</v>
      </c>
      <c r="G29" s="114">
        <v>328</v>
      </c>
      <c r="H29" s="114">
        <v>325</v>
      </c>
      <c r="I29" s="140">
        <v>231</v>
      </c>
      <c r="J29" s="115">
        <v>92</v>
      </c>
      <c r="K29" s="116">
        <v>39.82683982683983</v>
      </c>
    </row>
    <row r="30" spans="1:11" ht="14.1" customHeight="1" x14ac:dyDescent="0.2">
      <c r="A30" s="306" t="s">
        <v>247</v>
      </c>
      <c r="B30" s="307" t="s">
        <v>248</v>
      </c>
      <c r="C30" s="308"/>
      <c r="D30" s="113">
        <v>3.0606860158311346</v>
      </c>
      <c r="E30" s="115">
        <v>174</v>
      </c>
      <c r="F30" s="114">
        <v>128</v>
      </c>
      <c r="G30" s="114">
        <v>176</v>
      </c>
      <c r="H30" s="114">
        <v>222</v>
      </c>
      <c r="I30" s="140">
        <v>112</v>
      </c>
      <c r="J30" s="115">
        <v>62</v>
      </c>
      <c r="K30" s="116">
        <v>55.357142857142854</v>
      </c>
    </row>
    <row r="31" spans="1:11" ht="14.1" customHeight="1" x14ac:dyDescent="0.2">
      <c r="A31" s="306" t="s">
        <v>249</v>
      </c>
      <c r="B31" s="307" t="s">
        <v>250</v>
      </c>
      <c r="C31" s="308"/>
      <c r="D31" s="113" t="s">
        <v>513</v>
      </c>
      <c r="E31" s="115" t="s">
        <v>513</v>
      </c>
      <c r="F31" s="114">
        <v>118</v>
      </c>
      <c r="G31" s="114">
        <v>152</v>
      </c>
      <c r="H31" s="114" t="s">
        <v>513</v>
      </c>
      <c r="I31" s="140">
        <v>116</v>
      </c>
      <c r="J31" s="115" t="s">
        <v>513</v>
      </c>
      <c r="K31" s="116" t="s">
        <v>513</v>
      </c>
    </row>
    <row r="32" spans="1:11" ht="14.1" customHeight="1" x14ac:dyDescent="0.2">
      <c r="A32" s="306">
        <v>31</v>
      </c>
      <c r="B32" s="307" t="s">
        <v>251</v>
      </c>
      <c r="C32" s="308"/>
      <c r="D32" s="113">
        <v>0.35180299032541779</v>
      </c>
      <c r="E32" s="115">
        <v>20</v>
      </c>
      <c r="F32" s="114">
        <v>8</v>
      </c>
      <c r="G32" s="114">
        <v>25</v>
      </c>
      <c r="H32" s="114">
        <v>16</v>
      </c>
      <c r="I32" s="140">
        <v>12</v>
      </c>
      <c r="J32" s="115">
        <v>8</v>
      </c>
      <c r="K32" s="116">
        <v>66.666666666666671</v>
      </c>
    </row>
    <row r="33" spans="1:11" ht="14.1" customHeight="1" x14ac:dyDescent="0.2">
      <c r="A33" s="306">
        <v>32</v>
      </c>
      <c r="B33" s="307" t="s">
        <v>252</v>
      </c>
      <c r="C33" s="308"/>
      <c r="D33" s="113">
        <v>3.1662269129287597</v>
      </c>
      <c r="E33" s="115">
        <v>180</v>
      </c>
      <c r="F33" s="114">
        <v>150</v>
      </c>
      <c r="G33" s="114">
        <v>171</v>
      </c>
      <c r="H33" s="114">
        <v>168</v>
      </c>
      <c r="I33" s="140">
        <v>157</v>
      </c>
      <c r="J33" s="115">
        <v>23</v>
      </c>
      <c r="K33" s="116">
        <v>14.64968152866242</v>
      </c>
    </row>
    <row r="34" spans="1:11" ht="14.1" customHeight="1" x14ac:dyDescent="0.2">
      <c r="A34" s="306">
        <v>33</v>
      </c>
      <c r="B34" s="307" t="s">
        <v>253</v>
      </c>
      <c r="C34" s="308"/>
      <c r="D34" s="113">
        <v>1.3192612137203166</v>
      </c>
      <c r="E34" s="115">
        <v>75</v>
      </c>
      <c r="F34" s="114">
        <v>54</v>
      </c>
      <c r="G34" s="114">
        <v>87</v>
      </c>
      <c r="H34" s="114">
        <v>82</v>
      </c>
      <c r="I34" s="140">
        <v>106</v>
      </c>
      <c r="J34" s="115">
        <v>-31</v>
      </c>
      <c r="K34" s="116">
        <v>-29.245283018867923</v>
      </c>
    </row>
    <row r="35" spans="1:11" ht="14.1" customHeight="1" x14ac:dyDescent="0.2">
      <c r="A35" s="306">
        <v>34</v>
      </c>
      <c r="B35" s="307" t="s">
        <v>254</v>
      </c>
      <c r="C35" s="308"/>
      <c r="D35" s="113">
        <v>2.4450307827616533</v>
      </c>
      <c r="E35" s="115">
        <v>139</v>
      </c>
      <c r="F35" s="114">
        <v>69</v>
      </c>
      <c r="G35" s="114">
        <v>85</v>
      </c>
      <c r="H35" s="114">
        <v>68</v>
      </c>
      <c r="I35" s="140">
        <v>109</v>
      </c>
      <c r="J35" s="115">
        <v>30</v>
      </c>
      <c r="K35" s="116">
        <v>27.522935779816514</v>
      </c>
    </row>
    <row r="36" spans="1:11" ht="14.1" customHeight="1" x14ac:dyDescent="0.2">
      <c r="A36" s="306">
        <v>41</v>
      </c>
      <c r="B36" s="307" t="s">
        <v>255</v>
      </c>
      <c r="C36" s="308"/>
      <c r="D36" s="113">
        <v>0.47493403693931396</v>
      </c>
      <c r="E36" s="115">
        <v>27</v>
      </c>
      <c r="F36" s="114">
        <v>16</v>
      </c>
      <c r="G36" s="114">
        <v>38</v>
      </c>
      <c r="H36" s="114">
        <v>20</v>
      </c>
      <c r="I36" s="140">
        <v>24</v>
      </c>
      <c r="J36" s="115">
        <v>3</v>
      </c>
      <c r="K36" s="116">
        <v>12.5</v>
      </c>
    </row>
    <row r="37" spans="1:11" ht="14.1" customHeight="1" x14ac:dyDescent="0.2">
      <c r="A37" s="306">
        <v>42</v>
      </c>
      <c r="B37" s="307" t="s">
        <v>256</v>
      </c>
      <c r="C37" s="308"/>
      <c r="D37" s="113">
        <v>0.15831134564643801</v>
      </c>
      <c r="E37" s="115">
        <v>9</v>
      </c>
      <c r="F37" s="114">
        <v>4</v>
      </c>
      <c r="G37" s="114">
        <v>11</v>
      </c>
      <c r="H37" s="114" t="s">
        <v>513</v>
      </c>
      <c r="I37" s="140">
        <v>8</v>
      </c>
      <c r="J37" s="115">
        <v>1</v>
      </c>
      <c r="K37" s="116">
        <v>12.5</v>
      </c>
    </row>
    <row r="38" spans="1:11" ht="14.1" customHeight="1" x14ac:dyDescent="0.2">
      <c r="A38" s="306">
        <v>43</v>
      </c>
      <c r="B38" s="307" t="s">
        <v>257</v>
      </c>
      <c r="C38" s="308"/>
      <c r="D38" s="113">
        <v>0.58047493403693928</v>
      </c>
      <c r="E38" s="115">
        <v>33</v>
      </c>
      <c r="F38" s="114">
        <v>20</v>
      </c>
      <c r="G38" s="114">
        <v>37</v>
      </c>
      <c r="H38" s="114">
        <v>50</v>
      </c>
      <c r="I38" s="140">
        <v>40</v>
      </c>
      <c r="J38" s="115">
        <v>-7</v>
      </c>
      <c r="K38" s="116">
        <v>-17.5</v>
      </c>
    </row>
    <row r="39" spans="1:11" ht="14.1" customHeight="1" x14ac:dyDescent="0.2">
      <c r="A39" s="306">
        <v>51</v>
      </c>
      <c r="B39" s="307" t="s">
        <v>258</v>
      </c>
      <c r="C39" s="308"/>
      <c r="D39" s="113">
        <v>7.72207563764292</v>
      </c>
      <c r="E39" s="115">
        <v>439</v>
      </c>
      <c r="F39" s="114">
        <v>384</v>
      </c>
      <c r="G39" s="114">
        <v>361</v>
      </c>
      <c r="H39" s="114">
        <v>317</v>
      </c>
      <c r="I39" s="140">
        <v>465</v>
      </c>
      <c r="J39" s="115">
        <v>-26</v>
      </c>
      <c r="K39" s="116">
        <v>-5.591397849462366</v>
      </c>
    </row>
    <row r="40" spans="1:11" ht="14.1" customHeight="1" x14ac:dyDescent="0.2">
      <c r="A40" s="306" t="s">
        <v>259</v>
      </c>
      <c r="B40" s="307" t="s">
        <v>260</v>
      </c>
      <c r="C40" s="308"/>
      <c r="D40" s="113">
        <v>6.6314863676341247</v>
      </c>
      <c r="E40" s="115">
        <v>377</v>
      </c>
      <c r="F40" s="114">
        <v>326</v>
      </c>
      <c r="G40" s="114">
        <v>312</v>
      </c>
      <c r="H40" s="114">
        <v>278</v>
      </c>
      <c r="I40" s="140">
        <v>416</v>
      </c>
      <c r="J40" s="115">
        <v>-39</v>
      </c>
      <c r="K40" s="116">
        <v>-9.375</v>
      </c>
    </row>
    <row r="41" spans="1:11" ht="14.1" customHeight="1" x14ac:dyDescent="0.2">
      <c r="A41" s="306"/>
      <c r="B41" s="307" t="s">
        <v>261</v>
      </c>
      <c r="C41" s="308"/>
      <c r="D41" s="113">
        <v>6.0158311345646434</v>
      </c>
      <c r="E41" s="115">
        <v>342</v>
      </c>
      <c r="F41" s="114">
        <v>285</v>
      </c>
      <c r="G41" s="114">
        <v>263</v>
      </c>
      <c r="H41" s="114">
        <v>253</v>
      </c>
      <c r="I41" s="140">
        <v>353</v>
      </c>
      <c r="J41" s="115">
        <v>-11</v>
      </c>
      <c r="K41" s="116">
        <v>-3.1161473087818696</v>
      </c>
    </row>
    <row r="42" spans="1:11" ht="14.1" customHeight="1" x14ac:dyDescent="0.2">
      <c r="A42" s="306">
        <v>52</v>
      </c>
      <c r="B42" s="307" t="s">
        <v>262</v>
      </c>
      <c r="C42" s="308"/>
      <c r="D42" s="113">
        <v>11.222515391380826</v>
      </c>
      <c r="E42" s="115">
        <v>638</v>
      </c>
      <c r="F42" s="114">
        <v>433</v>
      </c>
      <c r="G42" s="114">
        <v>521</v>
      </c>
      <c r="H42" s="114">
        <v>445</v>
      </c>
      <c r="I42" s="140">
        <v>527</v>
      </c>
      <c r="J42" s="115">
        <v>111</v>
      </c>
      <c r="K42" s="116">
        <v>21.062618595825427</v>
      </c>
    </row>
    <row r="43" spans="1:11" ht="14.1" customHeight="1" x14ac:dyDescent="0.2">
      <c r="A43" s="306" t="s">
        <v>263</v>
      </c>
      <c r="B43" s="307" t="s">
        <v>264</v>
      </c>
      <c r="C43" s="308"/>
      <c r="D43" s="113">
        <v>10.237467018469657</v>
      </c>
      <c r="E43" s="115">
        <v>582</v>
      </c>
      <c r="F43" s="114">
        <v>389</v>
      </c>
      <c r="G43" s="114">
        <v>486</v>
      </c>
      <c r="H43" s="114">
        <v>413</v>
      </c>
      <c r="I43" s="140">
        <v>486</v>
      </c>
      <c r="J43" s="115">
        <v>96</v>
      </c>
      <c r="K43" s="116">
        <v>19.753086419753085</v>
      </c>
    </row>
    <row r="44" spans="1:11" ht="14.1" customHeight="1" x14ac:dyDescent="0.2">
      <c r="A44" s="306">
        <v>53</v>
      </c>
      <c r="B44" s="307" t="s">
        <v>265</v>
      </c>
      <c r="C44" s="308"/>
      <c r="D44" s="113">
        <v>1.0378188214599824</v>
      </c>
      <c r="E44" s="115">
        <v>59</v>
      </c>
      <c r="F44" s="114">
        <v>38</v>
      </c>
      <c r="G44" s="114">
        <v>39</v>
      </c>
      <c r="H44" s="114">
        <v>75</v>
      </c>
      <c r="I44" s="140">
        <v>47</v>
      </c>
      <c r="J44" s="115">
        <v>12</v>
      </c>
      <c r="K44" s="116">
        <v>25.531914893617021</v>
      </c>
    </row>
    <row r="45" spans="1:11" ht="14.1" customHeight="1" x14ac:dyDescent="0.2">
      <c r="A45" s="306" t="s">
        <v>266</v>
      </c>
      <c r="B45" s="307" t="s">
        <v>267</v>
      </c>
      <c r="C45" s="308"/>
      <c r="D45" s="113">
        <v>1.0202286719437115</v>
      </c>
      <c r="E45" s="115">
        <v>58</v>
      </c>
      <c r="F45" s="114">
        <v>36</v>
      </c>
      <c r="G45" s="114">
        <v>37</v>
      </c>
      <c r="H45" s="114">
        <v>74</v>
      </c>
      <c r="I45" s="140">
        <v>45</v>
      </c>
      <c r="J45" s="115">
        <v>13</v>
      </c>
      <c r="K45" s="116">
        <v>28.888888888888889</v>
      </c>
    </row>
    <row r="46" spans="1:11" ht="14.1" customHeight="1" x14ac:dyDescent="0.2">
      <c r="A46" s="306">
        <v>54</v>
      </c>
      <c r="B46" s="307" t="s">
        <v>268</v>
      </c>
      <c r="C46" s="308"/>
      <c r="D46" s="113">
        <v>4.1512752858399296</v>
      </c>
      <c r="E46" s="115">
        <v>236</v>
      </c>
      <c r="F46" s="114">
        <v>188</v>
      </c>
      <c r="G46" s="114">
        <v>247</v>
      </c>
      <c r="H46" s="114">
        <v>180</v>
      </c>
      <c r="I46" s="140">
        <v>266</v>
      </c>
      <c r="J46" s="115">
        <v>-30</v>
      </c>
      <c r="K46" s="116">
        <v>-11.278195488721805</v>
      </c>
    </row>
    <row r="47" spans="1:11" ht="14.1" customHeight="1" x14ac:dyDescent="0.2">
      <c r="A47" s="306">
        <v>61</v>
      </c>
      <c r="B47" s="307" t="s">
        <v>269</v>
      </c>
      <c r="C47" s="308"/>
      <c r="D47" s="113">
        <v>2.6912928759894461</v>
      </c>
      <c r="E47" s="115">
        <v>153</v>
      </c>
      <c r="F47" s="114">
        <v>88</v>
      </c>
      <c r="G47" s="114">
        <v>130</v>
      </c>
      <c r="H47" s="114">
        <v>167</v>
      </c>
      <c r="I47" s="140">
        <v>168</v>
      </c>
      <c r="J47" s="115">
        <v>-15</v>
      </c>
      <c r="K47" s="116">
        <v>-8.9285714285714288</v>
      </c>
    </row>
    <row r="48" spans="1:11" ht="14.1" customHeight="1" x14ac:dyDescent="0.2">
      <c r="A48" s="306">
        <v>62</v>
      </c>
      <c r="B48" s="307" t="s">
        <v>270</v>
      </c>
      <c r="C48" s="308"/>
      <c r="D48" s="113">
        <v>7.563764291996482</v>
      </c>
      <c r="E48" s="115">
        <v>430</v>
      </c>
      <c r="F48" s="114">
        <v>394</v>
      </c>
      <c r="G48" s="114">
        <v>508</v>
      </c>
      <c r="H48" s="114">
        <v>450</v>
      </c>
      <c r="I48" s="140">
        <v>493</v>
      </c>
      <c r="J48" s="115">
        <v>-63</v>
      </c>
      <c r="K48" s="116">
        <v>-12.778904665314402</v>
      </c>
    </row>
    <row r="49" spans="1:11" ht="14.1" customHeight="1" x14ac:dyDescent="0.2">
      <c r="A49" s="306">
        <v>63</v>
      </c>
      <c r="B49" s="307" t="s">
        <v>271</v>
      </c>
      <c r="C49" s="308"/>
      <c r="D49" s="113">
        <v>3.1662269129287597</v>
      </c>
      <c r="E49" s="115">
        <v>180</v>
      </c>
      <c r="F49" s="114">
        <v>204</v>
      </c>
      <c r="G49" s="114">
        <v>192</v>
      </c>
      <c r="H49" s="114">
        <v>163</v>
      </c>
      <c r="I49" s="140">
        <v>147</v>
      </c>
      <c r="J49" s="115">
        <v>33</v>
      </c>
      <c r="K49" s="116">
        <v>22.448979591836736</v>
      </c>
    </row>
    <row r="50" spans="1:11" ht="14.1" customHeight="1" x14ac:dyDescent="0.2">
      <c r="A50" s="306" t="s">
        <v>272</v>
      </c>
      <c r="B50" s="307" t="s">
        <v>273</v>
      </c>
      <c r="C50" s="308"/>
      <c r="D50" s="113">
        <v>0.28144239226033424</v>
      </c>
      <c r="E50" s="115">
        <v>16</v>
      </c>
      <c r="F50" s="114">
        <v>14</v>
      </c>
      <c r="G50" s="114">
        <v>8</v>
      </c>
      <c r="H50" s="114">
        <v>19</v>
      </c>
      <c r="I50" s="140">
        <v>8</v>
      </c>
      <c r="J50" s="115">
        <v>8</v>
      </c>
      <c r="K50" s="116">
        <v>100</v>
      </c>
    </row>
    <row r="51" spans="1:11" ht="14.1" customHeight="1" x14ac:dyDescent="0.2">
      <c r="A51" s="306" t="s">
        <v>274</v>
      </c>
      <c r="B51" s="307" t="s">
        <v>275</v>
      </c>
      <c r="C51" s="308"/>
      <c r="D51" s="113">
        <v>2.4450307827616533</v>
      </c>
      <c r="E51" s="115">
        <v>139</v>
      </c>
      <c r="F51" s="114">
        <v>174</v>
      </c>
      <c r="G51" s="114">
        <v>162</v>
      </c>
      <c r="H51" s="114">
        <v>118</v>
      </c>
      <c r="I51" s="140">
        <v>125</v>
      </c>
      <c r="J51" s="115">
        <v>14</v>
      </c>
      <c r="K51" s="116">
        <v>11.2</v>
      </c>
    </row>
    <row r="52" spans="1:11" ht="14.1" customHeight="1" x14ac:dyDescent="0.2">
      <c r="A52" s="306">
        <v>71</v>
      </c>
      <c r="B52" s="307" t="s">
        <v>276</v>
      </c>
      <c r="C52" s="308"/>
      <c r="D52" s="113">
        <v>7.1064204045734387</v>
      </c>
      <c r="E52" s="115">
        <v>404</v>
      </c>
      <c r="F52" s="114">
        <v>295</v>
      </c>
      <c r="G52" s="114">
        <v>360</v>
      </c>
      <c r="H52" s="114">
        <v>337</v>
      </c>
      <c r="I52" s="140">
        <v>463</v>
      </c>
      <c r="J52" s="115">
        <v>-59</v>
      </c>
      <c r="K52" s="116">
        <v>-12.742980561555076</v>
      </c>
    </row>
    <row r="53" spans="1:11" ht="14.1" customHeight="1" x14ac:dyDescent="0.2">
      <c r="A53" s="306" t="s">
        <v>277</v>
      </c>
      <c r="B53" s="307" t="s">
        <v>278</v>
      </c>
      <c r="C53" s="308"/>
      <c r="D53" s="113">
        <v>2.0404573438874229</v>
      </c>
      <c r="E53" s="115">
        <v>116</v>
      </c>
      <c r="F53" s="114">
        <v>94</v>
      </c>
      <c r="G53" s="114">
        <v>121</v>
      </c>
      <c r="H53" s="114">
        <v>112</v>
      </c>
      <c r="I53" s="140">
        <v>157</v>
      </c>
      <c r="J53" s="115">
        <v>-41</v>
      </c>
      <c r="K53" s="116">
        <v>-26.114649681528661</v>
      </c>
    </row>
    <row r="54" spans="1:11" ht="14.1" customHeight="1" x14ac:dyDescent="0.2">
      <c r="A54" s="306" t="s">
        <v>279</v>
      </c>
      <c r="B54" s="307" t="s">
        <v>280</v>
      </c>
      <c r="C54" s="308"/>
      <c r="D54" s="113">
        <v>4.4503078276165349</v>
      </c>
      <c r="E54" s="115">
        <v>253</v>
      </c>
      <c r="F54" s="114">
        <v>175</v>
      </c>
      <c r="G54" s="114">
        <v>211</v>
      </c>
      <c r="H54" s="114">
        <v>211</v>
      </c>
      <c r="I54" s="140">
        <v>270</v>
      </c>
      <c r="J54" s="115">
        <v>-17</v>
      </c>
      <c r="K54" s="116">
        <v>-6.2962962962962967</v>
      </c>
    </row>
    <row r="55" spans="1:11" ht="14.1" customHeight="1" x14ac:dyDescent="0.2">
      <c r="A55" s="306">
        <v>72</v>
      </c>
      <c r="B55" s="307" t="s">
        <v>281</v>
      </c>
      <c r="C55" s="308"/>
      <c r="D55" s="113">
        <v>2.0756376429199648</v>
      </c>
      <c r="E55" s="115">
        <v>118</v>
      </c>
      <c r="F55" s="114">
        <v>77</v>
      </c>
      <c r="G55" s="114">
        <v>94</v>
      </c>
      <c r="H55" s="114">
        <v>107</v>
      </c>
      <c r="I55" s="140">
        <v>158</v>
      </c>
      <c r="J55" s="115">
        <v>-40</v>
      </c>
      <c r="K55" s="116">
        <v>-25.316455696202532</v>
      </c>
    </row>
    <row r="56" spans="1:11" ht="14.1" customHeight="1" x14ac:dyDescent="0.2">
      <c r="A56" s="306" t="s">
        <v>282</v>
      </c>
      <c r="B56" s="307" t="s">
        <v>283</v>
      </c>
      <c r="C56" s="308"/>
      <c r="D56" s="113">
        <v>1.0729991204925242</v>
      </c>
      <c r="E56" s="115">
        <v>61</v>
      </c>
      <c r="F56" s="114">
        <v>32</v>
      </c>
      <c r="G56" s="114">
        <v>40</v>
      </c>
      <c r="H56" s="114">
        <v>37</v>
      </c>
      <c r="I56" s="140">
        <v>64</v>
      </c>
      <c r="J56" s="115">
        <v>-3</v>
      </c>
      <c r="K56" s="116">
        <v>-4.6875</v>
      </c>
    </row>
    <row r="57" spans="1:11" ht="14.1" customHeight="1" x14ac:dyDescent="0.2">
      <c r="A57" s="306" t="s">
        <v>284</v>
      </c>
      <c r="B57" s="307" t="s">
        <v>285</v>
      </c>
      <c r="C57" s="308"/>
      <c r="D57" s="113">
        <v>0.7563764291996482</v>
      </c>
      <c r="E57" s="115">
        <v>43</v>
      </c>
      <c r="F57" s="114">
        <v>22</v>
      </c>
      <c r="G57" s="114">
        <v>23</v>
      </c>
      <c r="H57" s="114">
        <v>35</v>
      </c>
      <c r="I57" s="140">
        <v>35</v>
      </c>
      <c r="J57" s="115">
        <v>8</v>
      </c>
      <c r="K57" s="116">
        <v>22.857142857142858</v>
      </c>
    </row>
    <row r="58" spans="1:11" ht="14.1" customHeight="1" x14ac:dyDescent="0.2">
      <c r="A58" s="306">
        <v>73</v>
      </c>
      <c r="B58" s="307" t="s">
        <v>286</v>
      </c>
      <c r="C58" s="308"/>
      <c r="D58" s="113">
        <v>0.86191732629727358</v>
      </c>
      <c r="E58" s="115">
        <v>49</v>
      </c>
      <c r="F58" s="114">
        <v>39</v>
      </c>
      <c r="G58" s="114">
        <v>64</v>
      </c>
      <c r="H58" s="114">
        <v>76</v>
      </c>
      <c r="I58" s="140">
        <v>61</v>
      </c>
      <c r="J58" s="115">
        <v>-12</v>
      </c>
      <c r="K58" s="116">
        <v>-19.672131147540984</v>
      </c>
    </row>
    <row r="59" spans="1:11" ht="14.1" customHeight="1" x14ac:dyDescent="0.2">
      <c r="A59" s="306" t="s">
        <v>287</v>
      </c>
      <c r="B59" s="307" t="s">
        <v>288</v>
      </c>
      <c r="C59" s="308"/>
      <c r="D59" s="113">
        <v>0.66842568161829374</v>
      </c>
      <c r="E59" s="115">
        <v>38</v>
      </c>
      <c r="F59" s="114">
        <v>27</v>
      </c>
      <c r="G59" s="114">
        <v>39</v>
      </c>
      <c r="H59" s="114">
        <v>49</v>
      </c>
      <c r="I59" s="140">
        <v>36</v>
      </c>
      <c r="J59" s="115">
        <v>2</v>
      </c>
      <c r="K59" s="116">
        <v>5.5555555555555554</v>
      </c>
    </row>
    <row r="60" spans="1:11" ht="14.1" customHeight="1" x14ac:dyDescent="0.2">
      <c r="A60" s="306">
        <v>81</v>
      </c>
      <c r="B60" s="307" t="s">
        <v>289</v>
      </c>
      <c r="C60" s="308"/>
      <c r="D60" s="113">
        <v>6.2620932277924366</v>
      </c>
      <c r="E60" s="115">
        <v>356</v>
      </c>
      <c r="F60" s="114">
        <v>251</v>
      </c>
      <c r="G60" s="114">
        <v>317</v>
      </c>
      <c r="H60" s="114">
        <v>288</v>
      </c>
      <c r="I60" s="140">
        <v>327</v>
      </c>
      <c r="J60" s="115">
        <v>29</v>
      </c>
      <c r="K60" s="116">
        <v>8.8685015290519882</v>
      </c>
    </row>
    <row r="61" spans="1:11" ht="14.1" customHeight="1" x14ac:dyDescent="0.2">
      <c r="A61" s="306" t="s">
        <v>290</v>
      </c>
      <c r="B61" s="307" t="s">
        <v>291</v>
      </c>
      <c r="C61" s="308"/>
      <c r="D61" s="113">
        <v>1.7590149516270888</v>
      </c>
      <c r="E61" s="115">
        <v>100</v>
      </c>
      <c r="F61" s="114">
        <v>59</v>
      </c>
      <c r="G61" s="114">
        <v>112</v>
      </c>
      <c r="H61" s="114">
        <v>130</v>
      </c>
      <c r="I61" s="140">
        <v>133</v>
      </c>
      <c r="J61" s="115">
        <v>-33</v>
      </c>
      <c r="K61" s="116">
        <v>-24.81203007518797</v>
      </c>
    </row>
    <row r="62" spans="1:11" ht="14.1" customHeight="1" x14ac:dyDescent="0.2">
      <c r="A62" s="306" t="s">
        <v>292</v>
      </c>
      <c r="B62" s="307" t="s">
        <v>293</v>
      </c>
      <c r="C62" s="308"/>
      <c r="D62" s="113">
        <v>2.990325417766051</v>
      </c>
      <c r="E62" s="115">
        <v>170</v>
      </c>
      <c r="F62" s="114">
        <v>123</v>
      </c>
      <c r="G62" s="114">
        <v>133</v>
      </c>
      <c r="H62" s="114">
        <v>92</v>
      </c>
      <c r="I62" s="140">
        <v>100</v>
      </c>
      <c r="J62" s="115">
        <v>70</v>
      </c>
      <c r="K62" s="116">
        <v>70</v>
      </c>
    </row>
    <row r="63" spans="1:11" ht="14.1" customHeight="1" x14ac:dyDescent="0.2">
      <c r="A63" s="306"/>
      <c r="B63" s="307" t="s">
        <v>294</v>
      </c>
      <c r="C63" s="308"/>
      <c r="D63" s="113">
        <v>2.7088830255057168</v>
      </c>
      <c r="E63" s="115">
        <v>154</v>
      </c>
      <c r="F63" s="114">
        <v>93</v>
      </c>
      <c r="G63" s="114">
        <v>123</v>
      </c>
      <c r="H63" s="114">
        <v>80</v>
      </c>
      <c r="I63" s="140">
        <v>85</v>
      </c>
      <c r="J63" s="115">
        <v>69</v>
      </c>
      <c r="K63" s="116">
        <v>81.17647058823529</v>
      </c>
    </row>
    <row r="64" spans="1:11" ht="14.1" customHeight="1" x14ac:dyDescent="0.2">
      <c r="A64" s="306" t="s">
        <v>295</v>
      </c>
      <c r="B64" s="307" t="s">
        <v>296</v>
      </c>
      <c r="C64" s="308"/>
      <c r="D64" s="113">
        <v>0.54529463500439757</v>
      </c>
      <c r="E64" s="115">
        <v>31</v>
      </c>
      <c r="F64" s="114">
        <v>19</v>
      </c>
      <c r="G64" s="114">
        <v>21</v>
      </c>
      <c r="H64" s="114">
        <v>17</v>
      </c>
      <c r="I64" s="140">
        <v>35</v>
      </c>
      <c r="J64" s="115">
        <v>-4</v>
      </c>
      <c r="K64" s="116">
        <v>-11.428571428571429</v>
      </c>
    </row>
    <row r="65" spans="1:11" ht="14.1" customHeight="1" x14ac:dyDescent="0.2">
      <c r="A65" s="306" t="s">
        <v>297</v>
      </c>
      <c r="B65" s="307" t="s">
        <v>298</v>
      </c>
      <c r="C65" s="308"/>
      <c r="D65" s="113">
        <v>0.38698328935795956</v>
      </c>
      <c r="E65" s="115">
        <v>22</v>
      </c>
      <c r="F65" s="114">
        <v>33</v>
      </c>
      <c r="G65" s="114">
        <v>31</v>
      </c>
      <c r="H65" s="114">
        <v>30</v>
      </c>
      <c r="I65" s="140">
        <v>29</v>
      </c>
      <c r="J65" s="115">
        <v>-7</v>
      </c>
      <c r="K65" s="116">
        <v>-24.137931034482758</v>
      </c>
    </row>
    <row r="66" spans="1:11" ht="14.1" customHeight="1" x14ac:dyDescent="0.2">
      <c r="A66" s="306">
        <v>82</v>
      </c>
      <c r="B66" s="307" t="s">
        <v>299</v>
      </c>
      <c r="C66" s="308"/>
      <c r="D66" s="113">
        <v>3.9050131926121372</v>
      </c>
      <c r="E66" s="115">
        <v>222</v>
      </c>
      <c r="F66" s="114">
        <v>204</v>
      </c>
      <c r="G66" s="114">
        <v>217</v>
      </c>
      <c r="H66" s="114">
        <v>180</v>
      </c>
      <c r="I66" s="140">
        <v>240</v>
      </c>
      <c r="J66" s="115">
        <v>-18</v>
      </c>
      <c r="K66" s="116">
        <v>-7.5</v>
      </c>
    </row>
    <row r="67" spans="1:11" ht="14.1" customHeight="1" x14ac:dyDescent="0.2">
      <c r="A67" s="306" t="s">
        <v>300</v>
      </c>
      <c r="B67" s="307" t="s">
        <v>301</v>
      </c>
      <c r="C67" s="308"/>
      <c r="D67" s="113">
        <v>2.3043095866314864</v>
      </c>
      <c r="E67" s="115">
        <v>131</v>
      </c>
      <c r="F67" s="114">
        <v>159</v>
      </c>
      <c r="G67" s="114">
        <v>153</v>
      </c>
      <c r="H67" s="114">
        <v>124</v>
      </c>
      <c r="I67" s="140">
        <v>173</v>
      </c>
      <c r="J67" s="115">
        <v>-42</v>
      </c>
      <c r="K67" s="116">
        <v>-24.277456647398843</v>
      </c>
    </row>
    <row r="68" spans="1:11" ht="14.1" customHeight="1" x14ac:dyDescent="0.2">
      <c r="A68" s="306" t="s">
        <v>302</v>
      </c>
      <c r="B68" s="307" t="s">
        <v>303</v>
      </c>
      <c r="C68" s="308"/>
      <c r="D68" s="113">
        <v>0.93227792436235712</v>
      </c>
      <c r="E68" s="115">
        <v>53</v>
      </c>
      <c r="F68" s="114">
        <v>25</v>
      </c>
      <c r="G68" s="114">
        <v>45</v>
      </c>
      <c r="H68" s="114">
        <v>31</v>
      </c>
      <c r="I68" s="140">
        <v>53</v>
      </c>
      <c r="J68" s="115">
        <v>0</v>
      </c>
      <c r="K68" s="116">
        <v>0</v>
      </c>
    </row>
    <row r="69" spans="1:11" ht="14.1" customHeight="1" x14ac:dyDescent="0.2">
      <c r="A69" s="306">
        <v>83</v>
      </c>
      <c r="B69" s="307" t="s">
        <v>304</v>
      </c>
      <c r="C69" s="308"/>
      <c r="D69" s="113">
        <v>4.1688654353562002</v>
      </c>
      <c r="E69" s="115">
        <v>237</v>
      </c>
      <c r="F69" s="114">
        <v>187</v>
      </c>
      <c r="G69" s="114">
        <v>433</v>
      </c>
      <c r="H69" s="114">
        <v>177</v>
      </c>
      <c r="I69" s="140">
        <v>207</v>
      </c>
      <c r="J69" s="115">
        <v>30</v>
      </c>
      <c r="K69" s="116">
        <v>14.492753623188406</v>
      </c>
    </row>
    <row r="70" spans="1:11" ht="14.1" customHeight="1" x14ac:dyDescent="0.2">
      <c r="A70" s="306" t="s">
        <v>305</v>
      </c>
      <c r="B70" s="307" t="s">
        <v>306</v>
      </c>
      <c r="C70" s="308"/>
      <c r="D70" s="113">
        <v>2.9375549692172385</v>
      </c>
      <c r="E70" s="115">
        <v>167</v>
      </c>
      <c r="F70" s="114">
        <v>142</v>
      </c>
      <c r="G70" s="114">
        <v>385</v>
      </c>
      <c r="H70" s="114">
        <v>124</v>
      </c>
      <c r="I70" s="140">
        <v>162</v>
      </c>
      <c r="J70" s="115">
        <v>5</v>
      </c>
      <c r="K70" s="116">
        <v>3.0864197530864197</v>
      </c>
    </row>
    <row r="71" spans="1:11" ht="14.1" customHeight="1" x14ac:dyDescent="0.2">
      <c r="A71" s="306"/>
      <c r="B71" s="307" t="s">
        <v>307</v>
      </c>
      <c r="C71" s="308"/>
      <c r="D71" s="113">
        <v>1.6358839050131926</v>
      </c>
      <c r="E71" s="115">
        <v>93</v>
      </c>
      <c r="F71" s="114">
        <v>72</v>
      </c>
      <c r="G71" s="114">
        <v>233</v>
      </c>
      <c r="H71" s="114">
        <v>61</v>
      </c>
      <c r="I71" s="140">
        <v>66</v>
      </c>
      <c r="J71" s="115">
        <v>27</v>
      </c>
      <c r="K71" s="116">
        <v>40.909090909090907</v>
      </c>
    </row>
    <row r="72" spans="1:11" ht="14.1" customHeight="1" x14ac:dyDescent="0.2">
      <c r="A72" s="306">
        <v>84</v>
      </c>
      <c r="B72" s="307" t="s">
        <v>308</v>
      </c>
      <c r="C72" s="308"/>
      <c r="D72" s="113">
        <v>1.0905892700087951</v>
      </c>
      <c r="E72" s="115">
        <v>62</v>
      </c>
      <c r="F72" s="114">
        <v>22</v>
      </c>
      <c r="G72" s="114">
        <v>147</v>
      </c>
      <c r="H72" s="114">
        <v>31</v>
      </c>
      <c r="I72" s="140">
        <v>58</v>
      </c>
      <c r="J72" s="115">
        <v>4</v>
      </c>
      <c r="K72" s="116">
        <v>6.8965517241379306</v>
      </c>
    </row>
    <row r="73" spans="1:11" ht="14.1" customHeight="1" x14ac:dyDescent="0.2">
      <c r="A73" s="306" t="s">
        <v>309</v>
      </c>
      <c r="B73" s="307" t="s">
        <v>310</v>
      </c>
      <c r="C73" s="308"/>
      <c r="D73" s="113">
        <v>0.61565523306948111</v>
      </c>
      <c r="E73" s="115">
        <v>35</v>
      </c>
      <c r="F73" s="114">
        <v>4</v>
      </c>
      <c r="G73" s="114">
        <v>78</v>
      </c>
      <c r="H73" s="114">
        <v>10</v>
      </c>
      <c r="I73" s="140">
        <v>35</v>
      </c>
      <c r="J73" s="115">
        <v>0</v>
      </c>
      <c r="K73" s="116">
        <v>0</v>
      </c>
    </row>
    <row r="74" spans="1:11" ht="14.1" customHeight="1" x14ac:dyDescent="0.2">
      <c r="A74" s="306" t="s">
        <v>311</v>
      </c>
      <c r="B74" s="307" t="s">
        <v>312</v>
      </c>
      <c r="C74" s="308"/>
      <c r="D74" s="113">
        <v>0.21108179419525067</v>
      </c>
      <c r="E74" s="115">
        <v>12</v>
      </c>
      <c r="F74" s="114" t="s">
        <v>513</v>
      </c>
      <c r="G74" s="114">
        <v>45</v>
      </c>
      <c r="H74" s="114">
        <v>8</v>
      </c>
      <c r="I74" s="140">
        <v>9</v>
      </c>
      <c r="J74" s="115">
        <v>3</v>
      </c>
      <c r="K74" s="116">
        <v>33.333333333333336</v>
      </c>
    </row>
    <row r="75" spans="1:11" ht="14.1" customHeight="1" x14ac:dyDescent="0.2">
      <c r="A75" s="306" t="s">
        <v>313</v>
      </c>
      <c r="B75" s="307" t="s">
        <v>314</v>
      </c>
      <c r="C75" s="308"/>
      <c r="D75" s="113" t="s">
        <v>513</v>
      </c>
      <c r="E75" s="115" t="s">
        <v>513</v>
      </c>
      <c r="F75" s="114">
        <v>0</v>
      </c>
      <c r="G75" s="114" t="s">
        <v>513</v>
      </c>
      <c r="H75" s="114">
        <v>0</v>
      </c>
      <c r="I75" s="140">
        <v>0</v>
      </c>
      <c r="J75" s="115" t="s">
        <v>513</v>
      </c>
      <c r="K75" s="116" t="s">
        <v>513</v>
      </c>
    </row>
    <row r="76" spans="1:11" ht="14.1" customHeight="1" x14ac:dyDescent="0.2">
      <c r="A76" s="306">
        <v>91</v>
      </c>
      <c r="B76" s="307" t="s">
        <v>315</v>
      </c>
      <c r="C76" s="308"/>
      <c r="D76" s="113">
        <v>0.42216358839050133</v>
      </c>
      <c r="E76" s="115">
        <v>24</v>
      </c>
      <c r="F76" s="114">
        <v>15</v>
      </c>
      <c r="G76" s="114">
        <v>18</v>
      </c>
      <c r="H76" s="114">
        <v>7</v>
      </c>
      <c r="I76" s="140">
        <v>28</v>
      </c>
      <c r="J76" s="115">
        <v>-4</v>
      </c>
      <c r="K76" s="116">
        <v>-14.285714285714286</v>
      </c>
    </row>
    <row r="77" spans="1:11" ht="14.1" customHeight="1" x14ac:dyDescent="0.2">
      <c r="A77" s="306">
        <v>92</v>
      </c>
      <c r="B77" s="307" t="s">
        <v>316</v>
      </c>
      <c r="C77" s="308"/>
      <c r="D77" s="113">
        <v>0.66842568161829374</v>
      </c>
      <c r="E77" s="115">
        <v>38</v>
      </c>
      <c r="F77" s="114">
        <v>19</v>
      </c>
      <c r="G77" s="114">
        <v>28</v>
      </c>
      <c r="H77" s="114">
        <v>25</v>
      </c>
      <c r="I77" s="140">
        <v>53</v>
      </c>
      <c r="J77" s="115">
        <v>-15</v>
      </c>
      <c r="K77" s="116">
        <v>-28.30188679245283</v>
      </c>
    </row>
    <row r="78" spans="1:11" ht="14.1" customHeight="1" x14ac:dyDescent="0.2">
      <c r="A78" s="306">
        <v>93</v>
      </c>
      <c r="B78" s="307" t="s">
        <v>317</v>
      </c>
      <c r="C78" s="308"/>
      <c r="D78" s="113">
        <v>0.10554089709762533</v>
      </c>
      <c r="E78" s="115">
        <v>6</v>
      </c>
      <c r="F78" s="114" t="s">
        <v>513</v>
      </c>
      <c r="G78" s="114">
        <v>3</v>
      </c>
      <c r="H78" s="114">
        <v>5</v>
      </c>
      <c r="I78" s="140">
        <v>12</v>
      </c>
      <c r="J78" s="115">
        <v>-6</v>
      </c>
      <c r="K78" s="116">
        <v>-50</v>
      </c>
    </row>
    <row r="79" spans="1:11" ht="14.1" customHeight="1" x14ac:dyDescent="0.2">
      <c r="A79" s="306">
        <v>94</v>
      </c>
      <c r="B79" s="307" t="s">
        <v>318</v>
      </c>
      <c r="C79" s="308"/>
      <c r="D79" s="113">
        <v>0.36939313984168864</v>
      </c>
      <c r="E79" s="115">
        <v>21</v>
      </c>
      <c r="F79" s="114">
        <v>25</v>
      </c>
      <c r="G79" s="114">
        <v>17</v>
      </c>
      <c r="H79" s="114">
        <v>10</v>
      </c>
      <c r="I79" s="140">
        <v>16</v>
      </c>
      <c r="J79" s="115">
        <v>5</v>
      </c>
      <c r="K79" s="116">
        <v>31.25</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t="s">
        <v>513</v>
      </c>
      <c r="E81" s="143" t="s">
        <v>513</v>
      </c>
      <c r="F81" s="144" t="s">
        <v>513</v>
      </c>
      <c r="G81" s="144">
        <v>3</v>
      </c>
      <c r="H81" s="144" t="s">
        <v>513</v>
      </c>
      <c r="I81" s="145" t="s">
        <v>513</v>
      </c>
      <c r="J81" s="143" t="s">
        <v>513</v>
      </c>
      <c r="K81" s="146" t="s">
        <v>513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56305</v>
      </c>
      <c r="C10" s="114">
        <v>31107</v>
      </c>
      <c r="D10" s="114">
        <v>25198</v>
      </c>
      <c r="E10" s="114">
        <v>42843</v>
      </c>
      <c r="F10" s="114">
        <v>12594</v>
      </c>
      <c r="G10" s="114">
        <v>6827</v>
      </c>
      <c r="H10" s="114">
        <v>15117</v>
      </c>
      <c r="I10" s="115">
        <v>21213</v>
      </c>
      <c r="J10" s="114">
        <v>15116</v>
      </c>
      <c r="K10" s="114">
        <v>6097</v>
      </c>
      <c r="L10" s="423">
        <v>4283</v>
      </c>
      <c r="M10" s="424">
        <v>4297</v>
      </c>
    </row>
    <row r="11" spans="1:13" ht="11.1" customHeight="1" x14ac:dyDescent="0.2">
      <c r="A11" s="422" t="s">
        <v>387</v>
      </c>
      <c r="B11" s="115">
        <v>57071</v>
      </c>
      <c r="C11" s="114">
        <v>31793</v>
      </c>
      <c r="D11" s="114">
        <v>25278</v>
      </c>
      <c r="E11" s="114">
        <v>43445</v>
      </c>
      <c r="F11" s="114">
        <v>12792</v>
      </c>
      <c r="G11" s="114">
        <v>6664</v>
      </c>
      <c r="H11" s="114">
        <v>15513</v>
      </c>
      <c r="I11" s="115">
        <v>21799</v>
      </c>
      <c r="J11" s="114">
        <v>15467</v>
      </c>
      <c r="K11" s="114">
        <v>6332</v>
      </c>
      <c r="L11" s="423">
        <v>4243</v>
      </c>
      <c r="M11" s="424">
        <v>3622</v>
      </c>
    </row>
    <row r="12" spans="1:13" ht="11.1" customHeight="1" x14ac:dyDescent="0.2">
      <c r="A12" s="422" t="s">
        <v>388</v>
      </c>
      <c r="B12" s="115">
        <v>58445</v>
      </c>
      <c r="C12" s="114">
        <v>32512</v>
      </c>
      <c r="D12" s="114">
        <v>25933</v>
      </c>
      <c r="E12" s="114">
        <v>44595</v>
      </c>
      <c r="F12" s="114">
        <v>12970</v>
      </c>
      <c r="G12" s="114">
        <v>7658</v>
      </c>
      <c r="H12" s="114">
        <v>15689</v>
      </c>
      <c r="I12" s="115">
        <v>21878</v>
      </c>
      <c r="J12" s="114">
        <v>15320</v>
      </c>
      <c r="K12" s="114">
        <v>6558</v>
      </c>
      <c r="L12" s="423">
        <v>5795</v>
      </c>
      <c r="M12" s="424">
        <v>4601</v>
      </c>
    </row>
    <row r="13" spans="1:13" s="110" customFormat="1" ht="11.1" customHeight="1" x14ac:dyDescent="0.2">
      <c r="A13" s="422" t="s">
        <v>389</v>
      </c>
      <c r="B13" s="115">
        <v>58167</v>
      </c>
      <c r="C13" s="114">
        <v>32241</v>
      </c>
      <c r="D13" s="114">
        <v>25926</v>
      </c>
      <c r="E13" s="114">
        <v>44152</v>
      </c>
      <c r="F13" s="114">
        <v>13127</v>
      </c>
      <c r="G13" s="114">
        <v>7418</v>
      </c>
      <c r="H13" s="114">
        <v>15918</v>
      </c>
      <c r="I13" s="115">
        <v>21859</v>
      </c>
      <c r="J13" s="114">
        <v>15277</v>
      </c>
      <c r="K13" s="114">
        <v>6582</v>
      </c>
      <c r="L13" s="423">
        <v>3339</v>
      </c>
      <c r="M13" s="424">
        <v>3752</v>
      </c>
    </row>
    <row r="14" spans="1:13" ht="15" customHeight="1" x14ac:dyDescent="0.2">
      <c r="A14" s="422" t="s">
        <v>390</v>
      </c>
      <c r="B14" s="115">
        <v>58631</v>
      </c>
      <c r="C14" s="114">
        <v>32516</v>
      </c>
      <c r="D14" s="114">
        <v>26115</v>
      </c>
      <c r="E14" s="114">
        <v>42722</v>
      </c>
      <c r="F14" s="114">
        <v>15140</v>
      </c>
      <c r="G14" s="114">
        <v>7204</v>
      </c>
      <c r="H14" s="114">
        <v>16256</v>
      </c>
      <c r="I14" s="115">
        <v>21770</v>
      </c>
      <c r="J14" s="114">
        <v>15115</v>
      </c>
      <c r="K14" s="114">
        <v>6655</v>
      </c>
      <c r="L14" s="423">
        <v>4522</v>
      </c>
      <c r="M14" s="424">
        <v>4108</v>
      </c>
    </row>
    <row r="15" spans="1:13" ht="11.1" customHeight="1" x14ac:dyDescent="0.2">
      <c r="A15" s="422" t="s">
        <v>387</v>
      </c>
      <c r="B15" s="115">
        <v>59276</v>
      </c>
      <c r="C15" s="114">
        <v>33021</v>
      </c>
      <c r="D15" s="114">
        <v>26255</v>
      </c>
      <c r="E15" s="114">
        <v>42914</v>
      </c>
      <c r="F15" s="114">
        <v>15616</v>
      </c>
      <c r="G15" s="114">
        <v>7064</v>
      </c>
      <c r="H15" s="114">
        <v>16564</v>
      </c>
      <c r="I15" s="115">
        <v>22404</v>
      </c>
      <c r="J15" s="114">
        <v>15539</v>
      </c>
      <c r="K15" s="114">
        <v>6865</v>
      </c>
      <c r="L15" s="423">
        <v>4620</v>
      </c>
      <c r="M15" s="424">
        <v>3946</v>
      </c>
    </row>
    <row r="16" spans="1:13" ht="11.1" customHeight="1" x14ac:dyDescent="0.2">
      <c r="A16" s="422" t="s">
        <v>388</v>
      </c>
      <c r="B16" s="115">
        <v>60867</v>
      </c>
      <c r="C16" s="114">
        <v>33860</v>
      </c>
      <c r="D16" s="114">
        <v>27007</v>
      </c>
      <c r="E16" s="114">
        <v>44770</v>
      </c>
      <c r="F16" s="114">
        <v>15946</v>
      </c>
      <c r="G16" s="114">
        <v>8222</v>
      </c>
      <c r="H16" s="114">
        <v>16851</v>
      </c>
      <c r="I16" s="115">
        <v>22499</v>
      </c>
      <c r="J16" s="114">
        <v>15366</v>
      </c>
      <c r="K16" s="114">
        <v>7133</v>
      </c>
      <c r="L16" s="423">
        <v>7560</v>
      </c>
      <c r="M16" s="424">
        <v>6118</v>
      </c>
    </row>
    <row r="17" spans="1:13" s="110" customFormat="1" ht="11.1" customHeight="1" x14ac:dyDescent="0.2">
      <c r="A17" s="422" t="s">
        <v>389</v>
      </c>
      <c r="B17" s="115">
        <v>60110</v>
      </c>
      <c r="C17" s="114">
        <v>33135</v>
      </c>
      <c r="D17" s="114">
        <v>26975</v>
      </c>
      <c r="E17" s="114">
        <v>44269</v>
      </c>
      <c r="F17" s="114">
        <v>15823</v>
      </c>
      <c r="G17" s="114">
        <v>7829</v>
      </c>
      <c r="H17" s="114">
        <v>16897</v>
      </c>
      <c r="I17" s="115">
        <v>22337</v>
      </c>
      <c r="J17" s="114">
        <v>15317</v>
      </c>
      <c r="K17" s="114">
        <v>7020</v>
      </c>
      <c r="L17" s="423">
        <v>3192</v>
      </c>
      <c r="M17" s="424">
        <v>4022</v>
      </c>
    </row>
    <row r="18" spans="1:13" ht="15" customHeight="1" x14ac:dyDescent="0.2">
      <c r="A18" s="422" t="s">
        <v>391</v>
      </c>
      <c r="B18" s="115">
        <v>60556</v>
      </c>
      <c r="C18" s="114">
        <v>33413</v>
      </c>
      <c r="D18" s="114">
        <v>27143</v>
      </c>
      <c r="E18" s="114">
        <v>44229</v>
      </c>
      <c r="F18" s="114">
        <v>16237</v>
      </c>
      <c r="G18" s="114">
        <v>7594</v>
      </c>
      <c r="H18" s="114">
        <v>17300</v>
      </c>
      <c r="I18" s="115">
        <v>22094</v>
      </c>
      <c r="J18" s="114">
        <v>15187</v>
      </c>
      <c r="K18" s="114">
        <v>6907</v>
      </c>
      <c r="L18" s="423">
        <v>4515</v>
      </c>
      <c r="M18" s="424">
        <v>4114</v>
      </c>
    </row>
    <row r="19" spans="1:13" ht="11.1" customHeight="1" x14ac:dyDescent="0.2">
      <c r="A19" s="422" t="s">
        <v>387</v>
      </c>
      <c r="B19" s="115">
        <v>61117</v>
      </c>
      <c r="C19" s="114">
        <v>33806</v>
      </c>
      <c r="D19" s="114">
        <v>27311</v>
      </c>
      <c r="E19" s="114">
        <v>44357</v>
      </c>
      <c r="F19" s="114">
        <v>16655</v>
      </c>
      <c r="G19" s="114">
        <v>7347</v>
      </c>
      <c r="H19" s="114">
        <v>17750</v>
      </c>
      <c r="I19" s="115">
        <v>22926</v>
      </c>
      <c r="J19" s="114">
        <v>15594</v>
      </c>
      <c r="K19" s="114">
        <v>7332</v>
      </c>
      <c r="L19" s="423">
        <v>3854</v>
      </c>
      <c r="M19" s="424">
        <v>3408</v>
      </c>
    </row>
    <row r="20" spans="1:13" ht="11.1" customHeight="1" x14ac:dyDescent="0.2">
      <c r="A20" s="422" t="s">
        <v>388</v>
      </c>
      <c r="B20" s="115">
        <v>62276</v>
      </c>
      <c r="C20" s="114">
        <v>34482</v>
      </c>
      <c r="D20" s="114">
        <v>27794</v>
      </c>
      <c r="E20" s="114">
        <v>45221</v>
      </c>
      <c r="F20" s="114">
        <v>16924</v>
      </c>
      <c r="G20" s="114">
        <v>8154</v>
      </c>
      <c r="H20" s="114">
        <v>18080</v>
      </c>
      <c r="I20" s="115">
        <v>23068</v>
      </c>
      <c r="J20" s="114">
        <v>15484</v>
      </c>
      <c r="K20" s="114">
        <v>7584</v>
      </c>
      <c r="L20" s="423">
        <v>5884</v>
      </c>
      <c r="M20" s="424">
        <v>4858</v>
      </c>
    </row>
    <row r="21" spans="1:13" s="110" customFormat="1" ht="11.1" customHeight="1" x14ac:dyDescent="0.2">
      <c r="A21" s="422" t="s">
        <v>389</v>
      </c>
      <c r="B21" s="115">
        <v>61686</v>
      </c>
      <c r="C21" s="114">
        <v>33871</v>
      </c>
      <c r="D21" s="114">
        <v>27815</v>
      </c>
      <c r="E21" s="114">
        <v>44753</v>
      </c>
      <c r="F21" s="114">
        <v>16893</v>
      </c>
      <c r="G21" s="114">
        <v>7856</v>
      </c>
      <c r="H21" s="114">
        <v>18141</v>
      </c>
      <c r="I21" s="115">
        <v>23058</v>
      </c>
      <c r="J21" s="114">
        <v>15540</v>
      </c>
      <c r="K21" s="114">
        <v>7518</v>
      </c>
      <c r="L21" s="423">
        <v>3210</v>
      </c>
      <c r="M21" s="424">
        <v>3753</v>
      </c>
    </row>
    <row r="22" spans="1:13" ht="15" customHeight="1" x14ac:dyDescent="0.2">
      <c r="A22" s="422" t="s">
        <v>392</v>
      </c>
      <c r="B22" s="115">
        <v>61665</v>
      </c>
      <c r="C22" s="114">
        <v>33849</v>
      </c>
      <c r="D22" s="114">
        <v>27816</v>
      </c>
      <c r="E22" s="114">
        <v>44598</v>
      </c>
      <c r="F22" s="114">
        <v>16909</v>
      </c>
      <c r="G22" s="114">
        <v>7511</v>
      </c>
      <c r="H22" s="114">
        <v>18457</v>
      </c>
      <c r="I22" s="115">
        <v>22733</v>
      </c>
      <c r="J22" s="114">
        <v>15284</v>
      </c>
      <c r="K22" s="114">
        <v>7449</v>
      </c>
      <c r="L22" s="423">
        <v>4121</v>
      </c>
      <c r="M22" s="424">
        <v>4238</v>
      </c>
    </row>
    <row r="23" spans="1:13" ht="11.1" customHeight="1" x14ac:dyDescent="0.2">
      <c r="A23" s="422" t="s">
        <v>387</v>
      </c>
      <c r="B23" s="115">
        <v>61994</v>
      </c>
      <c r="C23" s="114">
        <v>34160</v>
      </c>
      <c r="D23" s="114">
        <v>27834</v>
      </c>
      <c r="E23" s="114">
        <v>44677</v>
      </c>
      <c r="F23" s="114">
        <v>17146</v>
      </c>
      <c r="G23" s="114">
        <v>7168</v>
      </c>
      <c r="H23" s="114">
        <v>18882</v>
      </c>
      <c r="I23" s="115">
        <v>23313</v>
      </c>
      <c r="J23" s="114">
        <v>15613</v>
      </c>
      <c r="K23" s="114">
        <v>7700</v>
      </c>
      <c r="L23" s="423">
        <v>3812</v>
      </c>
      <c r="M23" s="424">
        <v>3551</v>
      </c>
    </row>
    <row r="24" spans="1:13" ht="11.1" customHeight="1" x14ac:dyDescent="0.2">
      <c r="A24" s="422" t="s">
        <v>388</v>
      </c>
      <c r="B24" s="115">
        <v>63550</v>
      </c>
      <c r="C24" s="114">
        <v>35091</v>
      </c>
      <c r="D24" s="114">
        <v>28459</v>
      </c>
      <c r="E24" s="114">
        <v>45259</v>
      </c>
      <c r="F24" s="114">
        <v>17418</v>
      </c>
      <c r="G24" s="114">
        <v>8108</v>
      </c>
      <c r="H24" s="114">
        <v>19213</v>
      </c>
      <c r="I24" s="115">
        <v>23360</v>
      </c>
      <c r="J24" s="114">
        <v>15367</v>
      </c>
      <c r="K24" s="114">
        <v>7993</v>
      </c>
      <c r="L24" s="423">
        <v>6188</v>
      </c>
      <c r="M24" s="424">
        <v>4759</v>
      </c>
    </row>
    <row r="25" spans="1:13" s="110" customFormat="1" ht="11.1" customHeight="1" x14ac:dyDescent="0.2">
      <c r="A25" s="422" t="s">
        <v>389</v>
      </c>
      <c r="B25" s="115">
        <v>62760</v>
      </c>
      <c r="C25" s="114">
        <v>34407</v>
      </c>
      <c r="D25" s="114">
        <v>28353</v>
      </c>
      <c r="E25" s="114">
        <v>44429</v>
      </c>
      <c r="F25" s="114">
        <v>17449</v>
      </c>
      <c r="G25" s="114">
        <v>7723</v>
      </c>
      <c r="H25" s="114">
        <v>19300</v>
      </c>
      <c r="I25" s="115">
        <v>23165</v>
      </c>
      <c r="J25" s="114">
        <v>15379</v>
      </c>
      <c r="K25" s="114">
        <v>7786</v>
      </c>
      <c r="L25" s="423">
        <v>3037</v>
      </c>
      <c r="M25" s="424">
        <v>3904</v>
      </c>
    </row>
    <row r="26" spans="1:13" ht="15" customHeight="1" x14ac:dyDescent="0.2">
      <c r="A26" s="422" t="s">
        <v>393</v>
      </c>
      <c r="B26" s="115">
        <v>63478</v>
      </c>
      <c r="C26" s="114">
        <v>34874</v>
      </c>
      <c r="D26" s="114">
        <v>28604</v>
      </c>
      <c r="E26" s="114">
        <v>44888</v>
      </c>
      <c r="F26" s="114">
        <v>17707</v>
      </c>
      <c r="G26" s="114">
        <v>7592</v>
      </c>
      <c r="H26" s="114">
        <v>19794</v>
      </c>
      <c r="I26" s="115">
        <v>23159</v>
      </c>
      <c r="J26" s="114">
        <v>15351</v>
      </c>
      <c r="K26" s="114">
        <v>7808</v>
      </c>
      <c r="L26" s="423">
        <v>4746</v>
      </c>
      <c r="M26" s="424">
        <v>4346</v>
      </c>
    </row>
    <row r="27" spans="1:13" ht="11.1" customHeight="1" x14ac:dyDescent="0.2">
      <c r="A27" s="422" t="s">
        <v>387</v>
      </c>
      <c r="B27" s="115">
        <v>64048</v>
      </c>
      <c r="C27" s="114">
        <v>35275</v>
      </c>
      <c r="D27" s="114">
        <v>28773</v>
      </c>
      <c r="E27" s="114">
        <v>45143</v>
      </c>
      <c r="F27" s="114">
        <v>18029</v>
      </c>
      <c r="G27" s="114">
        <v>7348</v>
      </c>
      <c r="H27" s="114">
        <v>20178</v>
      </c>
      <c r="I27" s="115">
        <v>23615</v>
      </c>
      <c r="J27" s="114">
        <v>15551</v>
      </c>
      <c r="K27" s="114">
        <v>8064</v>
      </c>
      <c r="L27" s="423">
        <v>4196</v>
      </c>
      <c r="M27" s="424">
        <v>3689</v>
      </c>
    </row>
    <row r="28" spans="1:13" ht="11.1" customHeight="1" x14ac:dyDescent="0.2">
      <c r="A28" s="422" t="s">
        <v>388</v>
      </c>
      <c r="B28" s="115">
        <v>65306</v>
      </c>
      <c r="C28" s="114">
        <v>35983</v>
      </c>
      <c r="D28" s="114">
        <v>29323</v>
      </c>
      <c r="E28" s="114">
        <v>46919</v>
      </c>
      <c r="F28" s="114">
        <v>18239</v>
      </c>
      <c r="G28" s="114">
        <v>8197</v>
      </c>
      <c r="H28" s="114">
        <v>20355</v>
      </c>
      <c r="I28" s="115">
        <v>23590</v>
      </c>
      <c r="J28" s="114">
        <v>15271</v>
      </c>
      <c r="K28" s="114">
        <v>8319</v>
      </c>
      <c r="L28" s="423">
        <v>6675</v>
      </c>
      <c r="M28" s="424">
        <v>5378</v>
      </c>
    </row>
    <row r="29" spans="1:13" s="110" customFormat="1" ht="11.1" customHeight="1" x14ac:dyDescent="0.2">
      <c r="A29" s="422" t="s">
        <v>389</v>
      </c>
      <c r="B29" s="115">
        <v>64579</v>
      </c>
      <c r="C29" s="114">
        <v>35317</v>
      </c>
      <c r="D29" s="114">
        <v>29262</v>
      </c>
      <c r="E29" s="114">
        <v>46203</v>
      </c>
      <c r="F29" s="114">
        <v>18355</v>
      </c>
      <c r="G29" s="114">
        <v>7769</v>
      </c>
      <c r="H29" s="114">
        <v>20451</v>
      </c>
      <c r="I29" s="115">
        <v>23388</v>
      </c>
      <c r="J29" s="114">
        <v>15169</v>
      </c>
      <c r="K29" s="114">
        <v>8219</v>
      </c>
      <c r="L29" s="423">
        <v>3157</v>
      </c>
      <c r="M29" s="424">
        <v>3918</v>
      </c>
    </row>
    <row r="30" spans="1:13" ht="15" customHeight="1" x14ac:dyDescent="0.2">
      <c r="A30" s="422" t="s">
        <v>394</v>
      </c>
      <c r="B30" s="115">
        <v>65401</v>
      </c>
      <c r="C30" s="114">
        <v>35720</v>
      </c>
      <c r="D30" s="114">
        <v>29681</v>
      </c>
      <c r="E30" s="114">
        <v>46421</v>
      </c>
      <c r="F30" s="114">
        <v>18964</v>
      </c>
      <c r="G30" s="114">
        <v>7601</v>
      </c>
      <c r="H30" s="114">
        <v>20891</v>
      </c>
      <c r="I30" s="115">
        <v>22965</v>
      </c>
      <c r="J30" s="114">
        <v>14789</v>
      </c>
      <c r="K30" s="114">
        <v>8176</v>
      </c>
      <c r="L30" s="423">
        <v>5020</v>
      </c>
      <c r="M30" s="424">
        <v>4412</v>
      </c>
    </row>
    <row r="31" spans="1:13" ht="11.1" customHeight="1" x14ac:dyDescent="0.2">
      <c r="A31" s="422" t="s">
        <v>387</v>
      </c>
      <c r="B31" s="115">
        <v>66057</v>
      </c>
      <c r="C31" s="114">
        <v>36057</v>
      </c>
      <c r="D31" s="114">
        <v>30000</v>
      </c>
      <c r="E31" s="114">
        <v>46604</v>
      </c>
      <c r="F31" s="114">
        <v>19441</v>
      </c>
      <c r="G31" s="114">
        <v>7429</v>
      </c>
      <c r="H31" s="114">
        <v>21280</v>
      </c>
      <c r="I31" s="115">
        <v>23441</v>
      </c>
      <c r="J31" s="114">
        <v>15097</v>
      </c>
      <c r="K31" s="114">
        <v>8344</v>
      </c>
      <c r="L31" s="423">
        <v>4619</v>
      </c>
      <c r="M31" s="424">
        <v>3993</v>
      </c>
    </row>
    <row r="32" spans="1:13" ht="11.1" customHeight="1" x14ac:dyDescent="0.2">
      <c r="A32" s="422" t="s">
        <v>388</v>
      </c>
      <c r="B32" s="115">
        <v>67101</v>
      </c>
      <c r="C32" s="114">
        <v>36611</v>
      </c>
      <c r="D32" s="114">
        <v>30490</v>
      </c>
      <c r="E32" s="114">
        <v>47430</v>
      </c>
      <c r="F32" s="114">
        <v>19666</v>
      </c>
      <c r="G32" s="114">
        <v>8185</v>
      </c>
      <c r="H32" s="114">
        <v>21560</v>
      </c>
      <c r="I32" s="115">
        <v>23453</v>
      </c>
      <c r="J32" s="114">
        <v>14858</v>
      </c>
      <c r="K32" s="114">
        <v>8595</v>
      </c>
      <c r="L32" s="423">
        <v>6515</v>
      </c>
      <c r="M32" s="424">
        <v>5415</v>
      </c>
    </row>
    <row r="33" spans="1:13" s="110" customFormat="1" ht="11.1" customHeight="1" x14ac:dyDescent="0.2">
      <c r="A33" s="422" t="s">
        <v>389</v>
      </c>
      <c r="B33" s="115">
        <v>66559</v>
      </c>
      <c r="C33" s="114">
        <v>36051</v>
      </c>
      <c r="D33" s="114">
        <v>30508</v>
      </c>
      <c r="E33" s="114">
        <v>46838</v>
      </c>
      <c r="F33" s="114">
        <v>19718</v>
      </c>
      <c r="G33" s="114">
        <v>7829</v>
      </c>
      <c r="H33" s="114">
        <v>21637</v>
      </c>
      <c r="I33" s="115">
        <v>23206</v>
      </c>
      <c r="J33" s="114">
        <v>14665</v>
      </c>
      <c r="K33" s="114">
        <v>8541</v>
      </c>
      <c r="L33" s="423">
        <v>3510</v>
      </c>
      <c r="M33" s="424">
        <v>3988</v>
      </c>
    </row>
    <row r="34" spans="1:13" ht="15" customHeight="1" x14ac:dyDescent="0.2">
      <c r="A34" s="422" t="s">
        <v>395</v>
      </c>
      <c r="B34" s="115">
        <v>66567</v>
      </c>
      <c r="C34" s="114">
        <v>36022</v>
      </c>
      <c r="D34" s="114">
        <v>30545</v>
      </c>
      <c r="E34" s="114">
        <v>46717</v>
      </c>
      <c r="F34" s="114">
        <v>19846</v>
      </c>
      <c r="G34" s="114">
        <v>7586</v>
      </c>
      <c r="H34" s="114">
        <v>22006</v>
      </c>
      <c r="I34" s="115">
        <v>22940</v>
      </c>
      <c r="J34" s="114">
        <v>14558</v>
      </c>
      <c r="K34" s="114">
        <v>8382</v>
      </c>
      <c r="L34" s="423">
        <v>4863</v>
      </c>
      <c r="M34" s="424">
        <v>4789</v>
      </c>
    </row>
    <row r="35" spans="1:13" ht="11.1" customHeight="1" x14ac:dyDescent="0.2">
      <c r="A35" s="422" t="s">
        <v>387</v>
      </c>
      <c r="B35" s="115">
        <v>66667</v>
      </c>
      <c r="C35" s="114">
        <v>36103</v>
      </c>
      <c r="D35" s="114">
        <v>30564</v>
      </c>
      <c r="E35" s="114">
        <v>46567</v>
      </c>
      <c r="F35" s="114">
        <v>20096</v>
      </c>
      <c r="G35" s="114">
        <v>7239</v>
      </c>
      <c r="H35" s="114">
        <v>22350</v>
      </c>
      <c r="I35" s="115">
        <v>23367</v>
      </c>
      <c r="J35" s="114">
        <v>14886</v>
      </c>
      <c r="K35" s="114">
        <v>8481</v>
      </c>
      <c r="L35" s="423">
        <v>4573</v>
      </c>
      <c r="M35" s="424">
        <v>4372</v>
      </c>
    </row>
    <row r="36" spans="1:13" ht="11.1" customHeight="1" x14ac:dyDescent="0.2">
      <c r="A36" s="422" t="s">
        <v>388</v>
      </c>
      <c r="B36" s="115">
        <v>68394</v>
      </c>
      <c r="C36" s="114">
        <v>37101</v>
      </c>
      <c r="D36" s="114">
        <v>31293</v>
      </c>
      <c r="E36" s="114">
        <v>47833</v>
      </c>
      <c r="F36" s="114">
        <v>20560</v>
      </c>
      <c r="G36" s="114">
        <v>8215</v>
      </c>
      <c r="H36" s="114">
        <v>22659</v>
      </c>
      <c r="I36" s="115">
        <v>23179</v>
      </c>
      <c r="J36" s="114">
        <v>14445</v>
      </c>
      <c r="K36" s="114">
        <v>8734</v>
      </c>
      <c r="L36" s="423">
        <v>6801</v>
      </c>
      <c r="M36" s="424">
        <v>5204</v>
      </c>
    </row>
    <row r="37" spans="1:13" s="110" customFormat="1" ht="11.1" customHeight="1" x14ac:dyDescent="0.2">
      <c r="A37" s="422" t="s">
        <v>389</v>
      </c>
      <c r="B37" s="115">
        <v>67711</v>
      </c>
      <c r="C37" s="114">
        <v>36532</v>
      </c>
      <c r="D37" s="114">
        <v>31179</v>
      </c>
      <c r="E37" s="114">
        <v>47182</v>
      </c>
      <c r="F37" s="114">
        <v>20528</v>
      </c>
      <c r="G37" s="114">
        <v>7869</v>
      </c>
      <c r="H37" s="114">
        <v>22766</v>
      </c>
      <c r="I37" s="115">
        <v>23119</v>
      </c>
      <c r="J37" s="114">
        <v>14444</v>
      </c>
      <c r="K37" s="114">
        <v>8675</v>
      </c>
      <c r="L37" s="423">
        <v>3660</v>
      </c>
      <c r="M37" s="424">
        <v>4297</v>
      </c>
    </row>
    <row r="38" spans="1:13" ht="15" customHeight="1" x14ac:dyDescent="0.2">
      <c r="A38" s="425" t="s">
        <v>396</v>
      </c>
      <c r="B38" s="115">
        <v>67947</v>
      </c>
      <c r="C38" s="114">
        <v>36649</v>
      </c>
      <c r="D38" s="114">
        <v>31298</v>
      </c>
      <c r="E38" s="114">
        <v>47264</v>
      </c>
      <c r="F38" s="114">
        <v>20683</v>
      </c>
      <c r="G38" s="114">
        <v>7675</v>
      </c>
      <c r="H38" s="114">
        <v>23059</v>
      </c>
      <c r="I38" s="115">
        <v>23063</v>
      </c>
      <c r="J38" s="114">
        <v>14446</v>
      </c>
      <c r="K38" s="114">
        <v>8617</v>
      </c>
      <c r="L38" s="423">
        <v>5399</v>
      </c>
      <c r="M38" s="424">
        <v>5181</v>
      </c>
    </row>
    <row r="39" spans="1:13" ht="11.1" customHeight="1" x14ac:dyDescent="0.2">
      <c r="A39" s="422" t="s">
        <v>387</v>
      </c>
      <c r="B39" s="115">
        <v>68623</v>
      </c>
      <c r="C39" s="114">
        <v>37172</v>
      </c>
      <c r="D39" s="114">
        <v>31451</v>
      </c>
      <c r="E39" s="114">
        <v>47661</v>
      </c>
      <c r="F39" s="114">
        <v>20962</v>
      </c>
      <c r="G39" s="114">
        <v>7512</v>
      </c>
      <c r="H39" s="114">
        <v>23615</v>
      </c>
      <c r="I39" s="115">
        <v>23574</v>
      </c>
      <c r="J39" s="114">
        <v>14808</v>
      </c>
      <c r="K39" s="114">
        <v>8766</v>
      </c>
      <c r="L39" s="423">
        <v>4775</v>
      </c>
      <c r="M39" s="424">
        <v>4229</v>
      </c>
    </row>
    <row r="40" spans="1:13" ht="11.1" customHeight="1" x14ac:dyDescent="0.2">
      <c r="A40" s="425" t="s">
        <v>388</v>
      </c>
      <c r="B40" s="115">
        <v>70412</v>
      </c>
      <c r="C40" s="114">
        <v>38196</v>
      </c>
      <c r="D40" s="114">
        <v>32216</v>
      </c>
      <c r="E40" s="114">
        <v>49158</v>
      </c>
      <c r="F40" s="114">
        <v>21254</v>
      </c>
      <c r="G40" s="114">
        <v>8404</v>
      </c>
      <c r="H40" s="114">
        <v>24037</v>
      </c>
      <c r="I40" s="115">
        <v>23575</v>
      </c>
      <c r="J40" s="114">
        <v>14513</v>
      </c>
      <c r="K40" s="114">
        <v>9062</v>
      </c>
      <c r="L40" s="423">
        <v>7285</v>
      </c>
      <c r="M40" s="424">
        <v>5661</v>
      </c>
    </row>
    <row r="41" spans="1:13" s="110" customFormat="1" ht="11.1" customHeight="1" x14ac:dyDescent="0.2">
      <c r="A41" s="422" t="s">
        <v>389</v>
      </c>
      <c r="B41" s="115">
        <v>69876</v>
      </c>
      <c r="C41" s="114">
        <v>37772</v>
      </c>
      <c r="D41" s="114">
        <v>32104</v>
      </c>
      <c r="E41" s="114">
        <v>48591</v>
      </c>
      <c r="F41" s="114">
        <v>21285</v>
      </c>
      <c r="G41" s="114">
        <v>8049</v>
      </c>
      <c r="H41" s="114">
        <v>24156</v>
      </c>
      <c r="I41" s="115">
        <v>23413</v>
      </c>
      <c r="J41" s="114">
        <v>14464</v>
      </c>
      <c r="K41" s="114">
        <v>8949</v>
      </c>
      <c r="L41" s="423">
        <v>3878</v>
      </c>
      <c r="M41" s="424">
        <v>4544</v>
      </c>
    </row>
    <row r="42" spans="1:13" ht="15" customHeight="1" x14ac:dyDescent="0.2">
      <c r="A42" s="422" t="s">
        <v>397</v>
      </c>
      <c r="B42" s="115">
        <v>69938</v>
      </c>
      <c r="C42" s="114">
        <v>37853</v>
      </c>
      <c r="D42" s="114">
        <v>32085</v>
      </c>
      <c r="E42" s="114">
        <v>48524</v>
      </c>
      <c r="F42" s="114">
        <v>21414</v>
      </c>
      <c r="G42" s="114">
        <v>7753</v>
      </c>
      <c r="H42" s="114">
        <v>24353</v>
      </c>
      <c r="I42" s="115">
        <v>23328</v>
      </c>
      <c r="J42" s="114">
        <v>14370</v>
      </c>
      <c r="K42" s="114">
        <v>8958</v>
      </c>
      <c r="L42" s="423">
        <v>5676</v>
      </c>
      <c r="M42" s="424">
        <v>5643</v>
      </c>
    </row>
    <row r="43" spans="1:13" ht="11.1" customHeight="1" x14ac:dyDescent="0.2">
      <c r="A43" s="422" t="s">
        <v>387</v>
      </c>
      <c r="B43" s="115">
        <v>70423</v>
      </c>
      <c r="C43" s="114">
        <v>38285</v>
      </c>
      <c r="D43" s="114">
        <v>32138</v>
      </c>
      <c r="E43" s="114">
        <v>48788</v>
      </c>
      <c r="F43" s="114">
        <v>21635</v>
      </c>
      <c r="G43" s="114">
        <v>7438</v>
      </c>
      <c r="H43" s="114">
        <v>24781</v>
      </c>
      <c r="I43" s="115">
        <v>23851</v>
      </c>
      <c r="J43" s="114">
        <v>14670</v>
      </c>
      <c r="K43" s="114">
        <v>9181</v>
      </c>
      <c r="L43" s="423">
        <v>5357</v>
      </c>
      <c r="M43" s="424">
        <v>4890</v>
      </c>
    </row>
    <row r="44" spans="1:13" ht="11.1" customHeight="1" x14ac:dyDescent="0.2">
      <c r="A44" s="422" t="s">
        <v>388</v>
      </c>
      <c r="B44" s="115">
        <v>71972</v>
      </c>
      <c r="C44" s="114">
        <v>39201</v>
      </c>
      <c r="D44" s="114">
        <v>32771</v>
      </c>
      <c r="E44" s="114">
        <v>49970</v>
      </c>
      <c r="F44" s="114">
        <v>22002</v>
      </c>
      <c r="G44" s="114">
        <v>8432</v>
      </c>
      <c r="H44" s="114">
        <v>25128</v>
      </c>
      <c r="I44" s="115">
        <v>23714</v>
      </c>
      <c r="J44" s="114">
        <v>14235</v>
      </c>
      <c r="K44" s="114">
        <v>9479</v>
      </c>
      <c r="L44" s="423">
        <v>7271</v>
      </c>
      <c r="M44" s="424">
        <v>6108</v>
      </c>
    </row>
    <row r="45" spans="1:13" s="110" customFormat="1" ht="11.1" customHeight="1" x14ac:dyDescent="0.2">
      <c r="A45" s="422" t="s">
        <v>389</v>
      </c>
      <c r="B45" s="115">
        <v>71648</v>
      </c>
      <c r="C45" s="114">
        <v>38928</v>
      </c>
      <c r="D45" s="114">
        <v>32720</v>
      </c>
      <c r="E45" s="114">
        <v>49523</v>
      </c>
      <c r="F45" s="114">
        <v>22125</v>
      </c>
      <c r="G45" s="114">
        <v>8096</v>
      </c>
      <c r="H45" s="114">
        <v>25212</v>
      </c>
      <c r="I45" s="115">
        <v>23423</v>
      </c>
      <c r="J45" s="114">
        <v>14112</v>
      </c>
      <c r="K45" s="114">
        <v>9311</v>
      </c>
      <c r="L45" s="423">
        <v>4039</v>
      </c>
      <c r="M45" s="424">
        <v>4399</v>
      </c>
    </row>
    <row r="46" spans="1:13" ht="15" customHeight="1" x14ac:dyDescent="0.2">
      <c r="A46" s="422" t="s">
        <v>398</v>
      </c>
      <c r="B46" s="115">
        <v>71614</v>
      </c>
      <c r="C46" s="114">
        <v>38937</v>
      </c>
      <c r="D46" s="114">
        <v>32677</v>
      </c>
      <c r="E46" s="114">
        <v>49389</v>
      </c>
      <c r="F46" s="114">
        <v>22225</v>
      </c>
      <c r="G46" s="114">
        <v>7789</v>
      </c>
      <c r="H46" s="114">
        <v>25322</v>
      </c>
      <c r="I46" s="115">
        <v>23205</v>
      </c>
      <c r="J46" s="114">
        <v>14057</v>
      </c>
      <c r="K46" s="114">
        <v>9148</v>
      </c>
      <c r="L46" s="423">
        <v>5634</v>
      </c>
      <c r="M46" s="424">
        <v>5650</v>
      </c>
    </row>
    <row r="47" spans="1:13" ht="11.1" customHeight="1" x14ac:dyDescent="0.2">
      <c r="A47" s="422" t="s">
        <v>387</v>
      </c>
      <c r="B47" s="115">
        <v>71721</v>
      </c>
      <c r="C47" s="114">
        <v>39002</v>
      </c>
      <c r="D47" s="114">
        <v>32719</v>
      </c>
      <c r="E47" s="114">
        <v>49103</v>
      </c>
      <c r="F47" s="114">
        <v>22618</v>
      </c>
      <c r="G47" s="114">
        <v>7531</v>
      </c>
      <c r="H47" s="114">
        <v>25625</v>
      </c>
      <c r="I47" s="115">
        <v>23687</v>
      </c>
      <c r="J47" s="114">
        <v>14291</v>
      </c>
      <c r="K47" s="114">
        <v>9396</v>
      </c>
      <c r="L47" s="423">
        <v>4861</v>
      </c>
      <c r="M47" s="424">
        <v>4737</v>
      </c>
    </row>
    <row r="48" spans="1:13" ht="11.1" customHeight="1" x14ac:dyDescent="0.2">
      <c r="A48" s="422" t="s">
        <v>388</v>
      </c>
      <c r="B48" s="115">
        <v>73296</v>
      </c>
      <c r="C48" s="114">
        <v>39834</v>
      </c>
      <c r="D48" s="114">
        <v>33462</v>
      </c>
      <c r="E48" s="114">
        <v>50489</v>
      </c>
      <c r="F48" s="114">
        <v>22807</v>
      </c>
      <c r="G48" s="114">
        <v>8506</v>
      </c>
      <c r="H48" s="114">
        <v>25941</v>
      </c>
      <c r="I48" s="115">
        <v>23588</v>
      </c>
      <c r="J48" s="114">
        <v>13880</v>
      </c>
      <c r="K48" s="114">
        <v>9708</v>
      </c>
      <c r="L48" s="423">
        <v>7018</v>
      </c>
      <c r="M48" s="424">
        <v>5634</v>
      </c>
    </row>
    <row r="49" spans="1:17" s="110" customFormat="1" ht="11.1" customHeight="1" x14ac:dyDescent="0.2">
      <c r="A49" s="422" t="s">
        <v>389</v>
      </c>
      <c r="B49" s="115">
        <v>72816</v>
      </c>
      <c r="C49" s="114">
        <v>39407</v>
      </c>
      <c r="D49" s="114">
        <v>33409</v>
      </c>
      <c r="E49" s="114">
        <v>49925</v>
      </c>
      <c r="F49" s="114">
        <v>22891</v>
      </c>
      <c r="G49" s="114">
        <v>8206</v>
      </c>
      <c r="H49" s="114">
        <v>26019</v>
      </c>
      <c r="I49" s="115">
        <v>23493</v>
      </c>
      <c r="J49" s="114">
        <v>13887</v>
      </c>
      <c r="K49" s="114">
        <v>9606</v>
      </c>
      <c r="L49" s="423">
        <v>3876</v>
      </c>
      <c r="M49" s="424">
        <v>4435</v>
      </c>
    </row>
    <row r="50" spans="1:17" ht="15" customHeight="1" x14ac:dyDescent="0.2">
      <c r="A50" s="422" t="s">
        <v>399</v>
      </c>
      <c r="B50" s="143">
        <v>72597</v>
      </c>
      <c r="C50" s="144">
        <v>39202</v>
      </c>
      <c r="D50" s="144">
        <v>33395</v>
      </c>
      <c r="E50" s="144">
        <v>49663</v>
      </c>
      <c r="F50" s="144">
        <v>22934</v>
      </c>
      <c r="G50" s="144">
        <v>7905</v>
      </c>
      <c r="H50" s="144">
        <v>26174</v>
      </c>
      <c r="I50" s="143">
        <v>22704</v>
      </c>
      <c r="J50" s="144">
        <v>13489</v>
      </c>
      <c r="K50" s="144">
        <v>9215</v>
      </c>
      <c r="L50" s="426">
        <v>5402</v>
      </c>
      <c r="M50" s="427">
        <v>5685</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1.3726366352947748</v>
      </c>
      <c r="C6" s="480">
        <f>'Tabelle 3.3'!J11</f>
        <v>-2.1590174531351001</v>
      </c>
      <c r="D6" s="481">
        <f t="shared" ref="D6:E9" si="0">IF(OR(AND(B6&gt;=-50,B6&lt;=50),ISNUMBER(B6)=FALSE),B6,"")</f>
        <v>1.3726366352947748</v>
      </c>
      <c r="E6" s="481">
        <f t="shared" si="0"/>
        <v>-2.1590174531351001</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1.4040057212208159</v>
      </c>
      <c r="C7" s="480">
        <f>'Tabelle 3.1'!J23</f>
        <v>-2.8801937126160149</v>
      </c>
      <c r="D7" s="481">
        <f t="shared" si="0"/>
        <v>1.4040057212208159</v>
      </c>
      <c r="E7" s="481">
        <f>IF(OR(AND(C7&gt;=-50,C7&lt;=50),ISNUMBER(C7)=FALSE),C7,"")</f>
        <v>-2.8801937126160149</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1.3726366352947748</v>
      </c>
      <c r="C14" s="480">
        <f>'Tabelle 3.3'!J11</f>
        <v>-2.1590174531351001</v>
      </c>
      <c r="D14" s="481">
        <f>IF(OR(AND(B14&gt;=-50,B14&lt;=50),ISNUMBER(B14)=FALSE),B14,"")</f>
        <v>1.3726366352947748</v>
      </c>
      <c r="E14" s="481">
        <f>IF(OR(AND(C14&gt;=-50,C14&lt;=50),ISNUMBER(C14)=FALSE),C14,"")</f>
        <v>-2.1590174531351001</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3.1936127744510978</v>
      </c>
      <c r="C15" s="480">
        <f>'Tabelle 3.3'!J12</f>
        <v>4.4991511035653646</v>
      </c>
      <c r="D15" s="481">
        <f t="shared" ref="D15:E45" si="3">IF(OR(AND(B15&gt;=-50,B15&lt;=50),ISNUMBER(B15)=FALSE),B15,"")</f>
        <v>3.1936127744510978</v>
      </c>
      <c r="E15" s="481">
        <f t="shared" si="3"/>
        <v>4.4991511035653646</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-3.5101404056162249</v>
      </c>
      <c r="C16" s="480">
        <f>'Tabelle 3.3'!J13</f>
        <v>13.253012048192771</v>
      </c>
      <c r="D16" s="481">
        <f t="shared" si="3"/>
        <v>-3.5101404056162249</v>
      </c>
      <c r="E16" s="481">
        <f t="shared" si="3"/>
        <v>13.253012048192771</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-1.0910008198272056</v>
      </c>
      <c r="C17" s="480">
        <f>'Tabelle 3.3'!J14</f>
        <v>-8.7664041994750654</v>
      </c>
      <c r="D17" s="481">
        <f t="shared" si="3"/>
        <v>-1.0910008198272056</v>
      </c>
      <c r="E17" s="481">
        <f t="shared" si="3"/>
        <v>-8.7664041994750654</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0.13001083423618634</v>
      </c>
      <c r="C18" s="480">
        <f>'Tabelle 3.3'!J15</f>
        <v>-5.2702702702702702</v>
      </c>
      <c r="D18" s="481">
        <f t="shared" si="3"/>
        <v>0.13001083423618634</v>
      </c>
      <c r="E18" s="481">
        <f t="shared" si="3"/>
        <v>-5.2702702702702702</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-1.2649887995783371</v>
      </c>
      <c r="C19" s="480">
        <f>'Tabelle 3.3'!J16</f>
        <v>-9.5652173913043477</v>
      </c>
      <c r="D19" s="481">
        <f t="shared" si="3"/>
        <v>-1.2649887995783371</v>
      </c>
      <c r="E19" s="481">
        <f t="shared" si="3"/>
        <v>-9.5652173913043477</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-2.2721051190802082</v>
      </c>
      <c r="C20" s="480">
        <f>'Tabelle 3.3'!J17</f>
        <v>-16.326530612244898</v>
      </c>
      <c r="D20" s="481">
        <f t="shared" si="3"/>
        <v>-2.2721051190802082</v>
      </c>
      <c r="E20" s="481">
        <f t="shared" si="3"/>
        <v>-16.326530612244898</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3.6621273463378725</v>
      </c>
      <c r="C21" s="480">
        <f>'Tabelle 3.3'!J18</f>
        <v>3.0272452068617559</v>
      </c>
      <c r="D21" s="481">
        <f t="shared" si="3"/>
        <v>3.6621273463378725</v>
      </c>
      <c r="E21" s="481">
        <f t="shared" si="3"/>
        <v>3.0272452068617559</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2.7528764029081669</v>
      </c>
      <c r="C22" s="480">
        <f>'Tabelle 3.3'!J19</f>
        <v>-1.4977767376550433</v>
      </c>
      <c r="D22" s="481">
        <f t="shared" si="3"/>
        <v>2.7528764029081669</v>
      </c>
      <c r="E22" s="481">
        <f t="shared" si="3"/>
        <v>-1.4977767376550433</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-0.2736266049252789</v>
      </c>
      <c r="C23" s="480">
        <f>'Tabelle 3.3'!J20</f>
        <v>-11.214285714285714</v>
      </c>
      <c r="D23" s="481">
        <f t="shared" si="3"/>
        <v>-0.2736266049252789</v>
      </c>
      <c r="E23" s="481">
        <f t="shared" si="3"/>
        <v>-11.214285714285714</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-0.9765625</v>
      </c>
      <c r="C24" s="480">
        <f>'Tabelle 3.3'!J21</f>
        <v>-6.8976897689768979</v>
      </c>
      <c r="D24" s="481">
        <f t="shared" si="3"/>
        <v>-0.9765625</v>
      </c>
      <c r="E24" s="481">
        <f t="shared" si="3"/>
        <v>-6.8976897689768979</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-6.6319895968790634</v>
      </c>
      <c r="C25" s="480">
        <f>'Tabelle 3.3'!J22</f>
        <v>7.0754716981132075</v>
      </c>
      <c r="D25" s="481">
        <f t="shared" si="3"/>
        <v>-6.6319895968790634</v>
      </c>
      <c r="E25" s="481">
        <f t="shared" si="3"/>
        <v>7.0754716981132075</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-0.11500862564692352</v>
      </c>
      <c r="C26" s="480">
        <f>'Tabelle 3.3'!J23</f>
        <v>-1.8115942028985508</v>
      </c>
      <c r="D26" s="481">
        <f t="shared" si="3"/>
        <v>-0.11500862564692352</v>
      </c>
      <c r="E26" s="481">
        <f t="shared" si="3"/>
        <v>-1.8115942028985508</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1.5374103177314657</v>
      </c>
      <c r="C27" s="480">
        <f>'Tabelle 3.3'!J24</f>
        <v>8.5324232081911269E-2</v>
      </c>
      <c r="D27" s="481">
        <f t="shared" si="3"/>
        <v>1.5374103177314657</v>
      </c>
      <c r="E27" s="481">
        <f t="shared" si="3"/>
        <v>8.5324232081911269E-2</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-1.3597941933112827</v>
      </c>
      <c r="C28" s="480">
        <f>'Tabelle 3.3'!J25</f>
        <v>4.9950049950049946</v>
      </c>
      <c r="D28" s="481">
        <f t="shared" si="3"/>
        <v>-1.3597941933112827</v>
      </c>
      <c r="E28" s="481">
        <f t="shared" si="3"/>
        <v>4.9950049950049946</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0.90634441087613293</v>
      </c>
      <c r="C29" s="480">
        <f>'Tabelle 3.3'!J26</f>
        <v>-12.587412587412587</v>
      </c>
      <c r="D29" s="481">
        <f t="shared" si="3"/>
        <v>0.90634441087613293</v>
      </c>
      <c r="E29" s="481">
        <f t="shared" si="3"/>
        <v>-12.587412587412587</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3.9758429793658783</v>
      </c>
      <c r="C30" s="480">
        <f>'Tabelle 3.3'!J27</f>
        <v>3.0150753768844223</v>
      </c>
      <c r="D30" s="481">
        <f t="shared" si="3"/>
        <v>3.9758429793658783</v>
      </c>
      <c r="E30" s="481">
        <f t="shared" si="3"/>
        <v>3.0150753768844223</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2.1402550091074679</v>
      </c>
      <c r="C31" s="480">
        <f>'Tabelle 3.3'!J28</f>
        <v>2.4896265560165975</v>
      </c>
      <c r="D31" s="481">
        <f t="shared" si="3"/>
        <v>2.1402550091074679</v>
      </c>
      <c r="E31" s="481">
        <f t="shared" si="3"/>
        <v>2.4896265560165975</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2.0921685043822449</v>
      </c>
      <c r="C32" s="480">
        <f>'Tabelle 3.3'!J29</f>
        <v>-1.5662650602409638</v>
      </c>
      <c r="D32" s="481">
        <f t="shared" si="3"/>
        <v>2.0921685043822449</v>
      </c>
      <c r="E32" s="481">
        <f t="shared" si="3"/>
        <v>-1.5662650602409638</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5.3583278035832782</v>
      </c>
      <c r="C33" s="480">
        <f>'Tabelle 3.3'!J30</f>
        <v>3.6876355748373104</v>
      </c>
      <c r="D33" s="481">
        <f t="shared" si="3"/>
        <v>5.3583278035832782</v>
      </c>
      <c r="E33" s="481">
        <f t="shared" si="3"/>
        <v>3.6876355748373104</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1.2278308321964528</v>
      </c>
      <c r="C34" s="480">
        <f>'Tabelle 3.3'!J31</f>
        <v>-3.5048471290082031</v>
      </c>
      <c r="D34" s="481">
        <f t="shared" si="3"/>
        <v>1.2278308321964528</v>
      </c>
      <c r="E34" s="481">
        <f t="shared" si="3"/>
        <v>-3.5048471290082031</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3.1936127744510978</v>
      </c>
      <c r="C37" s="480">
        <f>'Tabelle 3.3'!J34</f>
        <v>4.4991511035653646</v>
      </c>
      <c r="D37" s="481">
        <f t="shared" si="3"/>
        <v>3.1936127744510978</v>
      </c>
      <c r="E37" s="481">
        <f t="shared" si="3"/>
        <v>4.4991511035653646</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-8.4171355158818059E-2</v>
      </c>
      <c r="C38" s="480">
        <f>'Tabelle 3.3'!J35</f>
        <v>-3.7557152188112344</v>
      </c>
      <c r="D38" s="481">
        <f t="shared" si="3"/>
        <v>-8.4171355158818059E-2</v>
      </c>
      <c r="E38" s="481">
        <f t="shared" si="3"/>
        <v>-3.7557152188112344</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2.0089614405620884</v>
      </c>
      <c r="C39" s="480">
        <f>'Tabelle 3.3'!J36</f>
        <v>-2.3149124657245306</v>
      </c>
      <c r="D39" s="481">
        <f t="shared" si="3"/>
        <v>2.0089614405620884</v>
      </c>
      <c r="E39" s="481">
        <f t="shared" si="3"/>
        <v>-2.3149124657245306</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2.0089614405620884</v>
      </c>
      <c r="C45" s="480">
        <f>'Tabelle 3.3'!J36</f>
        <v>-2.3149124657245306</v>
      </c>
      <c r="D45" s="481">
        <f t="shared" si="3"/>
        <v>2.0089614405620884</v>
      </c>
      <c r="E45" s="481">
        <f t="shared" si="3"/>
        <v>-2.3149124657245306</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63478</v>
      </c>
      <c r="C51" s="487">
        <v>15351</v>
      </c>
      <c r="D51" s="487">
        <v>7808</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64048</v>
      </c>
      <c r="C52" s="487">
        <v>15551</v>
      </c>
      <c r="D52" s="487">
        <v>8064</v>
      </c>
      <c r="E52" s="488">
        <f t="shared" ref="E52:G70" si="11">IF($A$51=37802,IF(COUNTBLANK(B$51:B$70)&gt;0,#N/A,B52/B$51*100),IF(COUNTBLANK(B$51:B$75)&gt;0,#N/A,B52/B$51*100))</f>
        <v>100.8979488956804</v>
      </c>
      <c r="F52" s="488">
        <f t="shared" si="11"/>
        <v>101.30284672008338</v>
      </c>
      <c r="G52" s="488">
        <f t="shared" si="11"/>
        <v>103.27868852459017</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65306</v>
      </c>
      <c r="C53" s="487">
        <v>15271</v>
      </c>
      <c r="D53" s="487">
        <v>8319</v>
      </c>
      <c r="E53" s="488">
        <f t="shared" si="11"/>
        <v>102.87973786193643</v>
      </c>
      <c r="F53" s="488">
        <f t="shared" si="11"/>
        <v>99.478861311966654</v>
      </c>
      <c r="G53" s="488">
        <f t="shared" si="11"/>
        <v>106.54456967213115</v>
      </c>
      <c r="H53" s="489">
        <f>IF(ISERROR(L53)=TRUE,IF(MONTH(A53)=MONTH(MAX(A$51:A$75)),A53,""),"")</f>
        <v>41883</v>
      </c>
      <c r="I53" s="488">
        <f t="shared" si="12"/>
        <v>102.87973786193643</v>
      </c>
      <c r="J53" s="488">
        <f t="shared" si="10"/>
        <v>99.478861311966654</v>
      </c>
      <c r="K53" s="488">
        <f t="shared" si="10"/>
        <v>106.54456967213115</v>
      </c>
      <c r="L53" s="488" t="e">
        <f t="shared" si="13"/>
        <v>#N/A</v>
      </c>
    </row>
    <row r="54" spans="1:14" ht="15" customHeight="1" x14ac:dyDescent="0.2">
      <c r="A54" s="490" t="s">
        <v>462</v>
      </c>
      <c r="B54" s="487">
        <v>64579</v>
      </c>
      <c r="C54" s="487">
        <v>15169</v>
      </c>
      <c r="D54" s="487">
        <v>8219</v>
      </c>
      <c r="E54" s="488">
        <f t="shared" si="11"/>
        <v>101.73445918270897</v>
      </c>
      <c r="F54" s="488">
        <f t="shared" si="11"/>
        <v>98.814409484724123</v>
      </c>
      <c r="G54" s="488">
        <f t="shared" si="11"/>
        <v>105.26383196721312</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65401</v>
      </c>
      <c r="C55" s="487">
        <v>14789</v>
      </c>
      <c r="D55" s="487">
        <v>8176</v>
      </c>
      <c r="E55" s="488">
        <f t="shared" si="11"/>
        <v>103.02939601121648</v>
      </c>
      <c r="F55" s="488">
        <f t="shared" si="11"/>
        <v>96.339000716565693</v>
      </c>
      <c r="G55" s="488">
        <f t="shared" si="11"/>
        <v>104.71311475409837</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66057</v>
      </c>
      <c r="C56" s="487">
        <v>15097</v>
      </c>
      <c r="D56" s="487">
        <v>8344</v>
      </c>
      <c r="E56" s="488">
        <f t="shared" si="11"/>
        <v>104.06282491571883</v>
      </c>
      <c r="F56" s="488">
        <f t="shared" si="11"/>
        <v>98.345384665494109</v>
      </c>
      <c r="G56" s="488">
        <f t="shared" si="11"/>
        <v>106.86475409836065</v>
      </c>
      <c r="H56" s="489" t="str">
        <f t="shared" si="14"/>
        <v/>
      </c>
      <c r="I56" s="488" t="str">
        <f t="shared" si="12"/>
        <v/>
      </c>
      <c r="J56" s="488" t="str">
        <f t="shared" si="10"/>
        <v/>
      </c>
      <c r="K56" s="488" t="str">
        <f t="shared" si="10"/>
        <v/>
      </c>
      <c r="L56" s="488" t="e">
        <f t="shared" si="13"/>
        <v>#N/A</v>
      </c>
    </row>
    <row r="57" spans="1:14" ht="15" customHeight="1" x14ac:dyDescent="0.2">
      <c r="A57" s="490">
        <v>42248</v>
      </c>
      <c r="B57" s="487">
        <v>67101</v>
      </c>
      <c r="C57" s="487">
        <v>14858</v>
      </c>
      <c r="D57" s="487">
        <v>8595</v>
      </c>
      <c r="E57" s="488">
        <f t="shared" si="11"/>
        <v>105.70748920885977</v>
      </c>
      <c r="F57" s="488">
        <f t="shared" si="11"/>
        <v>96.788482834994454</v>
      </c>
      <c r="G57" s="488">
        <f t="shared" si="11"/>
        <v>110.07940573770492</v>
      </c>
      <c r="H57" s="489">
        <f t="shared" si="14"/>
        <v>42248</v>
      </c>
      <c r="I57" s="488">
        <f t="shared" si="12"/>
        <v>105.70748920885977</v>
      </c>
      <c r="J57" s="488">
        <f t="shared" si="10"/>
        <v>96.788482834994454</v>
      </c>
      <c r="K57" s="488">
        <f t="shared" si="10"/>
        <v>110.07940573770492</v>
      </c>
      <c r="L57" s="488" t="e">
        <f t="shared" si="13"/>
        <v>#N/A</v>
      </c>
    </row>
    <row r="58" spans="1:14" ht="15" customHeight="1" x14ac:dyDescent="0.2">
      <c r="A58" s="490" t="s">
        <v>465</v>
      </c>
      <c r="B58" s="487">
        <v>66559</v>
      </c>
      <c r="C58" s="487">
        <v>14665</v>
      </c>
      <c r="D58" s="487">
        <v>8541</v>
      </c>
      <c r="E58" s="488">
        <f t="shared" si="11"/>
        <v>104.85365008349351</v>
      </c>
      <c r="F58" s="488">
        <f t="shared" si="11"/>
        <v>95.531235750113993</v>
      </c>
      <c r="G58" s="488">
        <f t="shared" si="11"/>
        <v>109.38780737704919</v>
      </c>
      <c r="H58" s="489" t="str">
        <f t="shared" si="14"/>
        <v/>
      </c>
      <c r="I58" s="488" t="str">
        <f t="shared" si="12"/>
        <v/>
      </c>
      <c r="J58" s="488" t="str">
        <f t="shared" si="10"/>
        <v/>
      </c>
      <c r="K58" s="488" t="str">
        <f t="shared" si="10"/>
        <v/>
      </c>
      <c r="L58" s="488" t="e">
        <f t="shared" si="13"/>
        <v>#N/A</v>
      </c>
    </row>
    <row r="59" spans="1:14" ht="15" customHeight="1" x14ac:dyDescent="0.2">
      <c r="A59" s="490" t="s">
        <v>466</v>
      </c>
      <c r="B59" s="487">
        <v>66567</v>
      </c>
      <c r="C59" s="487">
        <v>14558</v>
      </c>
      <c r="D59" s="487">
        <v>8382</v>
      </c>
      <c r="E59" s="488">
        <f t="shared" si="11"/>
        <v>104.86625287501181</v>
      </c>
      <c r="F59" s="488">
        <f t="shared" si="11"/>
        <v>94.834212754869384</v>
      </c>
      <c r="G59" s="488">
        <f t="shared" si="11"/>
        <v>107.3514344262295</v>
      </c>
      <c r="H59" s="489" t="str">
        <f t="shared" si="14"/>
        <v/>
      </c>
      <c r="I59" s="488" t="str">
        <f t="shared" si="12"/>
        <v/>
      </c>
      <c r="J59" s="488" t="str">
        <f t="shared" si="10"/>
        <v/>
      </c>
      <c r="K59" s="488" t="str">
        <f t="shared" si="10"/>
        <v/>
      </c>
      <c r="L59" s="488" t="e">
        <f t="shared" si="13"/>
        <v>#N/A</v>
      </c>
    </row>
    <row r="60" spans="1:14" ht="15" customHeight="1" x14ac:dyDescent="0.2">
      <c r="A60" s="490" t="s">
        <v>467</v>
      </c>
      <c r="B60" s="487">
        <v>66667</v>
      </c>
      <c r="C60" s="487">
        <v>14886</v>
      </c>
      <c r="D60" s="487">
        <v>8481</v>
      </c>
      <c r="E60" s="488">
        <f t="shared" si="11"/>
        <v>105.02378776899084</v>
      </c>
      <c r="F60" s="488">
        <f t="shared" si="11"/>
        <v>96.970881375806144</v>
      </c>
      <c r="G60" s="488">
        <f t="shared" si="11"/>
        <v>108.61936475409837</v>
      </c>
      <c r="H60" s="489" t="str">
        <f t="shared" si="14"/>
        <v/>
      </c>
      <c r="I60" s="488" t="str">
        <f t="shared" si="12"/>
        <v/>
      </c>
      <c r="J60" s="488" t="str">
        <f t="shared" si="10"/>
        <v/>
      </c>
      <c r="K60" s="488" t="str">
        <f t="shared" si="10"/>
        <v/>
      </c>
      <c r="L60" s="488" t="e">
        <f t="shared" si="13"/>
        <v>#N/A</v>
      </c>
    </row>
    <row r="61" spans="1:14" ht="15" customHeight="1" x14ac:dyDescent="0.2">
      <c r="A61" s="490">
        <v>42614</v>
      </c>
      <c r="B61" s="487">
        <v>68394</v>
      </c>
      <c r="C61" s="487">
        <v>14445</v>
      </c>
      <c r="D61" s="487">
        <v>8734</v>
      </c>
      <c r="E61" s="488">
        <f t="shared" si="11"/>
        <v>107.74441538800845</v>
      </c>
      <c r="F61" s="488">
        <f t="shared" si="11"/>
        <v>94.098104358022283</v>
      </c>
      <c r="G61" s="488">
        <f t="shared" si="11"/>
        <v>111.85963114754098</v>
      </c>
      <c r="H61" s="489">
        <f t="shared" si="14"/>
        <v>42614</v>
      </c>
      <c r="I61" s="488">
        <f t="shared" si="12"/>
        <v>107.74441538800845</v>
      </c>
      <c r="J61" s="488">
        <f t="shared" si="10"/>
        <v>94.098104358022283</v>
      </c>
      <c r="K61" s="488">
        <f t="shared" si="10"/>
        <v>111.85963114754098</v>
      </c>
      <c r="L61" s="488" t="e">
        <f t="shared" si="13"/>
        <v>#N/A</v>
      </c>
    </row>
    <row r="62" spans="1:14" ht="15" customHeight="1" x14ac:dyDescent="0.2">
      <c r="A62" s="490" t="s">
        <v>468</v>
      </c>
      <c r="B62" s="487">
        <v>67711</v>
      </c>
      <c r="C62" s="487">
        <v>14444</v>
      </c>
      <c r="D62" s="487">
        <v>8675</v>
      </c>
      <c r="E62" s="488">
        <f t="shared" si="11"/>
        <v>106.66845206213176</v>
      </c>
      <c r="F62" s="488">
        <f t="shared" si="11"/>
        <v>94.09159012442187</v>
      </c>
      <c r="G62" s="488">
        <f t="shared" si="11"/>
        <v>111.10399590163935</v>
      </c>
      <c r="H62" s="489" t="str">
        <f t="shared" si="14"/>
        <v/>
      </c>
      <c r="I62" s="488" t="str">
        <f t="shared" si="12"/>
        <v/>
      </c>
      <c r="J62" s="488" t="str">
        <f t="shared" si="10"/>
        <v/>
      </c>
      <c r="K62" s="488" t="str">
        <f t="shared" si="10"/>
        <v/>
      </c>
      <c r="L62" s="488" t="e">
        <f t="shared" si="13"/>
        <v>#N/A</v>
      </c>
    </row>
    <row r="63" spans="1:14" ht="15" customHeight="1" x14ac:dyDescent="0.2">
      <c r="A63" s="490" t="s">
        <v>469</v>
      </c>
      <c r="B63" s="487">
        <v>67947</v>
      </c>
      <c r="C63" s="487">
        <v>14446</v>
      </c>
      <c r="D63" s="487">
        <v>8617</v>
      </c>
      <c r="E63" s="488">
        <f t="shared" si="11"/>
        <v>107.04023441192223</v>
      </c>
      <c r="F63" s="488">
        <f t="shared" si="11"/>
        <v>94.104618591622696</v>
      </c>
      <c r="G63" s="488">
        <f t="shared" si="11"/>
        <v>110.36116803278688</v>
      </c>
      <c r="H63" s="489" t="str">
        <f t="shared" si="14"/>
        <v/>
      </c>
      <c r="I63" s="488" t="str">
        <f t="shared" si="12"/>
        <v/>
      </c>
      <c r="J63" s="488" t="str">
        <f t="shared" si="10"/>
        <v/>
      </c>
      <c r="K63" s="488" t="str">
        <f t="shared" si="10"/>
        <v/>
      </c>
      <c r="L63" s="488" t="e">
        <f t="shared" si="13"/>
        <v>#N/A</v>
      </c>
    </row>
    <row r="64" spans="1:14" ht="15" customHeight="1" x14ac:dyDescent="0.2">
      <c r="A64" s="490" t="s">
        <v>470</v>
      </c>
      <c r="B64" s="487">
        <v>68623</v>
      </c>
      <c r="C64" s="487">
        <v>14808</v>
      </c>
      <c r="D64" s="487">
        <v>8766</v>
      </c>
      <c r="E64" s="488">
        <f t="shared" si="11"/>
        <v>108.1051702952204</v>
      </c>
      <c r="F64" s="488">
        <f t="shared" si="11"/>
        <v>96.462771154973609</v>
      </c>
      <c r="G64" s="488">
        <f t="shared" si="11"/>
        <v>112.26946721311475</v>
      </c>
      <c r="H64" s="489" t="str">
        <f t="shared" si="14"/>
        <v/>
      </c>
      <c r="I64" s="488" t="str">
        <f t="shared" si="12"/>
        <v/>
      </c>
      <c r="J64" s="488" t="str">
        <f t="shared" si="10"/>
        <v/>
      </c>
      <c r="K64" s="488" t="str">
        <f t="shared" si="10"/>
        <v/>
      </c>
      <c r="L64" s="488" t="e">
        <f t="shared" si="13"/>
        <v>#N/A</v>
      </c>
    </row>
    <row r="65" spans="1:12" ht="15" customHeight="1" x14ac:dyDescent="0.2">
      <c r="A65" s="490">
        <v>42979</v>
      </c>
      <c r="B65" s="487">
        <v>70412</v>
      </c>
      <c r="C65" s="487">
        <v>14513</v>
      </c>
      <c r="D65" s="487">
        <v>9062</v>
      </c>
      <c r="E65" s="488">
        <f t="shared" si="11"/>
        <v>110.92346954850501</v>
      </c>
      <c r="F65" s="488">
        <f t="shared" si="11"/>
        <v>94.541072242850632</v>
      </c>
      <c r="G65" s="488">
        <f t="shared" si="11"/>
        <v>116.06045081967213</v>
      </c>
      <c r="H65" s="489">
        <f t="shared" si="14"/>
        <v>42979</v>
      </c>
      <c r="I65" s="488">
        <f t="shared" si="12"/>
        <v>110.92346954850501</v>
      </c>
      <c r="J65" s="488">
        <f t="shared" si="10"/>
        <v>94.541072242850632</v>
      </c>
      <c r="K65" s="488">
        <f t="shared" si="10"/>
        <v>116.06045081967213</v>
      </c>
      <c r="L65" s="488" t="e">
        <f t="shared" si="13"/>
        <v>#N/A</v>
      </c>
    </row>
    <row r="66" spans="1:12" ht="15" customHeight="1" x14ac:dyDescent="0.2">
      <c r="A66" s="490" t="s">
        <v>471</v>
      </c>
      <c r="B66" s="487">
        <v>69876</v>
      </c>
      <c r="C66" s="487">
        <v>14464</v>
      </c>
      <c r="D66" s="487">
        <v>8949</v>
      </c>
      <c r="E66" s="488">
        <f t="shared" si="11"/>
        <v>110.07908251677748</v>
      </c>
      <c r="F66" s="488">
        <f t="shared" si="11"/>
        <v>94.2218747964302</v>
      </c>
      <c r="G66" s="488">
        <f t="shared" si="11"/>
        <v>114.61321721311475</v>
      </c>
      <c r="H66" s="489" t="str">
        <f t="shared" si="14"/>
        <v/>
      </c>
      <c r="I66" s="488" t="str">
        <f t="shared" si="12"/>
        <v/>
      </c>
      <c r="J66" s="488" t="str">
        <f t="shared" si="10"/>
        <v/>
      </c>
      <c r="K66" s="488" t="str">
        <f t="shared" si="10"/>
        <v/>
      </c>
      <c r="L66" s="488" t="e">
        <f t="shared" si="13"/>
        <v>#N/A</v>
      </c>
    </row>
    <row r="67" spans="1:12" ht="15" customHeight="1" x14ac:dyDescent="0.2">
      <c r="A67" s="490" t="s">
        <v>472</v>
      </c>
      <c r="B67" s="487">
        <v>69938</v>
      </c>
      <c r="C67" s="487">
        <v>14370</v>
      </c>
      <c r="D67" s="487">
        <v>8958</v>
      </c>
      <c r="E67" s="488">
        <f t="shared" si="11"/>
        <v>110.17675415104446</v>
      </c>
      <c r="F67" s="488">
        <f t="shared" si="11"/>
        <v>93.609536837991016</v>
      </c>
      <c r="G67" s="488">
        <f t="shared" si="11"/>
        <v>114.72848360655739</v>
      </c>
      <c r="H67" s="489" t="str">
        <f t="shared" si="14"/>
        <v/>
      </c>
      <c r="I67" s="488" t="str">
        <f t="shared" si="12"/>
        <v/>
      </c>
      <c r="J67" s="488" t="str">
        <f t="shared" si="12"/>
        <v/>
      </c>
      <c r="K67" s="488" t="str">
        <f t="shared" si="12"/>
        <v/>
      </c>
      <c r="L67" s="488" t="e">
        <f t="shared" si="13"/>
        <v>#N/A</v>
      </c>
    </row>
    <row r="68" spans="1:12" ht="15" customHeight="1" x14ac:dyDescent="0.2">
      <c r="A68" s="490" t="s">
        <v>473</v>
      </c>
      <c r="B68" s="487">
        <v>70423</v>
      </c>
      <c r="C68" s="487">
        <v>14670</v>
      </c>
      <c r="D68" s="487">
        <v>9181</v>
      </c>
      <c r="E68" s="488">
        <f t="shared" si="11"/>
        <v>110.94079838684267</v>
      </c>
      <c r="F68" s="488">
        <f t="shared" si="11"/>
        <v>95.563806918116086</v>
      </c>
      <c r="G68" s="488">
        <f t="shared" si="11"/>
        <v>117.58452868852459</v>
      </c>
      <c r="H68" s="489" t="str">
        <f t="shared" si="14"/>
        <v/>
      </c>
      <c r="I68" s="488" t="str">
        <f t="shared" si="12"/>
        <v/>
      </c>
      <c r="J68" s="488" t="str">
        <f t="shared" si="12"/>
        <v/>
      </c>
      <c r="K68" s="488" t="str">
        <f t="shared" si="12"/>
        <v/>
      </c>
      <c r="L68" s="488" t="e">
        <f t="shared" si="13"/>
        <v>#N/A</v>
      </c>
    </row>
    <row r="69" spans="1:12" ht="15" customHeight="1" x14ac:dyDescent="0.2">
      <c r="A69" s="490">
        <v>43344</v>
      </c>
      <c r="B69" s="487">
        <v>71972</v>
      </c>
      <c r="C69" s="487">
        <v>14235</v>
      </c>
      <c r="D69" s="487">
        <v>9479</v>
      </c>
      <c r="E69" s="488">
        <f t="shared" si="11"/>
        <v>113.38101389457765</v>
      </c>
      <c r="F69" s="488">
        <f t="shared" si="11"/>
        <v>92.730115301934717</v>
      </c>
      <c r="G69" s="488">
        <f t="shared" si="11"/>
        <v>121.40112704918033</v>
      </c>
      <c r="H69" s="489">
        <f t="shared" si="14"/>
        <v>43344</v>
      </c>
      <c r="I69" s="488">
        <f t="shared" si="12"/>
        <v>113.38101389457765</v>
      </c>
      <c r="J69" s="488">
        <f t="shared" si="12"/>
        <v>92.730115301934717</v>
      </c>
      <c r="K69" s="488">
        <f t="shared" si="12"/>
        <v>121.40112704918033</v>
      </c>
      <c r="L69" s="488" t="e">
        <f t="shared" si="13"/>
        <v>#N/A</v>
      </c>
    </row>
    <row r="70" spans="1:12" ht="15" customHeight="1" x14ac:dyDescent="0.2">
      <c r="A70" s="490" t="s">
        <v>474</v>
      </c>
      <c r="B70" s="487">
        <v>71648</v>
      </c>
      <c r="C70" s="487">
        <v>14112</v>
      </c>
      <c r="D70" s="487">
        <v>9311</v>
      </c>
      <c r="E70" s="488">
        <f t="shared" si="11"/>
        <v>112.87060083808565</v>
      </c>
      <c r="F70" s="488">
        <f t="shared" si="11"/>
        <v>91.928864569083444</v>
      </c>
      <c r="G70" s="488">
        <f t="shared" si="11"/>
        <v>119.24948770491804</v>
      </c>
      <c r="H70" s="489" t="str">
        <f t="shared" si="14"/>
        <v/>
      </c>
      <c r="I70" s="488" t="str">
        <f t="shared" si="12"/>
        <v/>
      </c>
      <c r="J70" s="488" t="str">
        <f t="shared" si="12"/>
        <v/>
      </c>
      <c r="K70" s="488" t="str">
        <f t="shared" si="12"/>
        <v/>
      </c>
      <c r="L70" s="488" t="e">
        <f t="shared" si="13"/>
        <v>#N/A</v>
      </c>
    </row>
    <row r="71" spans="1:12" ht="15" customHeight="1" x14ac:dyDescent="0.2">
      <c r="A71" s="490" t="s">
        <v>475</v>
      </c>
      <c r="B71" s="487">
        <v>71614</v>
      </c>
      <c r="C71" s="487">
        <v>14057</v>
      </c>
      <c r="D71" s="487">
        <v>9148</v>
      </c>
      <c r="E71" s="491">
        <f t="shared" ref="E71:G75" si="15">IF($A$51=37802,IF(COUNTBLANK(B$51:B$70)&gt;0,#N/A,IF(ISBLANK(B71)=FALSE,B71/B$51*100,#N/A)),IF(COUNTBLANK(B$51:B$75)&gt;0,#N/A,B71/B$51*100))</f>
        <v>112.81703897413277</v>
      </c>
      <c r="F71" s="491">
        <f t="shared" si="15"/>
        <v>91.57058172106052</v>
      </c>
      <c r="G71" s="491">
        <f t="shared" si="15"/>
        <v>117.16188524590163</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71721</v>
      </c>
      <c r="C72" s="487">
        <v>14291</v>
      </c>
      <c r="D72" s="487">
        <v>9396</v>
      </c>
      <c r="E72" s="491">
        <f t="shared" si="15"/>
        <v>112.98560131069031</v>
      </c>
      <c r="F72" s="491">
        <f t="shared" si="15"/>
        <v>93.094912383558068</v>
      </c>
      <c r="G72" s="491">
        <f t="shared" si="15"/>
        <v>120.33811475409837</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73296</v>
      </c>
      <c r="C73" s="487">
        <v>13880</v>
      </c>
      <c r="D73" s="487">
        <v>9708</v>
      </c>
      <c r="E73" s="491">
        <f t="shared" si="15"/>
        <v>115.46677589085984</v>
      </c>
      <c r="F73" s="491">
        <f t="shared" si="15"/>
        <v>90.417562373786723</v>
      </c>
      <c r="G73" s="491">
        <f t="shared" si="15"/>
        <v>124.33401639344261</v>
      </c>
      <c r="H73" s="492">
        <f>IF(A$51=37802,IF(ISERROR(L73)=TRUE,IF(ISBLANK(A73)=FALSE,IF(MONTH(A73)=MONTH(MAX(A$51:A$75)),A73,""),""),""),IF(ISERROR(L73)=TRUE,IF(MONTH(A73)=MONTH(MAX(A$51:A$75)),A73,""),""))</f>
        <v>43709</v>
      </c>
      <c r="I73" s="488">
        <f t="shared" si="12"/>
        <v>115.46677589085984</v>
      </c>
      <c r="J73" s="488">
        <f t="shared" si="12"/>
        <v>90.417562373786723</v>
      </c>
      <c r="K73" s="488">
        <f t="shared" si="12"/>
        <v>124.33401639344261</v>
      </c>
      <c r="L73" s="488" t="e">
        <f t="shared" si="13"/>
        <v>#N/A</v>
      </c>
    </row>
    <row r="74" spans="1:12" ht="15" customHeight="1" x14ac:dyDescent="0.2">
      <c r="A74" s="490" t="s">
        <v>477</v>
      </c>
      <c r="B74" s="487">
        <v>72816</v>
      </c>
      <c r="C74" s="487">
        <v>13887</v>
      </c>
      <c r="D74" s="487">
        <v>9606</v>
      </c>
      <c r="E74" s="491">
        <f t="shared" si="15"/>
        <v>114.71060839976055</v>
      </c>
      <c r="F74" s="491">
        <f t="shared" si="15"/>
        <v>90.463162008989642</v>
      </c>
      <c r="G74" s="491">
        <f t="shared" si="15"/>
        <v>123.02766393442623</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72597</v>
      </c>
      <c r="C75" s="493">
        <v>13489</v>
      </c>
      <c r="D75" s="493">
        <v>9215</v>
      </c>
      <c r="E75" s="491">
        <f t="shared" si="15"/>
        <v>114.36560698194651</v>
      </c>
      <c r="F75" s="491">
        <f t="shared" si="15"/>
        <v>87.870497036023707</v>
      </c>
      <c r="G75" s="491">
        <f t="shared" si="15"/>
        <v>118.01997950819671</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115.46677589085984</v>
      </c>
      <c r="J77" s="488">
        <f>IF(J75&lt;&gt;"",J75,IF(J74&lt;&gt;"",J74,IF(J73&lt;&gt;"",J73,IF(J72&lt;&gt;"",J72,IF(J71&lt;&gt;"",J71,IF(J70&lt;&gt;"",J70,""))))))</f>
        <v>90.417562373786723</v>
      </c>
      <c r="K77" s="488">
        <f>IF(K75&lt;&gt;"",K75,IF(K74&lt;&gt;"",K74,IF(K73&lt;&gt;"",K73,IF(K72&lt;&gt;"",K72,IF(K71&lt;&gt;"",K71,IF(K70&lt;&gt;"",K70,""))))))</f>
        <v>124.33401639344261</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+15,5%</v>
      </c>
      <c r="J79" s="488" t="str">
        <f>"GeB - ausschließlich: "&amp;IF(J77&gt;100,"+","")&amp;TEXT(J77-100,"0,0")&amp;"%"</f>
        <v>GeB - ausschließlich: -9,6%</v>
      </c>
      <c r="K79" s="488" t="str">
        <f>"GeB - im Nebenjob: "&amp;IF(K77&gt;100,"+","")&amp;TEXT(K77-100,"0,0")&amp;"%"</f>
        <v>GeB - im Nebenjob: +24,3%</v>
      </c>
    </row>
    <row r="81" spans="9:9" ht="15" customHeight="1" x14ac:dyDescent="0.2">
      <c r="I81" s="488" t="str">
        <f>IF(ISERROR(HLOOKUP(1,I$78:K$79,2,FALSE)),"",HLOOKUP(1,I$78:K$79,2,FALSE))</f>
        <v>GeB - im Nebenjob: +24,3%</v>
      </c>
    </row>
    <row r="82" spans="9:9" ht="15" customHeight="1" x14ac:dyDescent="0.2">
      <c r="I82" s="488" t="str">
        <f>IF(ISERROR(HLOOKUP(2,I$78:K$79,2,FALSE)),"",HLOOKUP(2,I$78:K$79,2,FALSE))</f>
        <v>SvB: +15,5%</v>
      </c>
    </row>
    <row r="83" spans="9:9" ht="15" customHeight="1" x14ac:dyDescent="0.2">
      <c r="I83" s="488" t="str">
        <f>IF(ISERROR(HLOOKUP(3,I$78:K$79,2,FALSE)),"",HLOOKUP(3,I$78:K$79,2,FALSE))</f>
        <v>GeB - ausschließlich: -9,6%</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72597</v>
      </c>
      <c r="E12" s="114">
        <v>72816</v>
      </c>
      <c r="F12" s="114">
        <v>73296</v>
      </c>
      <c r="G12" s="114">
        <v>71721</v>
      </c>
      <c r="H12" s="114">
        <v>71614</v>
      </c>
      <c r="I12" s="115">
        <v>983</v>
      </c>
      <c r="J12" s="116">
        <v>1.3726366352947748</v>
      </c>
      <c r="N12" s="117"/>
    </row>
    <row r="13" spans="1:15" s="110" customFormat="1" ht="13.5" customHeight="1" x14ac:dyDescent="0.2">
      <c r="A13" s="118" t="s">
        <v>105</v>
      </c>
      <c r="B13" s="119" t="s">
        <v>106</v>
      </c>
      <c r="C13" s="113">
        <v>53.999476562392388</v>
      </c>
      <c r="D13" s="114">
        <v>39202</v>
      </c>
      <c r="E13" s="114">
        <v>39407</v>
      </c>
      <c r="F13" s="114">
        <v>39834</v>
      </c>
      <c r="G13" s="114">
        <v>39002</v>
      </c>
      <c r="H13" s="114">
        <v>38937</v>
      </c>
      <c r="I13" s="115">
        <v>265</v>
      </c>
      <c r="J13" s="116">
        <v>0.68058658859182786</v>
      </c>
    </row>
    <row r="14" spans="1:15" s="110" customFormat="1" ht="13.5" customHeight="1" x14ac:dyDescent="0.2">
      <c r="A14" s="120"/>
      <c r="B14" s="119" t="s">
        <v>107</v>
      </c>
      <c r="C14" s="113">
        <v>46.000523437607612</v>
      </c>
      <c r="D14" s="114">
        <v>33395</v>
      </c>
      <c r="E14" s="114">
        <v>33409</v>
      </c>
      <c r="F14" s="114">
        <v>33462</v>
      </c>
      <c r="G14" s="114">
        <v>32719</v>
      </c>
      <c r="H14" s="114">
        <v>32677</v>
      </c>
      <c r="I14" s="115">
        <v>718</v>
      </c>
      <c r="J14" s="116">
        <v>2.1972641307341556</v>
      </c>
    </row>
    <row r="15" spans="1:15" s="110" customFormat="1" ht="13.5" customHeight="1" x14ac:dyDescent="0.2">
      <c r="A15" s="118" t="s">
        <v>105</v>
      </c>
      <c r="B15" s="121" t="s">
        <v>108</v>
      </c>
      <c r="C15" s="113">
        <v>10.888879705772966</v>
      </c>
      <c r="D15" s="114">
        <v>7905</v>
      </c>
      <c r="E15" s="114">
        <v>8206</v>
      </c>
      <c r="F15" s="114">
        <v>8506</v>
      </c>
      <c r="G15" s="114">
        <v>7531</v>
      </c>
      <c r="H15" s="114">
        <v>7789</v>
      </c>
      <c r="I15" s="115">
        <v>116</v>
      </c>
      <c r="J15" s="116">
        <v>1.4892797534985236</v>
      </c>
    </row>
    <row r="16" spans="1:15" s="110" customFormat="1" ht="13.5" customHeight="1" x14ac:dyDescent="0.2">
      <c r="A16" s="118"/>
      <c r="B16" s="121" t="s">
        <v>109</v>
      </c>
      <c r="C16" s="113">
        <v>65.921456809510033</v>
      </c>
      <c r="D16" s="114">
        <v>47857</v>
      </c>
      <c r="E16" s="114">
        <v>47921</v>
      </c>
      <c r="F16" s="114">
        <v>48281</v>
      </c>
      <c r="G16" s="114">
        <v>47962</v>
      </c>
      <c r="H16" s="114">
        <v>47956</v>
      </c>
      <c r="I16" s="115">
        <v>-99</v>
      </c>
      <c r="J16" s="116">
        <v>-0.20643923596630245</v>
      </c>
    </row>
    <row r="17" spans="1:10" s="110" customFormat="1" ht="13.5" customHeight="1" x14ac:dyDescent="0.2">
      <c r="A17" s="118"/>
      <c r="B17" s="121" t="s">
        <v>110</v>
      </c>
      <c r="C17" s="113">
        <v>21.522927944680909</v>
      </c>
      <c r="D17" s="114">
        <v>15625</v>
      </c>
      <c r="E17" s="114">
        <v>15489</v>
      </c>
      <c r="F17" s="114">
        <v>15313</v>
      </c>
      <c r="G17" s="114">
        <v>15060</v>
      </c>
      <c r="H17" s="114">
        <v>14738</v>
      </c>
      <c r="I17" s="115">
        <v>887</v>
      </c>
      <c r="J17" s="116">
        <v>6.018455692766997</v>
      </c>
    </row>
    <row r="18" spans="1:10" s="110" customFormat="1" ht="13.5" customHeight="1" x14ac:dyDescent="0.2">
      <c r="A18" s="120"/>
      <c r="B18" s="121" t="s">
        <v>111</v>
      </c>
      <c r="C18" s="113">
        <v>1.6667355400360897</v>
      </c>
      <c r="D18" s="114">
        <v>1210</v>
      </c>
      <c r="E18" s="114">
        <v>1200</v>
      </c>
      <c r="F18" s="114">
        <v>1196</v>
      </c>
      <c r="G18" s="114">
        <v>1168</v>
      </c>
      <c r="H18" s="114">
        <v>1131</v>
      </c>
      <c r="I18" s="115">
        <v>79</v>
      </c>
      <c r="J18" s="116">
        <v>6.984969053934571</v>
      </c>
    </row>
    <row r="19" spans="1:10" s="110" customFormat="1" ht="13.5" customHeight="1" x14ac:dyDescent="0.2">
      <c r="A19" s="120"/>
      <c r="B19" s="121" t="s">
        <v>112</v>
      </c>
      <c r="C19" s="113">
        <v>0.37191619488408612</v>
      </c>
      <c r="D19" s="114">
        <v>270</v>
      </c>
      <c r="E19" s="114">
        <v>264</v>
      </c>
      <c r="F19" s="114">
        <v>292</v>
      </c>
      <c r="G19" s="114">
        <v>274</v>
      </c>
      <c r="H19" s="114">
        <v>263</v>
      </c>
      <c r="I19" s="115">
        <v>7</v>
      </c>
      <c r="J19" s="116">
        <v>2.661596958174905</v>
      </c>
    </row>
    <row r="20" spans="1:10" s="110" customFormat="1" ht="13.5" customHeight="1" x14ac:dyDescent="0.2">
      <c r="A20" s="118" t="s">
        <v>113</v>
      </c>
      <c r="B20" s="122" t="s">
        <v>114</v>
      </c>
      <c r="C20" s="113">
        <v>68.40916291306803</v>
      </c>
      <c r="D20" s="114">
        <v>49663</v>
      </c>
      <c r="E20" s="114">
        <v>49925</v>
      </c>
      <c r="F20" s="114">
        <v>50489</v>
      </c>
      <c r="G20" s="114">
        <v>49103</v>
      </c>
      <c r="H20" s="114">
        <v>49389</v>
      </c>
      <c r="I20" s="115">
        <v>274</v>
      </c>
      <c r="J20" s="116">
        <v>0.5547794043208002</v>
      </c>
    </row>
    <row r="21" spans="1:10" s="110" customFormat="1" ht="13.5" customHeight="1" x14ac:dyDescent="0.2">
      <c r="A21" s="120"/>
      <c r="B21" s="122" t="s">
        <v>115</v>
      </c>
      <c r="C21" s="113">
        <v>31.590837086931966</v>
      </c>
      <c r="D21" s="114">
        <v>22934</v>
      </c>
      <c r="E21" s="114">
        <v>22891</v>
      </c>
      <c r="F21" s="114">
        <v>22807</v>
      </c>
      <c r="G21" s="114">
        <v>22618</v>
      </c>
      <c r="H21" s="114">
        <v>22225</v>
      </c>
      <c r="I21" s="115">
        <v>709</v>
      </c>
      <c r="J21" s="116">
        <v>3.1901012373453317</v>
      </c>
    </row>
    <row r="22" spans="1:10" s="110" customFormat="1" ht="13.5" customHeight="1" x14ac:dyDescent="0.2">
      <c r="A22" s="118" t="s">
        <v>113</v>
      </c>
      <c r="B22" s="122" t="s">
        <v>116</v>
      </c>
      <c r="C22" s="113">
        <v>90.89218562750527</v>
      </c>
      <c r="D22" s="114">
        <v>65985</v>
      </c>
      <c r="E22" s="114">
        <v>66381</v>
      </c>
      <c r="F22" s="114">
        <v>66751</v>
      </c>
      <c r="G22" s="114">
        <v>65457</v>
      </c>
      <c r="H22" s="114">
        <v>65561</v>
      </c>
      <c r="I22" s="115">
        <v>424</v>
      </c>
      <c r="J22" s="116">
        <v>0.64672594987873888</v>
      </c>
    </row>
    <row r="23" spans="1:10" s="110" customFormat="1" ht="13.5" customHeight="1" x14ac:dyDescent="0.2">
      <c r="A23" s="123"/>
      <c r="B23" s="124" t="s">
        <v>117</v>
      </c>
      <c r="C23" s="125">
        <v>9.0527156769563479</v>
      </c>
      <c r="D23" s="114">
        <v>6572</v>
      </c>
      <c r="E23" s="114">
        <v>6396</v>
      </c>
      <c r="F23" s="114">
        <v>6503</v>
      </c>
      <c r="G23" s="114">
        <v>6222</v>
      </c>
      <c r="H23" s="114">
        <v>6011</v>
      </c>
      <c r="I23" s="115">
        <v>561</v>
      </c>
      <c r="J23" s="116">
        <v>9.3328897022126096</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22704</v>
      </c>
      <c r="E26" s="114">
        <v>23493</v>
      </c>
      <c r="F26" s="114">
        <v>23588</v>
      </c>
      <c r="G26" s="114">
        <v>23687</v>
      </c>
      <c r="H26" s="140">
        <v>23205</v>
      </c>
      <c r="I26" s="115">
        <v>-501</v>
      </c>
      <c r="J26" s="116">
        <v>-2.1590174531351001</v>
      </c>
    </row>
    <row r="27" spans="1:10" s="110" customFormat="1" ht="13.5" customHeight="1" x14ac:dyDescent="0.2">
      <c r="A27" s="118" t="s">
        <v>105</v>
      </c>
      <c r="B27" s="119" t="s">
        <v>106</v>
      </c>
      <c r="C27" s="113">
        <v>42.212825933756164</v>
      </c>
      <c r="D27" s="115">
        <v>9584</v>
      </c>
      <c r="E27" s="114">
        <v>9869</v>
      </c>
      <c r="F27" s="114">
        <v>9990</v>
      </c>
      <c r="G27" s="114">
        <v>9913</v>
      </c>
      <c r="H27" s="140">
        <v>9700</v>
      </c>
      <c r="I27" s="115">
        <v>-116</v>
      </c>
      <c r="J27" s="116">
        <v>-1.1958762886597938</v>
      </c>
    </row>
    <row r="28" spans="1:10" s="110" customFormat="1" ht="13.5" customHeight="1" x14ac:dyDescent="0.2">
      <c r="A28" s="120"/>
      <c r="B28" s="119" t="s">
        <v>107</v>
      </c>
      <c r="C28" s="113">
        <v>57.787174066243836</v>
      </c>
      <c r="D28" s="115">
        <v>13120</v>
      </c>
      <c r="E28" s="114">
        <v>13624</v>
      </c>
      <c r="F28" s="114">
        <v>13598</v>
      </c>
      <c r="G28" s="114">
        <v>13774</v>
      </c>
      <c r="H28" s="140">
        <v>13505</v>
      </c>
      <c r="I28" s="115">
        <v>-385</v>
      </c>
      <c r="J28" s="116">
        <v>-2.850796001480933</v>
      </c>
    </row>
    <row r="29" spans="1:10" s="110" customFormat="1" ht="13.5" customHeight="1" x14ac:dyDescent="0.2">
      <c r="A29" s="118" t="s">
        <v>105</v>
      </c>
      <c r="B29" s="121" t="s">
        <v>108</v>
      </c>
      <c r="C29" s="113">
        <v>17.239252995066948</v>
      </c>
      <c r="D29" s="115">
        <v>3914</v>
      </c>
      <c r="E29" s="114">
        <v>3979</v>
      </c>
      <c r="F29" s="114">
        <v>3948</v>
      </c>
      <c r="G29" s="114">
        <v>4038</v>
      </c>
      <c r="H29" s="140">
        <v>3839</v>
      </c>
      <c r="I29" s="115">
        <v>75</v>
      </c>
      <c r="J29" s="116">
        <v>1.9536337587913519</v>
      </c>
    </row>
    <row r="30" spans="1:10" s="110" customFormat="1" ht="13.5" customHeight="1" x14ac:dyDescent="0.2">
      <c r="A30" s="118"/>
      <c r="B30" s="121" t="s">
        <v>109</v>
      </c>
      <c r="C30" s="113">
        <v>45.489781536293165</v>
      </c>
      <c r="D30" s="115">
        <v>10328</v>
      </c>
      <c r="E30" s="114">
        <v>10863</v>
      </c>
      <c r="F30" s="114">
        <v>11004</v>
      </c>
      <c r="G30" s="114">
        <v>11057</v>
      </c>
      <c r="H30" s="140">
        <v>10934</v>
      </c>
      <c r="I30" s="115">
        <v>-606</v>
      </c>
      <c r="J30" s="116">
        <v>-5.5423449789646977</v>
      </c>
    </row>
    <row r="31" spans="1:10" s="110" customFormat="1" ht="13.5" customHeight="1" x14ac:dyDescent="0.2">
      <c r="A31" s="118"/>
      <c r="B31" s="121" t="s">
        <v>110</v>
      </c>
      <c r="C31" s="113">
        <v>19.908386187455957</v>
      </c>
      <c r="D31" s="115">
        <v>4520</v>
      </c>
      <c r="E31" s="114">
        <v>4608</v>
      </c>
      <c r="F31" s="114">
        <v>4600</v>
      </c>
      <c r="G31" s="114">
        <v>4585</v>
      </c>
      <c r="H31" s="140">
        <v>4546</v>
      </c>
      <c r="I31" s="115">
        <v>-26</v>
      </c>
      <c r="J31" s="116">
        <v>-0.5719313682358117</v>
      </c>
    </row>
    <row r="32" spans="1:10" s="110" customFormat="1" ht="13.5" customHeight="1" x14ac:dyDescent="0.2">
      <c r="A32" s="120"/>
      <c r="B32" s="121" t="s">
        <v>111</v>
      </c>
      <c r="C32" s="113">
        <v>17.362579281183933</v>
      </c>
      <c r="D32" s="115">
        <v>3942</v>
      </c>
      <c r="E32" s="114">
        <v>4043</v>
      </c>
      <c r="F32" s="114">
        <v>4036</v>
      </c>
      <c r="G32" s="114">
        <v>4007</v>
      </c>
      <c r="H32" s="140">
        <v>3886</v>
      </c>
      <c r="I32" s="115">
        <v>56</v>
      </c>
      <c r="J32" s="116">
        <v>1.4410705095213587</v>
      </c>
    </row>
    <row r="33" spans="1:10" s="110" customFormat="1" ht="13.5" customHeight="1" x14ac:dyDescent="0.2">
      <c r="A33" s="120"/>
      <c r="B33" s="121" t="s">
        <v>112</v>
      </c>
      <c r="C33" s="113">
        <v>1.5415785764622973</v>
      </c>
      <c r="D33" s="115">
        <v>350</v>
      </c>
      <c r="E33" s="114">
        <v>363</v>
      </c>
      <c r="F33" s="114">
        <v>387</v>
      </c>
      <c r="G33" s="114">
        <v>334</v>
      </c>
      <c r="H33" s="140">
        <v>313</v>
      </c>
      <c r="I33" s="115">
        <v>37</v>
      </c>
      <c r="J33" s="116">
        <v>11.821086261980831</v>
      </c>
    </row>
    <row r="34" spans="1:10" s="110" customFormat="1" ht="13.5" customHeight="1" x14ac:dyDescent="0.2">
      <c r="A34" s="118" t="s">
        <v>113</v>
      </c>
      <c r="B34" s="122" t="s">
        <v>116</v>
      </c>
      <c r="C34" s="113">
        <v>92.59161381254404</v>
      </c>
      <c r="D34" s="115">
        <v>21022</v>
      </c>
      <c r="E34" s="114">
        <v>21770</v>
      </c>
      <c r="F34" s="114">
        <v>21883</v>
      </c>
      <c r="G34" s="114">
        <v>22058</v>
      </c>
      <c r="H34" s="140">
        <v>21610</v>
      </c>
      <c r="I34" s="115">
        <v>-588</v>
      </c>
      <c r="J34" s="116">
        <v>-2.7209625173530774</v>
      </c>
    </row>
    <row r="35" spans="1:10" s="110" customFormat="1" ht="13.5" customHeight="1" x14ac:dyDescent="0.2">
      <c r="A35" s="118"/>
      <c r="B35" s="119" t="s">
        <v>117</v>
      </c>
      <c r="C35" s="113">
        <v>7.1925651867512332</v>
      </c>
      <c r="D35" s="115">
        <v>1633</v>
      </c>
      <c r="E35" s="114">
        <v>1666</v>
      </c>
      <c r="F35" s="114">
        <v>1649</v>
      </c>
      <c r="G35" s="114">
        <v>1577</v>
      </c>
      <c r="H35" s="140">
        <v>1538</v>
      </c>
      <c r="I35" s="115">
        <v>95</v>
      </c>
      <c r="J35" s="116">
        <v>6.1768530559167747</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13489</v>
      </c>
      <c r="E37" s="114">
        <v>13887</v>
      </c>
      <c r="F37" s="114">
        <v>13880</v>
      </c>
      <c r="G37" s="114">
        <v>14291</v>
      </c>
      <c r="H37" s="140">
        <v>14057</v>
      </c>
      <c r="I37" s="115">
        <v>-568</v>
      </c>
      <c r="J37" s="116">
        <v>-4.0406914704417725</v>
      </c>
    </row>
    <row r="38" spans="1:10" s="110" customFormat="1" ht="13.5" customHeight="1" x14ac:dyDescent="0.2">
      <c r="A38" s="118" t="s">
        <v>105</v>
      </c>
      <c r="B38" s="119" t="s">
        <v>106</v>
      </c>
      <c r="C38" s="113">
        <v>39.11335161983839</v>
      </c>
      <c r="D38" s="115">
        <v>5276</v>
      </c>
      <c r="E38" s="114">
        <v>5375</v>
      </c>
      <c r="F38" s="114">
        <v>5408</v>
      </c>
      <c r="G38" s="114">
        <v>5493</v>
      </c>
      <c r="H38" s="140">
        <v>5386</v>
      </c>
      <c r="I38" s="115">
        <v>-110</v>
      </c>
      <c r="J38" s="116">
        <v>-2.0423319717786854</v>
      </c>
    </row>
    <row r="39" spans="1:10" s="110" customFormat="1" ht="13.5" customHeight="1" x14ac:dyDescent="0.2">
      <c r="A39" s="120"/>
      <c r="B39" s="119" t="s">
        <v>107</v>
      </c>
      <c r="C39" s="113">
        <v>60.88664838016161</v>
      </c>
      <c r="D39" s="115">
        <v>8213</v>
      </c>
      <c r="E39" s="114">
        <v>8512</v>
      </c>
      <c r="F39" s="114">
        <v>8472</v>
      </c>
      <c r="G39" s="114">
        <v>8798</v>
      </c>
      <c r="H39" s="140">
        <v>8671</v>
      </c>
      <c r="I39" s="115">
        <v>-458</v>
      </c>
      <c r="J39" s="116">
        <v>-5.2819743974166764</v>
      </c>
    </row>
    <row r="40" spans="1:10" s="110" customFormat="1" ht="13.5" customHeight="1" x14ac:dyDescent="0.2">
      <c r="A40" s="118" t="s">
        <v>105</v>
      </c>
      <c r="B40" s="121" t="s">
        <v>108</v>
      </c>
      <c r="C40" s="113">
        <v>20.891096448958411</v>
      </c>
      <c r="D40" s="115">
        <v>2818</v>
      </c>
      <c r="E40" s="114">
        <v>2749</v>
      </c>
      <c r="F40" s="114">
        <v>2662</v>
      </c>
      <c r="G40" s="114">
        <v>2940</v>
      </c>
      <c r="H40" s="140">
        <v>2755</v>
      </c>
      <c r="I40" s="115">
        <v>63</v>
      </c>
      <c r="J40" s="116">
        <v>2.2867513611615244</v>
      </c>
    </row>
    <row r="41" spans="1:10" s="110" customFormat="1" ht="13.5" customHeight="1" x14ac:dyDescent="0.2">
      <c r="A41" s="118"/>
      <c r="B41" s="121" t="s">
        <v>109</v>
      </c>
      <c r="C41" s="113">
        <v>30.29876195418489</v>
      </c>
      <c r="D41" s="115">
        <v>4087</v>
      </c>
      <c r="E41" s="114">
        <v>4356</v>
      </c>
      <c r="F41" s="114">
        <v>4452</v>
      </c>
      <c r="G41" s="114">
        <v>4593</v>
      </c>
      <c r="H41" s="140">
        <v>4631</v>
      </c>
      <c r="I41" s="115">
        <v>-544</v>
      </c>
      <c r="J41" s="116">
        <v>-11.746922910818398</v>
      </c>
    </row>
    <row r="42" spans="1:10" s="110" customFormat="1" ht="13.5" customHeight="1" x14ac:dyDescent="0.2">
      <c r="A42" s="118"/>
      <c r="B42" s="121" t="s">
        <v>110</v>
      </c>
      <c r="C42" s="113">
        <v>20.431462673289346</v>
      </c>
      <c r="D42" s="115">
        <v>2756</v>
      </c>
      <c r="E42" s="114">
        <v>2845</v>
      </c>
      <c r="F42" s="114">
        <v>2847</v>
      </c>
      <c r="G42" s="114">
        <v>2860</v>
      </c>
      <c r="H42" s="140">
        <v>2900</v>
      </c>
      <c r="I42" s="115">
        <v>-144</v>
      </c>
      <c r="J42" s="116">
        <v>-4.9655172413793105</v>
      </c>
    </row>
    <row r="43" spans="1:10" s="110" customFormat="1" ht="13.5" customHeight="1" x14ac:dyDescent="0.2">
      <c r="A43" s="120"/>
      <c r="B43" s="121" t="s">
        <v>111</v>
      </c>
      <c r="C43" s="113">
        <v>28.37867892356735</v>
      </c>
      <c r="D43" s="115">
        <v>3828</v>
      </c>
      <c r="E43" s="114">
        <v>3937</v>
      </c>
      <c r="F43" s="114">
        <v>3919</v>
      </c>
      <c r="G43" s="114">
        <v>3898</v>
      </c>
      <c r="H43" s="140">
        <v>3771</v>
      </c>
      <c r="I43" s="115">
        <v>57</v>
      </c>
      <c r="J43" s="116">
        <v>1.511535401750199</v>
      </c>
    </row>
    <row r="44" spans="1:10" s="110" customFormat="1" ht="13.5" customHeight="1" x14ac:dyDescent="0.2">
      <c r="A44" s="120"/>
      <c r="B44" s="121" t="s">
        <v>112</v>
      </c>
      <c r="C44" s="113">
        <v>2.401957150270591</v>
      </c>
      <c r="D44" s="115">
        <v>324</v>
      </c>
      <c r="E44" s="114">
        <v>338</v>
      </c>
      <c r="F44" s="114">
        <v>361</v>
      </c>
      <c r="G44" s="114">
        <v>309</v>
      </c>
      <c r="H44" s="140">
        <v>286</v>
      </c>
      <c r="I44" s="115">
        <v>38</v>
      </c>
      <c r="J44" s="116">
        <v>13.286713286713287</v>
      </c>
    </row>
    <row r="45" spans="1:10" s="110" customFormat="1" ht="13.5" customHeight="1" x14ac:dyDescent="0.2">
      <c r="A45" s="118" t="s">
        <v>113</v>
      </c>
      <c r="B45" s="122" t="s">
        <v>116</v>
      </c>
      <c r="C45" s="113">
        <v>92.579138557343015</v>
      </c>
      <c r="D45" s="115">
        <v>12488</v>
      </c>
      <c r="E45" s="114">
        <v>12835</v>
      </c>
      <c r="F45" s="114">
        <v>12831</v>
      </c>
      <c r="G45" s="114">
        <v>13282</v>
      </c>
      <c r="H45" s="140">
        <v>13036</v>
      </c>
      <c r="I45" s="115">
        <v>-548</v>
      </c>
      <c r="J45" s="116">
        <v>-4.2037434795949675</v>
      </c>
    </row>
    <row r="46" spans="1:10" s="110" customFormat="1" ht="13.5" customHeight="1" x14ac:dyDescent="0.2">
      <c r="A46" s="118"/>
      <c r="B46" s="119" t="s">
        <v>117</v>
      </c>
      <c r="C46" s="113">
        <v>7.0576024909185264</v>
      </c>
      <c r="D46" s="115">
        <v>952</v>
      </c>
      <c r="E46" s="114">
        <v>995</v>
      </c>
      <c r="F46" s="114">
        <v>993</v>
      </c>
      <c r="G46" s="114">
        <v>957</v>
      </c>
      <c r="H46" s="140">
        <v>964</v>
      </c>
      <c r="I46" s="115">
        <v>-12</v>
      </c>
      <c r="J46" s="116">
        <v>-1.2448132780082988</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9215</v>
      </c>
      <c r="E48" s="114">
        <v>9606</v>
      </c>
      <c r="F48" s="114">
        <v>9708</v>
      </c>
      <c r="G48" s="114">
        <v>9396</v>
      </c>
      <c r="H48" s="140">
        <v>9148</v>
      </c>
      <c r="I48" s="115">
        <v>67</v>
      </c>
      <c r="J48" s="116">
        <v>0.73240052470485351</v>
      </c>
    </row>
    <row r="49" spans="1:12" s="110" customFormat="1" ht="13.5" customHeight="1" x14ac:dyDescent="0.2">
      <c r="A49" s="118" t="s">
        <v>105</v>
      </c>
      <c r="B49" s="119" t="s">
        <v>106</v>
      </c>
      <c r="C49" s="113">
        <v>46.74986435160065</v>
      </c>
      <c r="D49" s="115">
        <v>4308</v>
      </c>
      <c r="E49" s="114">
        <v>4494</v>
      </c>
      <c r="F49" s="114">
        <v>4582</v>
      </c>
      <c r="G49" s="114">
        <v>4420</v>
      </c>
      <c r="H49" s="140">
        <v>4314</v>
      </c>
      <c r="I49" s="115">
        <v>-6</v>
      </c>
      <c r="J49" s="116">
        <v>-0.13908205841446453</v>
      </c>
    </row>
    <row r="50" spans="1:12" s="110" customFormat="1" ht="13.5" customHeight="1" x14ac:dyDescent="0.2">
      <c r="A50" s="120"/>
      <c r="B50" s="119" t="s">
        <v>107</v>
      </c>
      <c r="C50" s="113">
        <v>53.25013564839935</v>
      </c>
      <c r="D50" s="115">
        <v>4907</v>
      </c>
      <c r="E50" s="114">
        <v>5112</v>
      </c>
      <c r="F50" s="114">
        <v>5126</v>
      </c>
      <c r="G50" s="114">
        <v>4976</v>
      </c>
      <c r="H50" s="140">
        <v>4834</v>
      </c>
      <c r="I50" s="115">
        <v>73</v>
      </c>
      <c r="J50" s="116">
        <v>1.5101365328920149</v>
      </c>
    </row>
    <row r="51" spans="1:12" s="110" customFormat="1" ht="13.5" customHeight="1" x14ac:dyDescent="0.2">
      <c r="A51" s="118" t="s">
        <v>105</v>
      </c>
      <c r="B51" s="121" t="s">
        <v>108</v>
      </c>
      <c r="C51" s="113">
        <v>11.893651654910473</v>
      </c>
      <c r="D51" s="115">
        <v>1096</v>
      </c>
      <c r="E51" s="114">
        <v>1230</v>
      </c>
      <c r="F51" s="114">
        <v>1286</v>
      </c>
      <c r="G51" s="114">
        <v>1098</v>
      </c>
      <c r="H51" s="140">
        <v>1084</v>
      </c>
      <c r="I51" s="115">
        <v>12</v>
      </c>
      <c r="J51" s="116">
        <v>1.1070110701107012</v>
      </c>
    </row>
    <row r="52" spans="1:12" s="110" customFormat="1" ht="13.5" customHeight="1" x14ac:dyDescent="0.2">
      <c r="A52" s="118"/>
      <c r="B52" s="121" t="s">
        <v>109</v>
      </c>
      <c r="C52" s="113">
        <v>67.726532826912646</v>
      </c>
      <c r="D52" s="115">
        <v>6241</v>
      </c>
      <c r="E52" s="114">
        <v>6507</v>
      </c>
      <c r="F52" s="114">
        <v>6552</v>
      </c>
      <c r="G52" s="114">
        <v>6464</v>
      </c>
      <c r="H52" s="140">
        <v>6303</v>
      </c>
      <c r="I52" s="115">
        <v>-62</v>
      </c>
      <c r="J52" s="116">
        <v>-0.98365857528161194</v>
      </c>
    </row>
    <row r="53" spans="1:12" s="110" customFormat="1" ht="13.5" customHeight="1" x14ac:dyDescent="0.2">
      <c r="A53" s="118"/>
      <c r="B53" s="121" t="s">
        <v>110</v>
      </c>
      <c r="C53" s="113">
        <v>19.142702116115029</v>
      </c>
      <c r="D53" s="115">
        <v>1764</v>
      </c>
      <c r="E53" s="114">
        <v>1763</v>
      </c>
      <c r="F53" s="114">
        <v>1753</v>
      </c>
      <c r="G53" s="114">
        <v>1725</v>
      </c>
      <c r="H53" s="140">
        <v>1646</v>
      </c>
      <c r="I53" s="115">
        <v>118</v>
      </c>
      <c r="J53" s="116">
        <v>7.1688942891859053</v>
      </c>
    </row>
    <row r="54" spans="1:12" s="110" customFormat="1" ht="13.5" customHeight="1" x14ac:dyDescent="0.2">
      <c r="A54" s="120"/>
      <c r="B54" s="121" t="s">
        <v>111</v>
      </c>
      <c r="C54" s="113">
        <v>1.2371134020618557</v>
      </c>
      <c r="D54" s="115">
        <v>114</v>
      </c>
      <c r="E54" s="114">
        <v>106</v>
      </c>
      <c r="F54" s="114">
        <v>117</v>
      </c>
      <c r="G54" s="114">
        <v>109</v>
      </c>
      <c r="H54" s="140">
        <v>115</v>
      </c>
      <c r="I54" s="115">
        <v>-1</v>
      </c>
      <c r="J54" s="116">
        <v>-0.86956521739130432</v>
      </c>
    </row>
    <row r="55" spans="1:12" s="110" customFormat="1" ht="13.5" customHeight="1" x14ac:dyDescent="0.2">
      <c r="A55" s="120"/>
      <c r="B55" s="121" t="s">
        <v>112</v>
      </c>
      <c r="C55" s="113">
        <v>0.28214867064568638</v>
      </c>
      <c r="D55" s="115">
        <v>26</v>
      </c>
      <c r="E55" s="114">
        <v>25</v>
      </c>
      <c r="F55" s="114">
        <v>26</v>
      </c>
      <c r="G55" s="114">
        <v>25</v>
      </c>
      <c r="H55" s="140">
        <v>27</v>
      </c>
      <c r="I55" s="115">
        <v>-1</v>
      </c>
      <c r="J55" s="116">
        <v>-3.7037037037037037</v>
      </c>
    </row>
    <row r="56" spans="1:12" s="110" customFormat="1" ht="13.5" customHeight="1" x14ac:dyDescent="0.2">
      <c r="A56" s="118" t="s">
        <v>113</v>
      </c>
      <c r="B56" s="122" t="s">
        <v>116</v>
      </c>
      <c r="C56" s="113">
        <v>92.609875203472598</v>
      </c>
      <c r="D56" s="115">
        <v>8534</v>
      </c>
      <c r="E56" s="114">
        <v>8935</v>
      </c>
      <c r="F56" s="114">
        <v>9052</v>
      </c>
      <c r="G56" s="114">
        <v>8776</v>
      </c>
      <c r="H56" s="140">
        <v>8574</v>
      </c>
      <c r="I56" s="115">
        <v>-40</v>
      </c>
      <c r="J56" s="116">
        <v>-0.46652670865407042</v>
      </c>
    </row>
    <row r="57" spans="1:12" s="110" customFormat="1" ht="13.5" customHeight="1" x14ac:dyDescent="0.2">
      <c r="A57" s="142"/>
      <c r="B57" s="124" t="s">
        <v>117</v>
      </c>
      <c r="C57" s="125">
        <v>7.3901247965274006</v>
      </c>
      <c r="D57" s="143">
        <v>681</v>
      </c>
      <c r="E57" s="144">
        <v>671</v>
      </c>
      <c r="F57" s="144">
        <v>656</v>
      </c>
      <c r="G57" s="144">
        <v>620</v>
      </c>
      <c r="H57" s="145">
        <v>574</v>
      </c>
      <c r="I57" s="143">
        <v>107</v>
      </c>
      <c r="J57" s="146">
        <v>18.641114982578397</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72597</v>
      </c>
      <c r="E12" s="236">
        <v>72816</v>
      </c>
      <c r="F12" s="114">
        <v>73296</v>
      </c>
      <c r="G12" s="114">
        <v>71721</v>
      </c>
      <c r="H12" s="140">
        <v>71614</v>
      </c>
      <c r="I12" s="115">
        <v>983</v>
      </c>
      <c r="J12" s="116">
        <v>1.3726366352947748</v>
      </c>
    </row>
    <row r="13" spans="1:15" s="110" customFormat="1" ht="12" customHeight="1" x14ac:dyDescent="0.2">
      <c r="A13" s="118" t="s">
        <v>105</v>
      </c>
      <c r="B13" s="119" t="s">
        <v>106</v>
      </c>
      <c r="C13" s="113">
        <v>53.999476562392388</v>
      </c>
      <c r="D13" s="115">
        <v>39202</v>
      </c>
      <c r="E13" s="114">
        <v>39407</v>
      </c>
      <c r="F13" s="114">
        <v>39834</v>
      </c>
      <c r="G13" s="114">
        <v>39002</v>
      </c>
      <c r="H13" s="140">
        <v>38937</v>
      </c>
      <c r="I13" s="115">
        <v>265</v>
      </c>
      <c r="J13" s="116">
        <v>0.68058658859182786</v>
      </c>
    </row>
    <row r="14" spans="1:15" s="110" customFormat="1" ht="12" customHeight="1" x14ac:dyDescent="0.2">
      <c r="A14" s="118"/>
      <c r="B14" s="119" t="s">
        <v>107</v>
      </c>
      <c r="C14" s="113">
        <v>46.000523437607612</v>
      </c>
      <c r="D14" s="115">
        <v>33395</v>
      </c>
      <c r="E14" s="114">
        <v>33409</v>
      </c>
      <c r="F14" s="114">
        <v>33462</v>
      </c>
      <c r="G14" s="114">
        <v>32719</v>
      </c>
      <c r="H14" s="140">
        <v>32677</v>
      </c>
      <c r="I14" s="115">
        <v>718</v>
      </c>
      <c r="J14" s="116">
        <v>2.1972641307341556</v>
      </c>
    </row>
    <row r="15" spans="1:15" s="110" customFormat="1" ht="12" customHeight="1" x14ac:dyDescent="0.2">
      <c r="A15" s="118" t="s">
        <v>105</v>
      </c>
      <c r="B15" s="121" t="s">
        <v>108</v>
      </c>
      <c r="C15" s="113">
        <v>10.888879705772966</v>
      </c>
      <c r="D15" s="115">
        <v>7905</v>
      </c>
      <c r="E15" s="114">
        <v>8206</v>
      </c>
      <c r="F15" s="114">
        <v>8506</v>
      </c>
      <c r="G15" s="114">
        <v>7531</v>
      </c>
      <c r="H15" s="140">
        <v>7789</v>
      </c>
      <c r="I15" s="115">
        <v>116</v>
      </c>
      <c r="J15" s="116">
        <v>1.4892797534985236</v>
      </c>
    </row>
    <row r="16" spans="1:15" s="110" customFormat="1" ht="12" customHeight="1" x14ac:dyDescent="0.2">
      <c r="A16" s="118"/>
      <c r="B16" s="121" t="s">
        <v>109</v>
      </c>
      <c r="C16" s="113">
        <v>65.921456809510033</v>
      </c>
      <c r="D16" s="115">
        <v>47857</v>
      </c>
      <c r="E16" s="114">
        <v>47921</v>
      </c>
      <c r="F16" s="114">
        <v>48281</v>
      </c>
      <c r="G16" s="114">
        <v>47962</v>
      </c>
      <c r="H16" s="140">
        <v>47956</v>
      </c>
      <c r="I16" s="115">
        <v>-99</v>
      </c>
      <c r="J16" s="116">
        <v>-0.20643923596630245</v>
      </c>
    </row>
    <row r="17" spans="1:10" s="110" customFormat="1" ht="12" customHeight="1" x14ac:dyDescent="0.2">
      <c r="A17" s="118"/>
      <c r="B17" s="121" t="s">
        <v>110</v>
      </c>
      <c r="C17" s="113">
        <v>21.522927944680909</v>
      </c>
      <c r="D17" s="115">
        <v>15625</v>
      </c>
      <c r="E17" s="114">
        <v>15489</v>
      </c>
      <c r="F17" s="114">
        <v>15313</v>
      </c>
      <c r="G17" s="114">
        <v>15060</v>
      </c>
      <c r="H17" s="140">
        <v>14738</v>
      </c>
      <c r="I17" s="115">
        <v>887</v>
      </c>
      <c r="J17" s="116">
        <v>6.018455692766997</v>
      </c>
    </row>
    <row r="18" spans="1:10" s="110" customFormat="1" ht="12" customHeight="1" x14ac:dyDescent="0.2">
      <c r="A18" s="120"/>
      <c r="B18" s="121" t="s">
        <v>111</v>
      </c>
      <c r="C18" s="113">
        <v>1.6667355400360897</v>
      </c>
      <c r="D18" s="115">
        <v>1210</v>
      </c>
      <c r="E18" s="114">
        <v>1200</v>
      </c>
      <c r="F18" s="114">
        <v>1196</v>
      </c>
      <c r="G18" s="114">
        <v>1168</v>
      </c>
      <c r="H18" s="140">
        <v>1131</v>
      </c>
      <c r="I18" s="115">
        <v>79</v>
      </c>
      <c r="J18" s="116">
        <v>6.984969053934571</v>
      </c>
    </row>
    <row r="19" spans="1:10" s="110" customFormat="1" ht="12" customHeight="1" x14ac:dyDescent="0.2">
      <c r="A19" s="120"/>
      <c r="B19" s="121" t="s">
        <v>112</v>
      </c>
      <c r="C19" s="113">
        <v>0.37191619488408612</v>
      </c>
      <c r="D19" s="115">
        <v>270</v>
      </c>
      <c r="E19" s="114">
        <v>264</v>
      </c>
      <c r="F19" s="114">
        <v>292</v>
      </c>
      <c r="G19" s="114">
        <v>274</v>
      </c>
      <c r="H19" s="140">
        <v>263</v>
      </c>
      <c r="I19" s="115">
        <v>7</v>
      </c>
      <c r="J19" s="116">
        <v>2.661596958174905</v>
      </c>
    </row>
    <row r="20" spans="1:10" s="110" customFormat="1" ht="12" customHeight="1" x14ac:dyDescent="0.2">
      <c r="A20" s="118" t="s">
        <v>113</v>
      </c>
      <c r="B20" s="119" t="s">
        <v>181</v>
      </c>
      <c r="C20" s="113">
        <v>68.40916291306803</v>
      </c>
      <c r="D20" s="115">
        <v>49663</v>
      </c>
      <c r="E20" s="114">
        <v>49925</v>
      </c>
      <c r="F20" s="114">
        <v>50489</v>
      </c>
      <c r="G20" s="114">
        <v>49103</v>
      </c>
      <c r="H20" s="140">
        <v>49389</v>
      </c>
      <c r="I20" s="115">
        <v>274</v>
      </c>
      <c r="J20" s="116">
        <v>0.5547794043208002</v>
      </c>
    </row>
    <row r="21" spans="1:10" s="110" customFormat="1" ht="12" customHeight="1" x14ac:dyDescent="0.2">
      <c r="A21" s="118"/>
      <c r="B21" s="119" t="s">
        <v>182</v>
      </c>
      <c r="C21" s="113">
        <v>31.590837086931966</v>
      </c>
      <c r="D21" s="115">
        <v>22934</v>
      </c>
      <c r="E21" s="114">
        <v>22891</v>
      </c>
      <c r="F21" s="114">
        <v>22807</v>
      </c>
      <c r="G21" s="114">
        <v>22618</v>
      </c>
      <c r="H21" s="140">
        <v>22225</v>
      </c>
      <c r="I21" s="115">
        <v>709</v>
      </c>
      <c r="J21" s="116">
        <v>3.1901012373453317</v>
      </c>
    </row>
    <row r="22" spans="1:10" s="110" customFormat="1" ht="12" customHeight="1" x14ac:dyDescent="0.2">
      <c r="A22" s="118" t="s">
        <v>113</v>
      </c>
      <c r="B22" s="119" t="s">
        <v>116</v>
      </c>
      <c r="C22" s="113">
        <v>90.89218562750527</v>
      </c>
      <c r="D22" s="115">
        <v>65985</v>
      </c>
      <c r="E22" s="114">
        <v>66381</v>
      </c>
      <c r="F22" s="114">
        <v>66751</v>
      </c>
      <c r="G22" s="114">
        <v>65457</v>
      </c>
      <c r="H22" s="140">
        <v>65561</v>
      </c>
      <c r="I22" s="115">
        <v>424</v>
      </c>
      <c r="J22" s="116">
        <v>0.64672594987873888</v>
      </c>
    </row>
    <row r="23" spans="1:10" s="110" customFormat="1" ht="12" customHeight="1" x14ac:dyDescent="0.2">
      <c r="A23" s="118"/>
      <c r="B23" s="119" t="s">
        <v>117</v>
      </c>
      <c r="C23" s="113">
        <v>9.0527156769563479</v>
      </c>
      <c r="D23" s="115">
        <v>6572</v>
      </c>
      <c r="E23" s="114">
        <v>6396</v>
      </c>
      <c r="F23" s="114">
        <v>6503</v>
      </c>
      <c r="G23" s="114">
        <v>6222</v>
      </c>
      <c r="H23" s="140">
        <v>6011</v>
      </c>
      <c r="I23" s="115">
        <v>561</v>
      </c>
      <c r="J23" s="116">
        <v>9.3328897022126096</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3042180</v>
      </c>
      <c r="E25" s="236">
        <v>3047365</v>
      </c>
      <c r="F25" s="236">
        <v>3071798</v>
      </c>
      <c r="G25" s="236">
        <v>3007560</v>
      </c>
      <c r="H25" s="241">
        <v>3000059</v>
      </c>
      <c r="I25" s="235">
        <v>42121</v>
      </c>
      <c r="J25" s="116">
        <v>1.4040057212208159</v>
      </c>
    </row>
    <row r="26" spans="1:10" s="110" customFormat="1" ht="12" customHeight="1" x14ac:dyDescent="0.2">
      <c r="A26" s="118" t="s">
        <v>105</v>
      </c>
      <c r="B26" s="119" t="s">
        <v>106</v>
      </c>
      <c r="C26" s="113">
        <v>53.944178188009914</v>
      </c>
      <c r="D26" s="115">
        <v>1641079</v>
      </c>
      <c r="E26" s="114">
        <v>1644126</v>
      </c>
      <c r="F26" s="114">
        <v>1664193</v>
      </c>
      <c r="G26" s="114">
        <v>1629317</v>
      </c>
      <c r="H26" s="140">
        <v>1623095</v>
      </c>
      <c r="I26" s="115">
        <v>17984</v>
      </c>
      <c r="J26" s="116">
        <v>1.108006616987915</v>
      </c>
    </row>
    <row r="27" spans="1:10" s="110" customFormat="1" ht="12" customHeight="1" x14ac:dyDescent="0.2">
      <c r="A27" s="118"/>
      <c r="B27" s="119" t="s">
        <v>107</v>
      </c>
      <c r="C27" s="113">
        <v>46.055821811990086</v>
      </c>
      <c r="D27" s="115">
        <v>1401101</v>
      </c>
      <c r="E27" s="114">
        <v>1403239</v>
      </c>
      <c r="F27" s="114">
        <v>1407605</v>
      </c>
      <c r="G27" s="114">
        <v>1378243</v>
      </c>
      <c r="H27" s="140">
        <v>1376964</v>
      </c>
      <c r="I27" s="115">
        <v>24137</v>
      </c>
      <c r="J27" s="116">
        <v>1.7529143826563367</v>
      </c>
    </row>
    <row r="28" spans="1:10" s="110" customFormat="1" ht="12" customHeight="1" x14ac:dyDescent="0.2">
      <c r="A28" s="118" t="s">
        <v>105</v>
      </c>
      <c r="B28" s="121" t="s">
        <v>108</v>
      </c>
      <c r="C28" s="113">
        <v>10.871809031681229</v>
      </c>
      <c r="D28" s="115">
        <v>330740</v>
      </c>
      <c r="E28" s="114">
        <v>342915</v>
      </c>
      <c r="F28" s="114">
        <v>354809</v>
      </c>
      <c r="G28" s="114">
        <v>315767</v>
      </c>
      <c r="H28" s="140">
        <v>327828</v>
      </c>
      <c r="I28" s="115">
        <v>2912</v>
      </c>
      <c r="J28" s="116">
        <v>0.8882706785265444</v>
      </c>
    </row>
    <row r="29" spans="1:10" s="110" customFormat="1" ht="12" customHeight="1" x14ac:dyDescent="0.2">
      <c r="A29" s="118"/>
      <c r="B29" s="121" t="s">
        <v>109</v>
      </c>
      <c r="C29" s="113">
        <v>67.383060831377506</v>
      </c>
      <c r="D29" s="115">
        <v>2049914</v>
      </c>
      <c r="E29" s="114">
        <v>2050390</v>
      </c>
      <c r="F29" s="114">
        <v>2067171</v>
      </c>
      <c r="G29" s="114">
        <v>2054726</v>
      </c>
      <c r="H29" s="140">
        <v>2047631</v>
      </c>
      <c r="I29" s="115">
        <v>2283</v>
      </c>
      <c r="J29" s="116">
        <v>0.11149469801932087</v>
      </c>
    </row>
    <row r="30" spans="1:10" s="110" customFormat="1" ht="12" customHeight="1" x14ac:dyDescent="0.2">
      <c r="A30" s="118"/>
      <c r="B30" s="121" t="s">
        <v>110</v>
      </c>
      <c r="C30" s="113">
        <v>20.534353654287386</v>
      </c>
      <c r="D30" s="115">
        <v>624692</v>
      </c>
      <c r="E30" s="114">
        <v>617350</v>
      </c>
      <c r="F30" s="114">
        <v>613535</v>
      </c>
      <c r="G30" s="114">
        <v>602020</v>
      </c>
      <c r="H30" s="140">
        <v>591082</v>
      </c>
      <c r="I30" s="115">
        <v>33610</v>
      </c>
      <c r="J30" s="116">
        <v>5.6861822894285394</v>
      </c>
    </row>
    <row r="31" spans="1:10" s="110" customFormat="1" ht="12" customHeight="1" x14ac:dyDescent="0.2">
      <c r="A31" s="120"/>
      <c r="B31" s="121" t="s">
        <v>111</v>
      </c>
      <c r="C31" s="113">
        <v>1.2107764826538863</v>
      </c>
      <c r="D31" s="115">
        <v>36834</v>
      </c>
      <c r="E31" s="114">
        <v>36710</v>
      </c>
      <c r="F31" s="114">
        <v>36283</v>
      </c>
      <c r="G31" s="114">
        <v>35047</v>
      </c>
      <c r="H31" s="140">
        <v>33518</v>
      </c>
      <c r="I31" s="115">
        <v>3316</v>
      </c>
      <c r="J31" s="116">
        <v>9.8931917178829281</v>
      </c>
    </row>
    <row r="32" spans="1:10" s="110" customFormat="1" ht="12" customHeight="1" x14ac:dyDescent="0.2">
      <c r="A32" s="120"/>
      <c r="B32" s="121" t="s">
        <v>112</v>
      </c>
      <c r="C32" s="113">
        <v>0.33807992952422278</v>
      </c>
      <c r="D32" s="115">
        <v>10285</v>
      </c>
      <c r="E32" s="114">
        <v>10055</v>
      </c>
      <c r="F32" s="114">
        <v>10321</v>
      </c>
      <c r="G32" s="114">
        <v>8982</v>
      </c>
      <c r="H32" s="140">
        <v>8476</v>
      </c>
      <c r="I32" s="115">
        <v>1809</v>
      </c>
      <c r="J32" s="116">
        <v>21.34261444077395</v>
      </c>
    </row>
    <row r="33" spans="1:10" s="110" customFormat="1" ht="12" customHeight="1" x14ac:dyDescent="0.2">
      <c r="A33" s="118" t="s">
        <v>113</v>
      </c>
      <c r="B33" s="119" t="s">
        <v>181</v>
      </c>
      <c r="C33" s="113">
        <v>70.020150023995953</v>
      </c>
      <c r="D33" s="115">
        <v>2130139</v>
      </c>
      <c r="E33" s="114">
        <v>2136733</v>
      </c>
      <c r="F33" s="114">
        <v>2165076</v>
      </c>
      <c r="G33" s="114">
        <v>2114966</v>
      </c>
      <c r="H33" s="140">
        <v>2118588</v>
      </c>
      <c r="I33" s="115">
        <v>11551</v>
      </c>
      <c r="J33" s="116">
        <v>0.5452216287451831</v>
      </c>
    </row>
    <row r="34" spans="1:10" s="110" customFormat="1" ht="12" customHeight="1" x14ac:dyDescent="0.2">
      <c r="A34" s="118"/>
      <c r="B34" s="119" t="s">
        <v>182</v>
      </c>
      <c r="C34" s="113">
        <v>29.979849976004051</v>
      </c>
      <c r="D34" s="115">
        <v>912041</v>
      </c>
      <c r="E34" s="114">
        <v>910632</v>
      </c>
      <c r="F34" s="114">
        <v>906722</v>
      </c>
      <c r="G34" s="114">
        <v>892594</v>
      </c>
      <c r="H34" s="140">
        <v>881471</v>
      </c>
      <c r="I34" s="115">
        <v>30570</v>
      </c>
      <c r="J34" s="116">
        <v>3.4680664480170078</v>
      </c>
    </row>
    <row r="35" spans="1:10" s="110" customFormat="1" ht="12" customHeight="1" x14ac:dyDescent="0.2">
      <c r="A35" s="118" t="s">
        <v>113</v>
      </c>
      <c r="B35" s="119" t="s">
        <v>116</v>
      </c>
      <c r="C35" s="113">
        <v>90.306523611357647</v>
      </c>
      <c r="D35" s="115">
        <v>2747287</v>
      </c>
      <c r="E35" s="114">
        <v>2759892</v>
      </c>
      <c r="F35" s="114">
        <v>2777866</v>
      </c>
      <c r="G35" s="114">
        <v>2725630</v>
      </c>
      <c r="H35" s="140">
        <v>2726580</v>
      </c>
      <c r="I35" s="115">
        <v>20707</v>
      </c>
      <c r="J35" s="116">
        <v>0.75944956685664822</v>
      </c>
    </row>
    <row r="36" spans="1:10" s="110" customFormat="1" ht="12" customHeight="1" x14ac:dyDescent="0.2">
      <c r="A36" s="118"/>
      <c r="B36" s="119" t="s">
        <v>117</v>
      </c>
      <c r="C36" s="113">
        <v>9.6545569295702425</v>
      </c>
      <c r="D36" s="115">
        <v>293709</v>
      </c>
      <c r="E36" s="114">
        <v>286294</v>
      </c>
      <c r="F36" s="114">
        <v>292731</v>
      </c>
      <c r="G36" s="114">
        <v>280719</v>
      </c>
      <c r="H36" s="140">
        <v>272279</v>
      </c>
      <c r="I36" s="115">
        <v>21430</v>
      </c>
      <c r="J36" s="116">
        <v>7.8706033149820591</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90811</v>
      </c>
      <c r="E64" s="236">
        <v>90964</v>
      </c>
      <c r="F64" s="236">
        <v>91716</v>
      </c>
      <c r="G64" s="236">
        <v>89700</v>
      </c>
      <c r="H64" s="140">
        <v>89529</v>
      </c>
      <c r="I64" s="115">
        <v>1282</v>
      </c>
      <c r="J64" s="116">
        <v>1.4319382546437467</v>
      </c>
    </row>
    <row r="65" spans="1:12" s="110" customFormat="1" ht="12" customHeight="1" x14ac:dyDescent="0.2">
      <c r="A65" s="118" t="s">
        <v>105</v>
      </c>
      <c r="B65" s="119" t="s">
        <v>106</v>
      </c>
      <c r="C65" s="113">
        <v>53.95271497946284</v>
      </c>
      <c r="D65" s="235">
        <v>48995</v>
      </c>
      <c r="E65" s="236">
        <v>49089</v>
      </c>
      <c r="F65" s="236">
        <v>49693</v>
      </c>
      <c r="G65" s="236">
        <v>48673</v>
      </c>
      <c r="H65" s="140">
        <v>48525</v>
      </c>
      <c r="I65" s="115">
        <v>470</v>
      </c>
      <c r="J65" s="116">
        <v>0.96857290056671819</v>
      </c>
    </row>
    <row r="66" spans="1:12" s="110" customFormat="1" ht="12" customHeight="1" x14ac:dyDescent="0.2">
      <c r="A66" s="118"/>
      <c r="B66" s="119" t="s">
        <v>107</v>
      </c>
      <c r="C66" s="113">
        <v>46.04728502053716</v>
      </c>
      <c r="D66" s="235">
        <v>41816</v>
      </c>
      <c r="E66" s="236">
        <v>41875</v>
      </c>
      <c r="F66" s="236">
        <v>42023</v>
      </c>
      <c r="G66" s="236">
        <v>41027</v>
      </c>
      <c r="H66" s="140">
        <v>41004</v>
      </c>
      <c r="I66" s="115">
        <v>812</v>
      </c>
      <c r="J66" s="116">
        <v>1.9802946054043509</v>
      </c>
    </row>
    <row r="67" spans="1:12" s="110" customFormat="1" ht="12" customHeight="1" x14ac:dyDescent="0.2">
      <c r="A67" s="118" t="s">
        <v>105</v>
      </c>
      <c r="B67" s="121" t="s">
        <v>108</v>
      </c>
      <c r="C67" s="113">
        <v>10.864322604089812</v>
      </c>
      <c r="D67" s="235">
        <v>9866</v>
      </c>
      <c r="E67" s="236">
        <v>10182</v>
      </c>
      <c r="F67" s="236">
        <v>10628</v>
      </c>
      <c r="G67" s="236">
        <v>9404</v>
      </c>
      <c r="H67" s="140">
        <v>9727</v>
      </c>
      <c r="I67" s="115">
        <v>139</v>
      </c>
      <c r="J67" s="116">
        <v>1.4290120283746273</v>
      </c>
    </row>
    <row r="68" spans="1:12" s="110" customFormat="1" ht="12" customHeight="1" x14ac:dyDescent="0.2">
      <c r="A68" s="118"/>
      <c r="B68" s="121" t="s">
        <v>109</v>
      </c>
      <c r="C68" s="113">
        <v>65.706797634647785</v>
      </c>
      <c r="D68" s="235">
        <v>59669</v>
      </c>
      <c r="E68" s="236">
        <v>59749</v>
      </c>
      <c r="F68" s="236">
        <v>60277</v>
      </c>
      <c r="G68" s="236">
        <v>59888</v>
      </c>
      <c r="H68" s="140">
        <v>59755</v>
      </c>
      <c r="I68" s="115">
        <v>-86</v>
      </c>
      <c r="J68" s="116">
        <v>-0.14392101079407582</v>
      </c>
    </row>
    <row r="69" spans="1:12" s="110" customFormat="1" ht="12" customHeight="1" x14ac:dyDescent="0.2">
      <c r="A69" s="118"/>
      <c r="B69" s="121" t="s">
        <v>110</v>
      </c>
      <c r="C69" s="113">
        <v>22.020460076422459</v>
      </c>
      <c r="D69" s="235">
        <v>19997</v>
      </c>
      <c r="E69" s="236">
        <v>19764</v>
      </c>
      <c r="F69" s="236">
        <v>19536</v>
      </c>
      <c r="G69" s="236">
        <v>19183</v>
      </c>
      <c r="H69" s="140">
        <v>18827</v>
      </c>
      <c r="I69" s="115">
        <v>1170</v>
      </c>
      <c r="J69" s="116">
        <v>6.214479205396505</v>
      </c>
    </row>
    <row r="70" spans="1:12" s="110" customFormat="1" ht="12" customHeight="1" x14ac:dyDescent="0.2">
      <c r="A70" s="120"/>
      <c r="B70" s="121" t="s">
        <v>111</v>
      </c>
      <c r="C70" s="113">
        <v>1.4084196848399424</v>
      </c>
      <c r="D70" s="235">
        <v>1279</v>
      </c>
      <c r="E70" s="236">
        <v>1269</v>
      </c>
      <c r="F70" s="236">
        <v>1275</v>
      </c>
      <c r="G70" s="236">
        <v>1225</v>
      </c>
      <c r="H70" s="140">
        <v>1220</v>
      </c>
      <c r="I70" s="115">
        <v>59</v>
      </c>
      <c r="J70" s="116">
        <v>4.8360655737704921</v>
      </c>
    </row>
    <row r="71" spans="1:12" s="110" customFormat="1" ht="12" customHeight="1" x14ac:dyDescent="0.2">
      <c r="A71" s="120"/>
      <c r="B71" s="121" t="s">
        <v>112</v>
      </c>
      <c r="C71" s="113">
        <v>0.34467190098115869</v>
      </c>
      <c r="D71" s="235">
        <v>313</v>
      </c>
      <c r="E71" s="236">
        <v>306</v>
      </c>
      <c r="F71" s="236">
        <v>340</v>
      </c>
      <c r="G71" s="236">
        <v>301</v>
      </c>
      <c r="H71" s="140">
        <v>321</v>
      </c>
      <c r="I71" s="115">
        <v>-8</v>
      </c>
      <c r="J71" s="116">
        <v>-2.4922118380062304</v>
      </c>
    </row>
    <row r="72" spans="1:12" s="110" customFormat="1" ht="12" customHeight="1" x14ac:dyDescent="0.2">
      <c r="A72" s="118" t="s">
        <v>113</v>
      </c>
      <c r="B72" s="119" t="s">
        <v>181</v>
      </c>
      <c r="C72" s="113">
        <v>71.194018345795115</v>
      </c>
      <c r="D72" s="235">
        <v>64652</v>
      </c>
      <c r="E72" s="236">
        <v>64827</v>
      </c>
      <c r="F72" s="236">
        <v>65741</v>
      </c>
      <c r="G72" s="236">
        <v>63998</v>
      </c>
      <c r="H72" s="140">
        <v>64159</v>
      </c>
      <c r="I72" s="115">
        <v>493</v>
      </c>
      <c r="J72" s="116">
        <v>0.76840349756074755</v>
      </c>
    </row>
    <row r="73" spans="1:12" s="110" customFormat="1" ht="12" customHeight="1" x14ac:dyDescent="0.2">
      <c r="A73" s="118"/>
      <c r="B73" s="119" t="s">
        <v>182</v>
      </c>
      <c r="C73" s="113">
        <v>28.805981654204889</v>
      </c>
      <c r="D73" s="115">
        <v>26159</v>
      </c>
      <c r="E73" s="114">
        <v>26137</v>
      </c>
      <c r="F73" s="114">
        <v>25975</v>
      </c>
      <c r="G73" s="114">
        <v>25702</v>
      </c>
      <c r="H73" s="140">
        <v>25370</v>
      </c>
      <c r="I73" s="115">
        <v>789</v>
      </c>
      <c r="J73" s="116">
        <v>3.1099724083563265</v>
      </c>
    </row>
    <row r="74" spans="1:12" s="110" customFormat="1" ht="12" customHeight="1" x14ac:dyDescent="0.2">
      <c r="A74" s="118" t="s">
        <v>113</v>
      </c>
      <c r="B74" s="119" t="s">
        <v>116</v>
      </c>
      <c r="C74" s="113">
        <v>92.062635583794915</v>
      </c>
      <c r="D74" s="115">
        <v>83603</v>
      </c>
      <c r="E74" s="114">
        <v>84026</v>
      </c>
      <c r="F74" s="114">
        <v>84478</v>
      </c>
      <c r="G74" s="114">
        <v>82839</v>
      </c>
      <c r="H74" s="140">
        <v>82917</v>
      </c>
      <c r="I74" s="115">
        <v>686</v>
      </c>
      <c r="J74" s="116">
        <v>0.8273333574538394</v>
      </c>
    </row>
    <row r="75" spans="1:12" s="110" customFormat="1" ht="12" customHeight="1" x14ac:dyDescent="0.2">
      <c r="A75" s="142"/>
      <c r="B75" s="124" t="s">
        <v>117</v>
      </c>
      <c r="C75" s="125">
        <v>7.8889121361949543</v>
      </c>
      <c r="D75" s="143">
        <v>7164</v>
      </c>
      <c r="E75" s="144">
        <v>6898</v>
      </c>
      <c r="F75" s="144">
        <v>7197</v>
      </c>
      <c r="G75" s="144">
        <v>6815</v>
      </c>
      <c r="H75" s="145">
        <v>6566</v>
      </c>
      <c r="I75" s="143">
        <v>598</v>
      </c>
      <c r="J75" s="146">
        <v>9.1075236064575087</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72597</v>
      </c>
      <c r="G11" s="114">
        <v>72816</v>
      </c>
      <c r="H11" s="114">
        <v>73296</v>
      </c>
      <c r="I11" s="114">
        <v>71721</v>
      </c>
      <c r="J11" s="140">
        <v>71614</v>
      </c>
      <c r="K11" s="114">
        <v>983</v>
      </c>
      <c r="L11" s="116">
        <v>1.3726366352947748</v>
      </c>
    </row>
    <row r="12" spans="1:17" s="110" customFormat="1" ht="24.95" customHeight="1" x14ac:dyDescent="0.2">
      <c r="A12" s="604" t="s">
        <v>185</v>
      </c>
      <c r="B12" s="605"/>
      <c r="C12" s="605"/>
      <c r="D12" s="606"/>
      <c r="E12" s="113">
        <v>53.999476562392388</v>
      </c>
      <c r="F12" s="115">
        <v>39202</v>
      </c>
      <c r="G12" s="114">
        <v>39407</v>
      </c>
      <c r="H12" s="114">
        <v>39834</v>
      </c>
      <c r="I12" s="114">
        <v>39002</v>
      </c>
      <c r="J12" s="140">
        <v>38937</v>
      </c>
      <c r="K12" s="114">
        <v>265</v>
      </c>
      <c r="L12" s="116">
        <v>0.68058658859182786</v>
      </c>
    </row>
    <row r="13" spans="1:17" s="110" customFormat="1" ht="15" customHeight="1" x14ac:dyDescent="0.2">
      <c r="A13" s="120"/>
      <c r="B13" s="612" t="s">
        <v>107</v>
      </c>
      <c r="C13" s="612"/>
      <c r="E13" s="113">
        <v>46.000523437607612</v>
      </c>
      <c r="F13" s="115">
        <v>33395</v>
      </c>
      <c r="G13" s="114">
        <v>33409</v>
      </c>
      <c r="H13" s="114">
        <v>33462</v>
      </c>
      <c r="I13" s="114">
        <v>32719</v>
      </c>
      <c r="J13" s="140">
        <v>32677</v>
      </c>
      <c r="K13" s="114">
        <v>718</v>
      </c>
      <c r="L13" s="116">
        <v>2.1972641307341556</v>
      </c>
    </row>
    <row r="14" spans="1:17" s="110" customFormat="1" ht="24.95" customHeight="1" x14ac:dyDescent="0.2">
      <c r="A14" s="604" t="s">
        <v>186</v>
      </c>
      <c r="B14" s="605"/>
      <c r="C14" s="605"/>
      <c r="D14" s="606"/>
      <c r="E14" s="113">
        <v>10.888879705772966</v>
      </c>
      <c r="F14" s="115">
        <v>7905</v>
      </c>
      <c r="G14" s="114">
        <v>8206</v>
      </c>
      <c r="H14" s="114">
        <v>8506</v>
      </c>
      <c r="I14" s="114">
        <v>7531</v>
      </c>
      <c r="J14" s="140">
        <v>7789</v>
      </c>
      <c r="K14" s="114">
        <v>116</v>
      </c>
      <c r="L14" s="116">
        <v>1.4892797534985236</v>
      </c>
    </row>
    <row r="15" spans="1:17" s="110" customFormat="1" ht="15" customHeight="1" x14ac:dyDescent="0.2">
      <c r="A15" s="120"/>
      <c r="B15" s="119"/>
      <c r="C15" s="258" t="s">
        <v>106</v>
      </c>
      <c r="E15" s="113">
        <v>59.32953826691967</v>
      </c>
      <c r="F15" s="115">
        <v>4690</v>
      </c>
      <c r="G15" s="114">
        <v>4883</v>
      </c>
      <c r="H15" s="114">
        <v>5102</v>
      </c>
      <c r="I15" s="114">
        <v>4463</v>
      </c>
      <c r="J15" s="140">
        <v>4604</v>
      </c>
      <c r="K15" s="114">
        <v>86</v>
      </c>
      <c r="L15" s="116">
        <v>1.8679409209383144</v>
      </c>
    </row>
    <row r="16" spans="1:17" s="110" customFormat="1" ht="15" customHeight="1" x14ac:dyDescent="0.2">
      <c r="A16" s="120"/>
      <c r="B16" s="119"/>
      <c r="C16" s="258" t="s">
        <v>107</v>
      </c>
      <c r="E16" s="113">
        <v>40.67046173308033</v>
      </c>
      <c r="F16" s="115">
        <v>3215</v>
      </c>
      <c r="G16" s="114">
        <v>3323</v>
      </c>
      <c r="H16" s="114">
        <v>3404</v>
      </c>
      <c r="I16" s="114">
        <v>3068</v>
      </c>
      <c r="J16" s="140">
        <v>3185</v>
      </c>
      <c r="K16" s="114">
        <v>30</v>
      </c>
      <c r="L16" s="116">
        <v>0.9419152276295133</v>
      </c>
    </row>
    <row r="17" spans="1:12" s="110" customFormat="1" ht="15" customHeight="1" x14ac:dyDescent="0.2">
      <c r="A17" s="120"/>
      <c r="B17" s="121" t="s">
        <v>109</v>
      </c>
      <c r="C17" s="258"/>
      <c r="E17" s="113">
        <v>65.921456809510033</v>
      </c>
      <c r="F17" s="115">
        <v>47857</v>
      </c>
      <c r="G17" s="114">
        <v>47921</v>
      </c>
      <c r="H17" s="114">
        <v>48281</v>
      </c>
      <c r="I17" s="114">
        <v>47962</v>
      </c>
      <c r="J17" s="140">
        <v>47956</v>
      </c>
      <c r="K17" s="114">
        <v>-99</v>
      </c>
      <c r="L17" s="116">
        <v>-0.20643923596630245</v>
      </c>
    </row>
    <row r="18" spans="1:12" s="110" customFormat="1" ht="15" customHeight="1" x14ac:dyDescent="0.2">
      <c r="A18" s="120"/>
      <c r="B18" s="119"/>
      <c r="C18" s="258" t="s">
        <v>106</v>
      </c>
      <c r="E18" s="113">
        <v>53.985832793530726</v>
      </c>
      <c r="F18" s="115">
        <v>25836</v>
      </c>
      <c r="G18" s="114">
        <v>25869</v>
      </c>
      <c r="H18" s="114">
        <v>26165</v>
      </c>
      <c r="I18" s="114">
        <v>26108</v>
      </c>
      <c r="J18" s="140">
        <v>26092</v>
      </c>
      <c r="K18" s="114">
        <v>-256</v>
      </c>
      <c r="L18" s="116">
        <v>-0.98114364556185807</v>
      </c>
    </row>
    <row r="19" spans="1:12" s="110" customFormat="1" ht="15" customHeight="1" x14ac:dyDescent="0.2">
      <c r="A19" s="120"/>
      <c r="B19" s="119"/>
      <c r="C19" s="258" t="s">
        <v>107</v>
      </c>
      <c r="E19" s="113">
        <v>46.014167206469274</v>
      </c>
      <c r="F19" s="115">
        <v>22021</v>
      </c>
      <c r="G19" s="114">
        <v>22052</v>
      </c>
      <c r="H19" s="114">
        <v>22116</v>
      </c>
      <c r="I19" s="114">
        <v>21854</v>
      </c>
      <c r="J19" s="140">
        <v>21864</v>
      </c>
      <c r="K19" s="114">
        <v>157</v>
      </c>
      <c r="L19" s="116">
        <v>0.71807537504573726</v>
      </c>
    </row>
    <row r="20" spans="1:12" s="110" customFormat="1" ht="15" customHeight="1" x14ac:dyDescent="0.2">
      <c r="A20" s="120"/>
      <c r="B20" s="121" t="s">
        <v>110</v>
      </c>
      <c r="C20" s="258"/>
      <c r="E20" s="113">
        <v>21.522927944680909</v>
      </c>
      <c r="F20" s="115">
        <v>15625</v>
      </c>
      <c r="G20" s="114">
        <v>15489</v>
      </c>
      <c r="H20" s="114">
        <v>15313</v>
      </c>
      <c r="I20" s="114">
        <v>15060</v>
      </c>
      <c r="J20" s="140">
        <v>14738</v>
      </c>
      <c r="K20" s="114">
        <v>887</v>
      </c>
      <c r="L20" s="116">
        <v>6.018455692766997</v>
      </c>
    </row>
    <row r="21" spans="1:12" s="110" customFormat="1" ht="15" customHeight="1" x14ac:dyDescent="0.2">
      <c r="A21" s="120"/>
      <c r="B21" s="119"/>
      <c r="C21" s="258" t="s">
        <v>106</v>
      </c>
      <c r="E21" s="113">
        <v>50.291200000000003</v>
      </c>
      <c r="F21" s="115">
        <v>7858</v>
      </c>
      <c r="G21" s="114">
        <v>7835</v>
      </c>
      <c r="H21" s="114">
        <v>7751</v>
      </c>
      <c r="I21" s="114">
        <v>7625</v>
      </c>
      <c r="J21" s="140">
        <v>7467</v>
      </c>
      <c r="K21" s="114">
        <v>391</v>
      </c>
      <c r="L21" s="116">
        <v>5.2363733761885634</v>
      </c>
    </row>
    <row r="22" spans="1:12" s="110" customFormat="1" ht="15" customHeight="1" x14ac:dyDescent="0.2">
      <c r="A22" s="120"/>
      <c r="B22" s="119"/>
      <c r="C22" s="258" t="s">
        <v>107</v>
      </c>
      <c r="E22" s="113">
        <v>49.708799999999997</v>
      </c>
      <c r="F22" s="115">
        <v>7767</v>
      </c>
      <c r="G22" s="114">
        <v>7654</v>
      </c>
      <c r="H22" s="114">
        <v>7562</v>
      </c>
      <c r="I22" s="114">
        <v>7435</v>
      </c>
      <c r="J22" s="140">
        <v>7271</v>
      </c>
      <c r="K22" s="114">
        <v>496</v>
      </c>
      <c r="L22" s="116">
        <v>6.8216201347820107</v>
      </c>
    </row>
    <row r="23" spans="1:12" s="110" customFormat="1" ht="15" customHeight="1" x14ac:dyDescent="0.2">
      <c r="A23" s="120"/>
      <c r="B23" s="121" t="s">
        <v>111</v>
      </c>
      <c r="C23" s="258"/>
      <c r="E23" s="113">
        <v>1.6667355400360897</v>
      </c>
      <c r="F23" s="115">
        <v>1210</v>
      </c>
      <c r="G23" s="114">
        <v>1200</v>
      </c>
      <c r="H23" s="114">
        <v>1196</v>
      </c>
      <c r="I23" s="114">
        <v>1168</v>
      </c>
      <c r="J23" s="140">
        <v>1131</v>
      </c>
      <c r="K23" s="114">
        <v>79</v>
      </c>
      <c r="L23" s="116">
        <v>6.984969053934571</v>
      </c>
    </row>
    <row r="24" spans="1:12" s="110" customFormat="1" ht="15" customHeight="1" x14ac:dyDescent="0.2">
      <c r="A24" s="120"/>
      <c r="B24" s="119"/>
      <c r="C24" s="258" t="s">
        <v>106</v>
      </c>
      <c r="E24" s="113">
        <v>67.603305785123965</v>
      </c>
      <c r="F24" s="115">
        <v>818</v>
      </c>
      <c r="G24" s="114">
        <v>820</v>
      </c>
      <c r="H24" s="114">
        <v>816</v>
      </c>
      <c r="I24" s="114">
        <v>806</v>
      </c>
      <c r="J24" s="140">
        <v>774</v>
      </c>
      <c r="K24" s="114">
        <v>44</v>
      </c>
      <c r="L24" s="116">
        <v>5.684754521963824</v>
      </c>
    </row>
    <row r="25" spans="1:12" s="110" customFormat="1" ht="15" customHeight="1" x14ac:dyDescent="0.2">
      <c r="A25" s="120"/>
      <c r="B25" s="119"/>
      <c r="C25" s="258" t="s">
        <v>107</v>
      </c>
      <c r="E25" s="113">
        <v>32.396694214876035</v>
      </c>
      <c r="F25" s="115">
        <v>392</v>
      </c>
      <c r="G25" s="114">
        <v>380</v>
      </c>
      <c r="H25" s="114">
        <v>380</v>
      </c>
      <c r="I25" s="114">
        <v>362</v>
      </c>
      <c r="J25" s="140">
        <v>357</v>
      </c>
      <c r="K25" s="114">
        <v>35</v>
      </c>
      <c r="L25" s="116">
        <v>9.8039215686274517</v>
      </c>
    </row>
    <row r="26" spans="1:12" s="110" customFormat="1" ht="15" customHeight="1" x14ac:dyDescent="0.2">
      <c r="A26" s="120"/>
      <c r="C26" s="121" t="s">
        <v>187</v>
      </c>
      <c r="D26" s="110" t="s">
        <v>188</v>
      </c>
      <c r="E26" s="113">
        <v>0.37191619488408612</v>
      </c>
      <c r="F26" s="115">
        <v>270</v>
      </c>
      <c r="G26" s="114">
        <v>264</v>
      </c>
      <c r="H26" s="114">
        <v>292</v>
      </c>
      <c r="I26" s="114">
        <v>274</v>
      </c>
      <c r="J26" s="140">
        <v>263</v>
      </c>
      <c r="K26" s="114">
        <v>7</v>
      </c>
      <c r="L26" s="116">
        <v>2.661596958174905</v>
      </c>
    </row>
    <row r="27" spans="1:12" s="110" customFormat="1" ht="15" customHeight="1" x14ac:dyDescent="0.2">
      <c r="A27" s="120"/>
      <c r="B27" s="119"/>
      <c r="D27" s="259" t="s">
        <v>106</v>
      </c>
      <c r="E27" s="113">
        <v>55.925925925925924</v>
      </c>
      <c r="F27" s="115">
        <v>151</v>
      </c>
      <c r="G27" s="114">
        <v>148</v>
      </c>
      <c r="H27" s="114">
        <v>163</v>
      </c>
      <c r="I27" s="114">
        <v>155</v>
      </c>
      <c r="J27" s="140">
        <v>149</v>
      </c>
      <c r="K27" s="114">
        <v>2</v>
      </c>
      <c r="L27" s="116">
        <v>1.3422818791946309</v>
      </c>
    </row>
    <row r="28" spans="1:12" s="110" customFormat="1" ht="15" customHeight="1" x14ac:dyDescent="0.2">
      <c r="A28" s="120"/>
      <c r="B28" s="119"/>
      <c r="D28" s="259" t="s">
        <v>107</v>
      </c>
      <c r="E28" s="113">
        <v>44.074074074074076</v>
      </c>
      <c r="F28" s="115">
        <v>119</v>
      </c>
      <c r="G28" s="114">
        <v>116</v>
      </c>
      <c r="H28" s="114">
        <v>129</v>
      </c>
      <c r="I28" s="114">
        <v>119</v>
      </c>
      <c r="J28" s="140">
        <v>114</v>
      </c>
      <c r="K28" s="114">
        <v>5</v>
      </c>
      <c r="L28" s="116">
        <v>4.3859649122807021</v>
      </c>
    </row>
    <row r="29" spans="1:12" s="110" customFormat="1" ht="24.95" customHeight="1" x14ac:dyDescent="0.2">
      <c r="A29" s="604" t="s">
        <v>189</v>
      </c>
      <c r="B29" s="605"/>
      <c r="C29" s="605"/>
      <c r="D29" s="606"/>
      <c r="E29" s="113">
        <v>90.89218562750527</v>
      </c>
      <c r="F29" s="115">
        <v>65985</v>
      </c>
      <c r="G29" s="114">
        <v>66381</v>
      </c>
      <c r="H29" s="114">
        <v>66751</v>
      </c>
      <c r="I29" s="114">
        <v>65457</v>
      </c>
      <c r="J29" s="140">
        <v>65561</v>
      </c>
      <c r="K29" s="114">
        <v>424</v>
      </c>
      <c r="L29" s="116">
        <v>0.64672594987873888</v>
      </c>
    </row>
    <row r="30" spans="1:12" s="110" customFormat="1" ht="15" customHeight="1" x14ac:dyDescent="0.2">
      <c r="A30" s="120"/>
      <c r="B30" s="119"/>
      <c r="C30" s="258" t="s">
        <v>106</v>
      </c>
      <c r="E30" s="113">
        <v>52.457376676517391</v>
      </c>
      <c r="F30" s="115">
        <v>34614</v>
      </c>
      <c r="G30" s="114">
        <v>34955</v>
      </c>
      <c r="H30" s="114">
        <v>35265</v>
      </c>
      <c r="I30" s="114">
        <v>34637</v>
      </c>
      <c r="J30" s="140">
        <v>34717</v>
      </c>
      <c r="K30" s="114">
        <v>-103</v>
      </c>
      <c r="L30" s="116">
        <v>-0.29668462136705359</v>
      </c>
    </row>
    <row r="31" spans="1:12" s="110" customFormat="1" ht="15" customHeight="1" x14ac:dyDescent="0.2">
      <c r="A31" s="120"/>
      <c r="B31" s="119"/>
      <c r="C31" s="258" t="s">
        <v>107</v>
      </c>
      <c r="E31" s="113">
        <v>47.542623323482609</v>
      </c>
      <c r="F31" s="115">
        <v>31371</v>
      </c>
      <c r="G31" s="114">
        <v>31426</v>
      </c>
      <c r="H31" s="114">
        <v>31486</v>
      </c>
      <c r="I31" s="114">
        <v>30820</v>
      </c>
      <c r="J31" s="140">
        <v>30844</v>
      </c>
      <c r="K31" s="114">
        <v>527</v>
      </c>
      <c r="L31" s="116">
        <v>1.7085981066009597</v>
      </c>
    </row>
    <row r="32" spans="1:12" s="110" customFormat="1" ht="15" customHeight="1" x14ac:dyDescent="0.2">
      <c r="A32" s="120"/>
      <c r="B32" s="119" t="s">
        <v>117</v>
      </c>
      <c r="C32" s="258"/>
      <c r="E32" s="113">
        <v>9.0527156769563479</v>
      </c>
      <c r="F32" s="115">
        <v>6572</v>
      </c>
      <c r="G32" s="114">
        <v>6396</v>
      </c>
      <c r="H32" s="114">
        <v>6503</v>
      </c>
      <c r="I32" s="114">
        <v>6222</v>
      </c>
      <c r="J32" s="140">
        <v>6011</v>
      </c>
      <c r="K32" s="114">
        <v>561</v>
      </c>
      <c r="L32" s="116">
        <v>9.3328897022126096</v>
      </c>
    </row>
    <row r="33" spans="1:12" s="110" customFormat="1" ht="15" customHeight="1" x14ac:dyDescent="0.2">
      <c r="A33" s="120"/>
      <c r="B33" s="119"/>
      <c r="C33" s="258" t="s">
        <v>106</v>
      </c>
      <c r="E33" s="113">
        <v>69.370054777845411</v>
      </c>
      <c r="F33" s="115">
        <v>4559</v>
      </c>
      <c r="G33" s="114">
        <v>4423</v>
      </c>
      <c r="H33" s="114">
        <v>4537</v>
      </c>
      <c r="I33" s="114">
        <v>4331</v>
      </c>
      <c r="J33" s="140">
        <v>4185</v>
      </c>
      <c r="K33" s="114">
        <v>374</v>
      </c>
      <c r="L33" s="116">
        <v>8.9366786140979695</v>
      </c>
    </row>
    <row r="34" spans="1:12" s="110" customFormat="1" ht="15" customHeight="1" x14ac:dyDescent="0.2">
      <c r="A34" s="120"/>
      <c r="B34" s="119"/>
      <c r="C34" s="258" t="s">
        <v>107</v>
      </c>
      <c r="E34" s="113">
        <v>30.629945222154596</v>
      </c>
      <c r="F34" s="115">
        <v>2013</v>
      </c>
      <c r="G34" s="114">
        <v>1973</v>
      </c>
      <c r="H34" s="114">
        <v>1966</v>
      </c>
      <c r="I34" s="114">
        <v>1891</v>
      </c>
      <c r="J34" s="140">
        <v>1826</v>
      </c>
      <c r="K34" s="114">
        <v>187</v>
      </c>
      <c r="L34" s="116">
        <v>10.240963855421686</v>
      </c>
    </row>
    <row r="35" spans="1:12" s="110" customFormat="1" ht="24.95" customHeight="1" x14ac:dyDescent="0.2">
      <c r="A35" s="604" t="s">
        <v>190</v>
      </c>
      <c r="B35" s="605"/>
      <c r="C35" s="605"/>
      <c r="D35" s="606"/>
      <c r="E35" s="113">
        <v>68.40916291306803</v>
      </c>
      <c r="F35" s="115">
        <v>49663</v>
      </c>
      <c r="G35" s="114">
        <v>49925</v>
      </c>
      <c r="H35" s="114">
        <v>50489</v>
      </c>
      <c r="I35" s="114">
        <v>49103</v>
      </c>
      <c r="J35" s="140">
        <v>49389</v>
      </c>
      <c r="K35" s="114">
        <v>274</v>
      </c>
      <c r="L35" s="116">
        <v>0.5547794043208002</v>
      </c>
    </row>
    <row r="36" spans="1:12" s="110" customFormat="1" ht="15" customHeight="1" x14ac:dyDescent="0.2">
      <c r="A36" s="120"/>
      <c r="B36" s="119"/>
      <c r="C36" s="258" t="s">
        <v>106</v>
      </c>
      <c r="E36" s="113">
        <v>71.302579385055267</v>
      </c>
      <c r="F36" s="115">
        <v>35411</v>
      </c>
      <c r="G36" s="114">
        <v>35573</v>
      </c>
      <c r="H36" s="114">
        <v>35971</v>
      </c>
      <c r="I36" s="114">
        <v>35102</v>
      </c>
      <c r="J36" s="140">
        <v>35208</v>
      </c>
      <c r="K36" s="114">
        <v>203</v>
      </c>
      <c r="L36" s="116">
        <v>0.57657350602135882</v>
      </c>
    </row>
    <row r="37" spans="1:12" s="110" customFormat="1" ht="15" customHeight="1" x14ac:dyDescent="0.2">
      <c r="A37" s="120"/>
      <c r="B37" s="119"/>
      <c r="C37" s="258" t="s">
        <v>107</v>
      </c>
      <c r="E37" s="113">
        <v>28.697420614944729</v>
      </c>
      <c r="F37" s="115">
        <v>14252</v>
      </c>
      <c r="G37" s="114">
        <v>14352</v>
      </c>
      <c r="H37" s="114">
        <v>14518</v>
      </c>
      <c r="I37" s="114">
        <v>14001</v>
      </c>
      <c r="J37" s="140">
        <v>14181</v>
      </c>
      <c r="K37" s="114">
        <v>71</v>
      </c>
      <c r="L37" s="116">
        <v>0.50066991044355125</v>
      </c>
    </row>
    <row r="38" spans="1:12" s="110" customFormat="1" ht="15" customHeight="1" x14ac:dyDescent="0.2">
      <c r="A38" s="120"/>
      <c r="B38" s="119" t="s">
        <v>182</v>
      </c>
      <c r="C38" s="258"/>
      <c r="E38" s="113">
        <v>31.590837086931966</v>
      </c>
      <c r="F38" s="115">
        <v>22934</v>
      </c>
      <c r="G38" s="114">
        <v>22891</v>
      </c>
      <c r="H38" s="114">
        <v>22807</v>
      </c>
      <c r="I38" s="114">
        <v>22618</v>
      </c>
      <c r="J38" s="140">
        <v>22225</v>
      </c>
      <c r="K38" s="114">
        <v>709</v>
      </c>
      <c r="L38" s="116">
        <v>3.1901012373453317</v>
      </c>
    </row>
    <row r="39" spans="1:12" s="110" customFormat="1" ht="15" customHeight="1" x14ac:dyDescent="0.2">
      <c r="A39" s="120"/>
      <c r="B39" s="119"/>
      <c r="C39" s="258" t="s">
        <v>106</v>
      </c>
      <c r="E39" s="113">
        <v>16.530042731315952</v>
      </c>
      <c r="F39" s="115">
        <v>3791</v>
      </c>
      <c r="G39" s="114">
        <v>3834</v>
      </c>
      <c r="H39" s="114">
        <v>3863</v>
      </c>
      <c r="I39" s="114">
        <v>3900</v>
      </c>
      <c r="J39" s="140">
        <v>3729</v>
      </c>
      <c r="K39" s="114">
        <v>62</v>
      </c>
      <c r="L39" s="116">
        <v>1.6626441405202468</v>
      </c>
    </row>
    <row r="40" spans="1:12" s="110" customFormat="1" ht="15" customHeight="1" x14ac:dyDescent="0.2">
      <c r="A40" s="120"/>
      <c r="B40" s="119"/>
      <c r="C40" s="258" t="s">
        <v>107</v>
      </c>
      <c r="E40" s="113">
        <v>83.469957268684055</v>
      </c>
      <c r="F40" s="115">
        <v>19143</v>
      </c>
      <c r="G40" s="114">
        <v>19057</v>
      </c>
      <c r="H40" s="114">
        <v>18944</v>
      </c>
      <c r="I40" s="114">
        <v>18718</v>
      </c>
      <c r="J40" s="140">
        <v>18496</v>
      </c>
      <c r="K40" s="114">
        <v>647</v>
      </c>
      <c r="L40" s="116">
        <v>3.4980536332179932</v>
      </c>
    </row>
    <row r="41" spans="1:12" s="110" customFormat="1" ht="24.75" customHeight="1" x14ac:dyDescent="0.2">
      <c r="A41" s="604" t="s">
        <v>517</v>
      </c>
      <c r="B41" s="605"/>
      <c r="C41" s="605"/>
      <c r="D41" s="606"/>
      <c r="E41" s="113">
        <v>5.1710125762772563</v>
      </c>
      <c r="F41" s="115">
        <v>3754</v>
      </c>
      <c r="G41" s="114">
        <v>4111</v>
      </c>
      <c r="H41" s="114">
        <v>4201</v>
      </c>
      <c r="I41" s="114">
        <v>3157</v>
      </c>
      <c r="J41" s="140">
        <v>3670</v>
      </c>
      <c r="K41" s="114">
        <v>84</v>
      </c>
      <c r="L41" s="116">
        <v>2.2888283378746594</v>
      </c>
    </row>
    <row r="42" spans="1:12" s="110" customFormat="1" ht="15" customHeight="1" x14ac:dyDescent="0.2">
      <c r="A42" s="120"/>
      <c r="B42" s="119"/>
      <c r="C42" s="258" t="s">
        <v>106</v>
      </c>
      <c r="E42" s="113">
        <v>62.519978689397973</v>
      </c>
      <c r="F42" s="115">
        <v>2347</v>
      </c>
      <c r="G42" s="114">
        <v>2624</v>
      </c>
      <c r="H42" s="114">
        <v>2675</v>
      </c>
      <c r="I42" s="114">
        <v>1991</v>
      </c>
      <c r="J42" s="140">
        <v>2260</v>
      </c>
      <c r="K42" s="114">
        <v>87</v>
      </c>
      <c r="L42" s="116">
        <v>3.8495575221238938</v>
      </c>
    </row>
    <row r="43" spans="1:12" s="110" customFormat="1" ht="15" customHeight="1" x14ac:dyDescent="0.2">
      <c r="A43" s="123"/>
      <c r="B43" s="124"/>
      <c r="C43" s="260" t="s">
        <v>107</v>
      </c>
      <c r="D43" s="261"/>
      <c r="E43" s="125">
        <v>37.480021310602027</v>
      </c>
      <c r="F43" s="143">
        <v>1407</v>
      </c>
      <c r="G43" s="144">
        <v>1487</v>
      </c>
      <c r="H43" s="144">
        <v>1526</v>
      </c>
      <c r="I43" s="144">
        <v>1166</v>
      </c>
      <c r="J43" s="145">
        <v>1410</v>
      </c>
      <c r="K43" s="144">
        <v>-3</v>
      </c>
      <c r="L43" s="146">
        <v>-0.21276595744680851</v>
      </c>
    </row>
    <row r="44" spans="1:12" s="110" customFormat="1" ht="45.75" customHeight="1" x14ac:dyDescent="0.2">
      <c r="A44" s="604" t="s">
        <v>191</v>
      </c>
      <c r="B44" s="605"/>
      <c r="C44" s="605"/>
      <c r="D44" s="606"/>
      <c r="E44" s="113">
        <v>1.2590051930520545</v>
      </c>
      <c r="F44" s="115">
        <v>914</v>
      </c>
      <c r="G44" s="114">
        <v>926</v>
      </c>
      <c r="H44" s="114">
        <v>937</v>
      </c>
      <c r="I44" s="114">
        <v>888</v>
      </c>
      <c r="J44" s="140">
        <v>898</v>
      </c>
      <c r="K44" s="114">
        <v>16</v>
      </c>
      <c r="L44" s="116">
        <v>1.7817371937639199</v>
      </c>
    </row>
    <row r="45" spans="1:12" s="110" customFormat="1" ht="15" customHeight="1" x14ac:dyDescent="0.2">
      <c r="A45" s="120"/>
      <c r="B45" s="119"/>
      <c r="C45" s="258" t="s">
        <v>106</v>
      </c>
      <c r="E45" s="113">
        <v>58.315098468271337</v>
      </c>
      <c r="F45" s="115">
        <v>533</v>
      </c>
      <c r="G45" s="114">
        <v>544</v>
      </c>
      <c r="H45" s="114">
        <v>553</v>
      </c>
      <c r="I45" s="114">
        <v>528</v>
      </c>
      <c r="J45" s="140">
        <v>533</v>
      </c>
      <c r="K45" s="114">
        <v>0</v>
      </c>
      <c r="L45" s="116">
        <v>0</v>
      </c>
    </row>
    <row r="46" spans="1:12" s="110" customFormat="1" ht="15" customHeight="1" x14ac:dyDescent="0.2">
      <c r="A46" s="123"/>
      <c r="B46" s="124"/>
      <c r="C46" s="260" t="s">
        <v>107</v>
      </c>
      <c r="D46" s="261"/>
      <c r="E46" s="125">
        <v>41.684901531728663</v>
      </c>
      <c r="F46" s="143">
        <v>381</v>
      </c>
      <c r="G46" s="144">
        <v>382</v>
      </c>
      <c r="H46" s="144">
        <v>384</v>
      </c>
      <c r="I46" s="144">
        <v>360</v>
      </c>
      <c r="J46" s="145">
        <v>365</v>
      </c>
      <c r="K46" s="144">
        <v>16</v>
      </c>
      <c r="L46" s="146">
        <v>4.3835616438356162</v>
      </c>
    </row>
    <row r="47" spans="1:12" s="110" customFormat="1" ht="39" customHeight="1" x14ac:dyDescent="0.2">
      <c r="A47" s="604" t="s">
        <v>518</v>
      </c>
      <c r="B47" s="607"/>
      <c r="C47" s="607"/>
      <c r="D47" s="608"/>
      <c r="E47" s="113">
        <v>0.30442029284956679</v>
      </c>
      <c r="F47" s="115">
        <v>221</v>
      </c>
      <c r="G47" s="114">
        <v>228</v>
      </c>
      <c r="H47" s="114">
        <v>220</v>
      </c>
      <c r="I47" s="114">
        <v>231</v>
      </c>
      <c r="J47" s="140">
        <v>249</v>
      </c>
      <c r="K47" s="114">
        <v>-28</v>
      </c>
      <c r="L47" s="116">
        <v>-11.244979919678714</v>
      </c>
    </row>
    <row r="48" spans="1:12" s="110" customFormat="1" ht="15" customHeight="1" x14ac:dyDescent="0.2">
      <c r="A48" s="120"/>
      <c r="B48" s="119"/>
      <c r="C48" s="258" t="s">
        <v>106</v>
      </c>
      <c r="E48" s="113">
        <v>36.651583710407238</v>
      </c>
      <c r="F48" s="115">
        <v>81</v>
      </c>
      <c r="G48" s="114">
        <v>87</v>
      </c>
      <c r="H48" s="114">
        <v>84</v>
      </c>
      <c r="I48" s="114">
        <v>79</v>
      </c>
      <c r="J48" s="140">
        <v>85</v>
      </c>
      <c r="K48" s="114">
        <v>-4</v>
      </c>
      <c r="L48" s="116">
        <v>-4.7058823529411766</v>
      </c>
    </row>
    <row r="49" spans="1:12" s="110" customFormat="1" ht="15" customHeight="1" x14ac:dyDescent="0.2">
      <c r="A49" s="123"/>
      <c r="B49" s="124"/>
      <c r="C49" s="260" t="s">
        <v>107</v>
      </c>
      <c r="D49" s="261"/>
      <c r="E49" s="125">
        <v>63.348416289592762</v>
      </c>
      <c r="F49" s="143">
        <v>140</v>
      </c>
      <c r="G49" s="144">
        <v>141</v>
      </c>
      <c r="H49" s="144">
        <v>136</v>
      </c>
      <c r="I49" s="144">
        <v>152</v>
      </c>
      <c r="J49" s="145">
        <v>164</v>
      </c>
      <c r="K49" s="144">
        <v>-24</v>
      </c>
      <c r="L49" s="146">
        <v>-14.634146341463415</v>
      </c>
    </row>
    <row r="50" spans="1:12" s="110" customFormat="1" ht="24.95" customHeight="1" x14ac:dyDescent="0.2">
      <c r="A50" s="609" t="s">
        <v>192</v>
      </c>
      <c r="B50" s="610"/>
      <c r="C50" s="610"/>
      <c r="D50" s="611"/>
      <c r="E50" s="262">
        <v>12.37792195269777</v>
      </c>
      <c r="F50" s="263">
        <v>8986</v>
      </c>
      <c r="G50" s="264">
        <v>9346</v>
      </c>
      <c r="H50" s="264">
        <v>9555</v>
      </c>
      <c r="I50" s="264">
        <v>8865</v>
      </c>
      <c r="J50" s="265">
        <v>8809</v>
      </c>
      <c r="K50" s="263">
        <v>177</v>
      </c>
      <c r="L50" s="266">
        <v>2.0093086615960951</v>
      </c>
    </row>
    <row r="51" spans="1:12" s="110" customFormat="1" ht="15" customHeight="1" x14ac:dyDescent="0.2">
      <c r="A51" s="120"/>
      <c r="B51" s="119"/>
      <c r="C51" s="258" t="s">
        <v>106</v>
      </c>
      <c r="E51" s="113">
        <v>56.699310037836632</v>
      </c>
      <c r="F51" s="115">
        <v>5095</v>
      </c>
      <c r="G51" s="114">
        <v>5277</v>
      </c>
      <c r="H51" s="114">
        <v>5446</v>
      </c>
      <c r="I51" s="114">
        <v>4993</v>
      </c>
      <c r="J51" s="140">
        <v>4952</v>
      </c>
      <c r="K51" s="114">
        <v>143</v>
      </c>
      <c r="L51" s="116">
        <v>2.8877221324717284</v>
      </c>
    </row>
    <row r="52" spans="1:12" s="110" customFormat="1" ht="15" customHeight="1" x14ac:dyDescent="0.2">
      <c r="A52" s="120"/>
      <c r="B52" s="119"/>
      <c r="C52" s="258" t="s">
        <v>107</v>
      </c>
      <c r="E52" s="113">
        <v>43.300689962163368</v>
      </c>
      <c r="F52" s="115">
        <v>3891</v>
      </c>
      <c r="G52" s="114">
        <v>4069</v>
      </c>
      <c r="H52" s="114">
        <v>4109</v>
      </c>
      <c r="I52" s="114">
        <v>3872</v>
      </c>
      <c r="J52" s="140">
        <v>3857</v>
      </c>
      <c r="K52" s="114">
        <v>34</v>
      </c>
      <c r="L52" s="116">
        <v>0.88151413015296864</v>
      </c>
    </row>
    <row r="53" spans="1:12" s="110" customFormat="1" ht="15" customHeight="1" x14ac:dyDescent="0.2">
      <c r="A53" s="120"/>
      <c r="B53" s="119"/>
      <c r="C53" s="258" t="s">
        <v>187</v>
      </c>
      <c r="D53" s="110" t="s">
        <v>193</v>
      </c>
      <c r="E53" s="113">
        <v>29.456933006899622</v>
      </c>
      <c r="F53" s="115">
        <v>2647</v>
      </c>
      <c r="G53" s="114">
        <v>3074</v>
      </c>
      <c r="H53" s="114">
        <v>3179</v>
      </c>
      <c r="I53" s="114">
        <v>2339</v>
      </c>
      <c r="J53" s="140">
        <v>2545</v>
      </c>
      <c r="K53" s="114">
        <v>102</v>
      </c>
      <c r="L53" s="116">
        <v>4.0078585461689586</v>
      </c>
    </row>
    <row r="54" spans="1:12" s="110" customFormat="1" ht="15" customHeight="1" x14ac:dyDescent="0.2">
      <c r="A54" s="120"/>
      <c r="B54" s="119"/>
      <c r="D54" s="267" t="s">
        <v>194</v>
      </c>
      <c r="E54" s="113">
        <v>65.848129958443522</v>
      </c>
      <c r="F54" s="115">
        <v>1743</v>
      </c>
      <c r="G54" s="114">
        <v>1983</v>
      </c>
      <c r="H54" s="114">
        <v>2055</v>
      </c>
      <c r="I54" s="114">
        <v>1529</v>
      </c>
      <c r="J54" s="140">
        <v>1641</v>
      </c>
      <c r="K54" s="114">
        <v>102</v>
      </c>
      <c r="L54" s="116">
        <v>6.2157221206581355</v>
      </c>
    </row>
    <row r="55" spans="1:12" s="110" customFormat="1" ht="15" customHeight="1" x14ac:dyDescent="0.2">
      <c r="A55" s="120"/>
      <c r="B55" s="119"/>
      <c r="D55" s="267" t="s">
        <v>195</v>
      </c>
      <c r="E55" s="113">
        <v>34.151870041556478</v>
      </c>
      <c r="F55" s="115">
        <v>904</v>
      </c>
      <c r="G55" s="114">
        <v>1091</v>
      </c>
      <c r="H55" s="114">
        <v>1124</v>
      </c>
      <c r="I55" s="114">
        <v>810</v>
      </c>
      <c r="J55" s="140">
        <v>904</v>
      </c>
      <c r="K55" s="114">
        <v>0</v>
      </c>
      <c r="L55" s="116">
        <v>0</v>
      </c>
    </row>
    <row r="56" spans="1:12" s="110" customFormat="1" ht="15" customHeight="1" x14ac:dyDescent="0.2">
      <c r="A56" s="120"/>
      <c r="B56" s="119" t="s">
        <v>196</v>
      </c>
      <c r="C56" s="258"/>
      <c r="E56" s="113">
        <v>67.807209664311202</v>
      </c>
      <c r="F56" s="115">
        <v>49226</v>
      </c>
      <c r="G56" s="114">
        <v>49019</v>
      </c>
      <c r="H56" s="114">
        <v>49202</v>
      </c>
      <c r="I56" s="114">
        <v>48588</v>
      </c>
      <c r="J56" s="140">
        <v>48509</v>
      </c>
      <c r="K56" s="114">
        <v>717</v>
      </c>
      <c r="L56" s="116">
        <v>1.4780762332762993</v>
      </c>
    </row>
    <row r="57" spans="1:12" s="110" customFormat="1" ht="15" customHeight="1" x14ac:dyDescent="0.2">
      <c r="A57" s="120"/>
      <c r="B57" s="119"/>
      <c r="C57" s="258" t="s">
        <v>106</v>
      </c>
      <c r="E57" s="113">
        <v>52.844025514971761</v>
      </c>
      <c r="F57" s="115">
        <v>26013</v>
      </c>
      <c r="G57" s="114">
        <v>25981</v>
      </c>
      <c r="H57" s="114">
        <v>26139</v>
      </c>
      <c r="I57" s="114">
        <v>25925</v>
      </c>
      <c r="J57" s="140">
        <v>25883</v>
      </c>
      <c r="K57" s="114">
        <v>130</v>
      </c>
      <c r="L57" s="116">
        <v>0.50226017076845808</v>
      </c>
    </row>
    <row r="58" spans="1:12" s="110" customFormat="1" ht="15" customHeight="1" x14ac:dyDescent="0.2">
      <c r="A58" s="120"/>
      <c r="B58" s="119"/>
      <c r="C58" s="258" t="s">
        <v>107</v>
      </c>
      <c r="E58" s="113">
        <v>47.155974485028239</v>
      </c>
      <c r="F58" s="115">
        <v>23213</v>
      </c>
      <c r="G58" s="114">
        <v>23038</v>
      </c>
      <c r="H58" s="114">
        <v>23063</v>
      </c>
      <c r="I58" s="114">
        <v>22663</v>
      </c>
      <c r="J58" s="140">
        <v>22626</v>
      </c>
      <c r="K58" s="114">
        <v>587</v>
      </c>
      <c r="L58" s="116">
        <v>2.5943604702554581</v>
      </c>
    </row>
    <row r="59" spans="1:12" s="110" customFormat="1" ht="15" customHeight="1" x14ac:dyDescent="0.2">
      <c r="A59" s="120"/>
      <c r="B59" s="119"/>
      <c r="C59" s="258" t="s">
        <v>105</v>
      </c>
      <c r="D59" s="110" t="s">
        <v>197</v>
      </c>
      <c r="E59" s="113">
        <v>93.233250721163614</v>
      </c>
      <c r="F59" s="115">
        <v>45895</v>
      </c>
      <c r="G59" s="114">
        <v>45692</v>
      </c>
      <c r="H59" s="114">
        <v>45892</v>
      </c>
      <c r="I59" s="114">
        <v>45328</v>
      </c>
      <c r="J59" s="140">
        <v>45275</v>
      </c>
      <c r="K59" s="114">
        <v>620</v>
      </c>
      <c r="L59" s="116">
        <v>1.3694091662065158</v>
      </c>
    </row>
    <row r="60" spans="1:12" s="110" customFormat="1" ht="15" customHeight="1" x14ac:dyDescent="0.2">
      <c r="A60" s="120"/>
      <c r="B60" s="119"/>
      <c r="C60" s="258"/>
      <c r="D60" s="267" t="s">
        <v>198</v>
      </c>
      <c r="E60" s="113">
        <v>51.460943457893016</v>
      </c>
      <c r="F60" s="115">
        <v>23618</v>
      </c>
      <c r="G60" s="114">
        <v>23584</v>
      </c>
      <c r="H60" s="114">
        <v>23747</v>
      </c>
      <c r="I60" s="114">
        <v>23568</v>
      </c>
      <c r="J60" s="140">
        <v>23543</v>
      </c>
      <c r="K60" s="114">
        <v>75</v>
      </c>
      <c r="L60" s="116">
        <v>0.31856602811876139</v>
      </c>
    </row>
    <row r="61" spans="1:12" s="110" customFormat="1" ht="15" customHeight="1" x14ac:dyDescent="0.2">
      <c r="A61" s="120"/>
      <c r="B61" s="119"/>
      <c r="C61" s="258"/>
      <c r="D61" s="267" t="s">
        <v>199</v>
      </c>
      <c r="E61" s="113">
        <v>48.539056542106984</v>
      </c>
      <c r="F61" s="115">
        <v>22277</v>
      </c>
      <c r="G61" s="114">
        <v>22108</v>
      </c>
      <c r="H61" s="114">
        <v>22145</v>
      </c>
      <c r="I61" s="114">
        <v>21760</v>
      </c>
      <c r="J61" s="140">
        <v>21732</v>
      </c>
      <c r="K61" s="114">
        <v>545</v>
      </c>
      <c r="L61" s="116">
        <v>2.5078225658015829</v>
      </c>
    </row>
    <row r="62" spans="1:12" s="110" customFormat="1" ht="15" customHeight="1" x14ac:dyDescent="0.2">
      <c r="A62" s="120"/>
      <c r="B62" s="119"/>
      <c r="C62" s="258"/>
      <c r="D62" s="258" t="s">
        <v>200</v>
      </c>
      <c r="E62" s="113">
        <v>6.7667492788363877</v>
      </c>
      <c r="F62" s="115">
        <v>3331</v>
      </c>
      <c r="G62" s="114">
        <v>3327</v>
      </c>
      <c r="H62" s="114">
        <v>3310</v>
      </c>
      <c r="I62" s="114">
        <v>3260</v>
      </c>
      <c r="J62" s="140">
        <v>3234</v>
      </c>
      <c r="K62" s="114">
        <v>97</v>
      </c>
      <c r="L62" s="116">
        <v>2.9993815708101423</v>
      </c>
    </row>
    <row r="63" spans="1:12" s="110" customFormat="1" ht="15" customHeight="1" x14ac:dyDescent="0.2">
      <c r="A63" s="120"/>
      <c r="B63" s="119"/>
      <c r="C63" s="258"/>
      <c r="D63" s="267" t="s">
        <v>198</v>
      </c>
      <c r="E63" s="113">
        <v>71.900330231161817</v>
      </c>
      <c r="F63" s="115">
        <v>2395</v>
      </c>
      <c r="G63" s="114">
        <v>2397</v>
      </c>
      <c r="H63" s="114">
        <v>2392</v>
      </c>
      <c r="I63" s="114">
        <v>2357</v>
      </c>
      <c r="J63" s="140">
        <v>2340</v>
      </c>
      <c r="K63" s="114">
        <v>55</v>
      </c>
      <c r="L63" s="116">
        <v>2.3504273504273505</v>
      </c>
    </row>
    <row r="64" spans="1:12" s="110" customFormat="1" ht="15" customHeight="1" x14ac:dyDescent="0.2">
      <c r="A64" s="120"/>
      <c r="B64" s="119"/>
      <c r="C64" s="258"/>
      <c r="D64" s="267" t="s">
        <v>199</v>
      </c>
      <c r="E64" s="113">
        <v>28.099669768838186</v>
      </c>
      <c r="F64" s="115">
        <v>936</v>
      </c>
      <c r="G64" s="114">
        <v>930</v>
      </c>
      <c r="H64" s="114">
        <v>918</v>
      </c>
      <c r="I64" s="114">
        <v>903</v>
      </c>
      <c r="J64" s="140">
        <v>894</v>
      </c>
      <c r="K64" s="114">
        <v>42</v>
      </c>
      <c r="L64" s="116">
        <v>4.6979865771812079</v>
      </c>
    </row>
    <row r="65" spans="1:12" s="110" customFormat="1" ht="15" customHeight="1" x14ac:dyDescent="0.2">
      <c r="A65" s="120"/>
      <c r="B65" s="119" t="s">
        <v>201</v>
      </c>
      <c r="C65" s="258"/>
      <c r="E65" s="113">
        <v>8.4466300260341338</v>
      </c>
      <c r="F65" s="115">
        <v>6132</v>
      </c>
      <c r="G65" s="114">
        <v>6091</v>
      </c>
      <c r="H65" s="114">
        <v>6012</v>
      </c>
      <c r="I65" s="114">
        <v>5936</v>
      </c>
      <c r="J65" s="140">
        <v>5938</v>
      </c>
      <c r="K65" s="114">
        <v>194</v>
      </c>
      <c r="L65" s="116">
        <v>3.2670932974065341</v>
      </c>
    </row>
    <row r="66" spans="1:12" s="110" customFormat="1" ht="15" customHeight="1" x14ac:dyDescent="0.2">
      <c r="A66" s="120"/>
      <c r="B66" s="119"/>
      <c r="C66" s="258" t="s">
        <v>106</v>
      </c>
      <c r="E66" s="113">
        <v>50.994781474233527</v>
      </c>
      <c r="F66" s="115">
        <v>3127</v>
      </c>
      <c r="G66" s="114">
        <v>3116</v>
      </c>
      <c r="H66" s="114">
        <v>3082</v>
      </c>
      <c r="I66" s="114">
        <v>3061</v>
      </c>
      <c r="J66" s="140">
        <v>3089</v>
      </c>
      <c r="K66" s="114">
        <v>38</v>
      </c>
      <c r="L66" s="116">
        <v>1.2301715765619943</v>
      </c>
    </row>
    <row r="67" spans="1:12" s="110" customFormat="1" ht="15" customHeight="1" x14ac:dyDescent="0.2">
      <c r="A67" s="120"/>
      <c r="B67" s="119"/>
      <c r="C67" s="258" t="s">
        <v>107</v>
      </c>
      <c r="E67" s="113">
        <v>49.005218525766473</v>
      </c>
      <c r="F67" s="115">
        <v>3005</v>
      </c>
      <c r="G67" s="114">
        <v>2975</v>
      </c>
      <c r="H67" s="114">
        <v>2930</v>
      </c>
      <c r="I67" s="114">
        <v>2875</v>
      </c>
      <c r="J67" s="140">
        <v>2849</v>
      </c>
      <c r="K67" s="114">
        <v>156</v>
      </c>
      <c r="L67" s="116">
        <v>5.4756054756054757</v>
      </c>
    </row>
    <row r="68" spans="1:12" s="110" customFormat="1" ht="15" customHeight="1" x14ac:dyDescent="0.2">
      <c r="A68" s="120"/>
      <c r="B68" s="119"/>
      <c r="C68" s="258" t="s">
        <v>105</v>
      </c>
      <c r="D68" s="110" t="s">
        <v>202</v>
      </c>
      <c r="E68" s="113">
        <v>23.597521200260925</v>
      </c>
      <c r="F68" s="115">
        <v>1447</v>
      </c>
      <c r="G68" s="114">
        <v>1405</v>
      </c>
      <c r="H68" s="114">
        <v>1359</v>
      </c>
      <c r="I68" s="114">
        <v>1338</v>
      </c>
      <c r="J68" s="140">
        <v>1309</v>
      </c>
      <c r="K68" s="114">
        <v>138</v>
      </c>
      <c r="L68" s="116">
        <v>10.542398777692895</v>
      </c>
    </row>
    <row r="69" spans="1:12" s="110" customFormat="1" ht="15" customHeight="1" x14ac:dyDescent="0.2">
      <c r="A69" s="120"/>
      <c r="B69" s="119"/>
      <c r="C69" s="258"/>
      <c r="D69" s="267" t="s">
        <v>198</v>
      </c>
      <c r="E69" s="113">
        <v>53.697304768486525</v>
      </c>
      <c r="F69" s="115">
        <v>777</v>
      </c>
      <c r="G69" s="114">
        <v>755</v>
      </c>
      <c r="H69" s="114">
        <v>738</v>
      </c>
      <c r="I69" s="114">
        <v>728</v>
      </c>
      <c r="J69" s="140">
        <v>726</v>
      </c>
      <c r="K69" s="114">
        <v>51</v>
      </c>
      <c r="L69" s="116">
        <v>7.0247933884297522</v>
      </c>
    </row>
    <row r="70" spans="1:12" s="110" customFormat="1" ht="15" customHeight="1" x14ac:dyDescent="0.2">
      <c r="A70" s="120"/>
      <c r="B70" s="119"/>
      <c r="C70" s="258"/>
      <c r="D70" s="267" t="s">
        <v>199</v>
      </c>
      <c r="E70" s="113">
        <v>46.302695231513475</v>
      </c>
      <c r="F70" s="115">
        <v>670</v>
      </c>
      <c r="G70" s="114">
        <v>650</v>
      </c>
      <c r="H70" s="114">
        <v>621</v>
      </c>
      <c r="I70" s="114">
        <v>610</v>
      </c>
      <c r="J70" s="140">
        <v>583</v>
      </c>
      <c r="K70" s="114">
        <v>87</v>
      </c>
      <c r="L70" s="116">
        <v>14.922813036020584</v>
      </c>
    </row>
    <row r="71" spans="1:12" s="110" customFormat="1" ht="15" customHeight="1" x14ac:dyDescent="0.2">
      <c r="A71" s="120"/>
      <c r="B71" s="119"/>
      <c r="C71" s="258"/>
      <c r="D71" s="110" t="s">
        <v>203</v>
      </c>
      <c r="E71" s="113">
        <v>69.781474233529025</v>
      </c>
      <c r="F71" s="115">
        <v>4279</v>
      </c>
      <c r="G71" s="114">
        <v>4278</v>
      </c>
      <c r="H71" s="114">
        <v>4247</v>
      </c>
      <c r="I71" s="114">
        <v>4223</v>
      </c>
      <c r="J71" s="140">
        <v>4249</v>
      </c>
      <c r="K71" s="114">
        <v>30</v>
      </c>
      <c r="L71" s="116">
        <v>0.70604848199576375</v>
      </c>
    </row>
    <row r="72" spans="1:12" s="110" customFormat="1" ht="15" customHeight="1" x14ac:dyDescent="0.2">
      <c r="A72" s="120"/>
      <c r="B72" s="119"/>
      <c r="C72" s="258"/>
      <c r="D72" s="267" t="s">
        <v>198</v>
      </c>
      <c r="E72" s="113">
        <v>49.591025940640336</v>
      </c>
      <c r="F72" s="115">
        <v>2122</v>
      </c>
      <c r="G72" s="114">
        <v>2130</v>
      </c>
      <c r="H72" s="114">
        <v>2112</v>
      </c>
      <c r="I72" s="114">
        <v>2110</v>
      </c>
      <c r="J72" s="140">
        <v>2138</v>
      </c>
      <c r="K72" s="114">
        <v>-16</v>
      </c>
      <c r="L72" s="116">
        <v>-0.74836295603367631</v>
      </c>
    </row>
    <row r="73" spans="1:12" s="110" customFormat="1" ht="15" customHeight="1" x14ac:dyDescent="0.2">
      <c r="A73" s="120"/>
      <c r="B73" s="119"/>
      <c r="C73" s="258"/>
      <c r="D73" s="267" t="s">
        <v>199</v>
      </c>
      <c r="E73" s="113">
        <v>50.408974059359664</v>
      </c>
      <c r="F73" s="115">
        <v>2157</v>
      </c>
      <c r="G73" s="114">
        <v>2148</v>
      </c>
      <c r="H73" s="114">
        <v>2135</v>
      </c>
      <c r="I73" s="114">
        <v>2113</v>
      </c>
      <c r="J73" s="140">
        <v>2111</v>
      </c>
      <c r="K73" s="114">
        <v>46</v>
      </c>
      <c r="L73" s="116">
        <v>2.179062055897679</v>
      </c>
    </row>
    <row r="74" spans="1:12" s="110" customFormat="1" ht="15" customHeight="1" x14ac:dyDescent="0.2">
      <c r="A74" s="120"/>
      <c r="B74" s="119"/>
      <c r="C74" s="258"/>
      <c r="D74" s="110" t="s">
        <v>204</v>
      </c>
      <c r="E74" s="113">
        <v>6.6210045662100461</v>
      </c>
      <c r="F74" s="115">
        <v>406</v>
      </c>
      <c r="G74" s="114">
        <v>408</v>
      </c>
      <c r="H74" s="114">
        <v>406</v>
      </c>
      <c r="I74" s="114">
        <v>375</v>
      </c>
      <c r="J74" s="140">
        <v>380</v>
      </c>
      <c r="K74" s="114">
        <v>26</v>
      </c>
      <c r="L74" s="116">
        <v>6.8421052631578947</v>
      </c>
    </row>
    <row r="75" spans="1:12" s="110" customFormat="1" ht="15" customHeight="1" x14ac:dyDescent="0.2">
      <c r="A75" s="120"/>
      <c r="B75" s="119"/>
      <c r="C75" s="258"/>
      <c r="D75" s="267" t="s">
        <v>198</v>
      </c>
      <c r="E75" s="113">
        <v>56.157635467980299</v>
      </c>
      <c r="F75" s="115">
        <v>228</v>
      </c>
      <c r="G75" s="114">
        <v>231</v>
      </c>
      <c r="H75" s="114">
        <v>232</v>
      </c>
      <c r="I75" s="114">
        <v>223</v>
      </c>
      <c r="J75" s="140">
        <v>225</v>
      </c>
      <c r="K75" s="114">
        <v>3</v>
      </c>
      <c r="L75" s="116">
        <v>1.3333333333333333</v>
      </c>
    </row>
    <row r="76" spans="1:12" s="110" customFormat="1" ht="15" customHeight="1" x14ac:dyDescent="0.2">
      <c r="A76" s="120"/>
      <c r="B76" s="119"/>
      <c r="C76" s="258"/>
      <c r="D76" s="267" t="s">
        <v>199</v>
      </c>
      <c r="E76" s="113">
        <v>43.842364532019701</v>
      </c>
      <c r="F76" s="115">
        <v>178</v>
      </c>
      <c r="G76" s="114">
        <v>177</v>
      </c>
      <c r="H76" s="114">
        <v>174</v>
      </c>
      <c r="I76" s="114">
        <v>152</v>
      </c>
      <c r="J76" s="140">
        <v>155</v>
      </c>
      <c r="K76" s="114">
        <v>23</v>
      </c>
      <c r="L76" s="116">
        <v>14.838709677419354</v>
      </c>
    </row>
    <row r="77" spans="1:12" s="110" customFormat="1" ht="15" customHeight="1" x14ac:dyDescent="0.2">
      <c r="A77" s="534"/>
      <c r="B77" s="119" t="s">
        <v>205</v>
      </c>
      <c r="C77" s="268"/>
      <c r="D77" s="182"/>
      <c r="E77" s="113">
        <v>11.368238356956899</v>
      </c>
      <c r="F77" s="115">
        <v>8253</v>
      </c>
      <c r="G77" s="114">
        <v>8360</v>
      </c>
      <c r="H77" s="114">
        <v>8527</v>
      </c>
      <c r="I77" s="114">
        <v>8332</v>
      </c>
      <c r="J77" s="140">
        <v>8358</v>
      </c>
      <c r="K77" s="114">
        <v>-105</v>
      </c>
      <c r="L77" s="116">
        <v>-1.256281407035176</v>
      </c>
    </row>
    <row r="78" spans="1:12" s="110" customFormat="1" ht="15" customHeight="1" x14ac:dyDescent="0.2">
      <c r="A78" s="120"/>
      <c r="B78" s="119"/>
      <c r="C78" s="268" t="s">
        <v>106</v>
      </c>
      <c r="D78" s="182"/>
      <c r="E78" s="113">
        <v>60.184175451351024</v>
      </c>
      <c r="F78" s="115">
        <v>4967</v>
      </c>
      <c r="G78" s="114">
        <v>5033</v>
      </c>
      <c r="H78" s="114">
        <v>5167</v>
      </c>
      <c r="I78" s="114">
        <v>5023</v>
      </c>
      <c r="J78" s="140">
        <v>5013</v>
      </c>
      <c r="K78" s="114">
        <v>-46</v>
      </c>
      <c r="L78" s="116">
        <v>-0.9176142030720128</v>
      </c>
    </row>
    <row r="79" spans="1:12" s="110" customFormat="1" ht="15" customHeight="1" x14ac:dyDescent="0.2">
      <c r="A79" s="123"/>
      <c r="B79" s="124"/>
      <c r="C79" s="260" t="s">
        <v>107</v>
      </c>
      <c r="D79" s="261"/>
      <c r="E79" s="125">
        <v>39.815824548648976</v>
      </c>
      <c r="F79" s="143">
        <v>3286</v>
      </c>
      <c r="G79" s="144">
        <v>3327</v>
      </c>
      <c r="H79" s="144">
        <v>3360</v>
      </c>
      <c r="I79" s="144">
        <v>3309</v>
      </c>
      <c r="J79" s="145">
        <v>3345</v>
      </c>
      <c r="K79" s="144">
        <v>-59</v>
      </c>
      <c r="L79" s="146">
        <v>-1.7638266068759343</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72597</v>
      </c>
      <c r="E11" s="114">
        <v>72816</v>
      </c>
      <c r="F11" s="114">
        <v>73296</v>
      </c>
      <c r="G11" s="114">
        <v>71721</v>
      </c>
      <c r="H11" s="140">
        <v>71614</v>
      </c>
      <c r="I11" s="115">
        <v>983</v>
      </c>
      <c r="J11" s="116">
        <v>1.3726366352947748</v>
      </c>
    </row>
    <row r="12" spans="1:15" s="110" customFormat="1" ht="24.95" customHeight="1" x14ac:dyDescent="0.2">
      <c r="A12" s="193" t="s">
        <v>132</v>
      </c>
      <c r="B12" s="194" t="s">
        <v>133</v>
      </c>
      <c r="C12" s="113">
        <v>2.1364519195008058</v>
      </c>
      <c r="D12" s="115">
        <v>1551</v>
      </c>
      <c r="E12" s="114">
        <v>1482</v>
      </c>
      <c r="F12" s="114">
        <v>1586</v>
      </c>
      <c r="G12" s="114">
        <v>1554</v>
      </c>
      <c r="H12" s="140">
        <v>1503</v>
      </c>
      <c r="I12" s="115">
        <v>48</v>
      </c>
      <c r="J12" s="116">
        <v>3.1936127744510978</v>
      </c>
    </row>
    <row r="13" spans="1:15" s="110" customFormat="1" ht="24.95" customHeight="1" x14ac:dyDescent="0.2">
      <c r="A13" s="193" t="s">
        <v>134</v>
      </c>
      <c r="B13" s="199" t="s">
        <v>214</v>
      </c>
      <c r="C13" s="113">
        <v>1.7039271595244982</v>
      </c>
      <c r="D13" s="115">
        <v>1237</v>
      </c>
      <c r="E13" s="114">
        <v>1291</v>
      </c>
      <c r="F13" s="114">
        <v>1305</v>
      </c>
      <c r="G13" s="114">
        <v>1282</v>
      </c>
      <c r="H13" s="140">
        <v>1282</v>
      </c>
      <c r="I13" s="115">
        <v>-45</v>
      </c>
      <c r="J13" s="116">
        <v>-3.5101404056162249</v>
      </c>
    </row>
    <row r="14" spans="1:15" s="287" customFormat="1" ht="24" customHeight="1" x14ac:dyDescent="0.2">
      <c r="A14" s="193" t="s">
        <v>215</v>
      </c>
      <c r="B14" s="199" t="s">
        <v>137</v>
      </c>
      <c r="C14" s="113">
        <v>21.604198520600026</v>
      </c>
      <c r="D14" s="115">
        <v>15684</v>
      </c>
      <c r="E14" s="114">
        <v>15785</v>
      </c>
      <c r="F14" s="114">
        <v>15805</v>
      </c>
      <c r="G14" s="114">
        <v>15647</v>
      </c>
      <c r="H14" s="140">
        <v>15857</v>
      </c>
      <c r="I14" s="115">
        <v>-173</v>
      </c>
      <c r="J14" s="116">
        <v>-1.0910008198272056</v>
      </c>
      <c r="K14" s="110"/>
      <c r="L14" s="110"/>
      <c r="M14" s="110"/>
      <c r="N14" s="110"/>
      <c r="O14" s="110"/>
    </row>
    <row r="15" spans="1:15" s="110" customFormat="1" ht="24.75" customHeight="1" x14ac:dyDescent="0.2">
      <c r="A15" s="193" t="s">
        <v>216</v>
      </c>
      <c r="B15" s="199" t="s">
        <v>217</v>
      </c>
      <c r="C15" s="113">
        <v>6.365276802071711</v>
      </c>
      <c r="D15" s="115">
        <v>4621</v>
      </c>
      <c r="E15" s="114">
        <v>4602</v>
      </c>
      <c r="F15" s="114">
        <v>4528</v>
      </c>
      <c r="G15" s="114">
        <v>4496</v>
      </c>
      <c r="H15" s="140">
        <v>4615</v>
      </c>
      <c r="I15" s="115">
        <v>6</v>
      </c>
      <c r="J15" s="116">
        <v>0.13001083423618634</v>
      </c>
    </row>
    <row r="16" spans="1:15" s="287" customFormat="1" ht="24.95" customHeight="1" x14ac:dyDescent="0.2">
      <c r="A16" s="193" t="s">
        <v>218</v>
      </c>
      <c r="B16" s="199" t="s">
        <v>141</v>
      </c>
      <c r="C16" s="113">
        <v>10.32136314172762</v>
      </c>
      <c r="D16" s="115">
        <v>7493</v>
      </c>
      <c r="E16" s="114">
        <v>7553</v>
      </c>
      <c r="F16" s="114">
        <v>7663</v>
      </c>
      <c r="G16" s="114">
        <v>7539</v>
      </c>
      <c r="H16" s="140">
        <v>7589</v>
      </c>
      <c r="I16" s="115">
        <v>-96</v>
      </c>
      <c r="J16" s="116">
        <v>-1.2649887995783371</v>
      </c>
      <c r="K16" s="110"/>
      <c r="L16" s="110"/>
      <c r="M16" s="110"/>
      <c r="N16" s="110"/>
      <c r="O16" s="110"/>
    </row>
    <row r="17" spans="1:15" s="110" customFormat="1" ht="24.95" customHeight="1" x14ac:dyDescent="0.2">
      <c r="A17" s="193" t="s">
        <v>219</v>
      </c>
      <c r="B17" s="199" t="s">
        <v>220</v>
      </c>
      <c r="C17" s="113">
        <v>4.917558576800694</v>
      </c>
      <c r="D17" s="115">
        <v>3570</v>
      </c>
      <c r="E17" s="114">
        <v>3630</v>
      </c>
      <c r="F17" s="114">
        <v>3614</v>
      </c>
      <c r="G17" s="114">
        <v>3612</v>
      </c>
      <c r="H17" s="140">
        <v>3653</v>
      </c>
      <c r="I17" s="115">
        <v>-83</v>
      </c>
      <c r="J17" s="116">
        <v>-2.2721051190802082</v>
      </c>
    </row>
    <row r="18" spans="1:15" s="287" customFormat="1" ht="24.95" customHeight="1" x14ac:dyDescent="0.2">
      <c r="A18" s="201" t="s">
        <v>144</v>
      </c>
      <c r="B18" s="202" t="s">
        <v>145</v>
      </c>
      <c r="C18" s="113">
        <v>7.7592737991928038</v>
      </c>
      <c r="D18" s="115">
        <v>5633</v>
      </c>
      <c r="E18" s="114">
        <v>5588</v>
      </c>
      <c r="F18" s="114">
        <v>5672</v>
      </c>
      <c r="G18" s="114">
        <v>5511</v>
      </c>
      <c r="H18" s="140">
        <v>5434</v>
      </c>
      <c r="I18" s="115">
        <v>199</v>
      </c>
      <c r="J18" s="116">
        <v>3.6621273463378725</v>
      </c>
      <c r="K18" s="110"/>
      <c r="L18" s="110"/>
      <c r="M18" s="110"/>
      <c r="N18" s="110"/>
      <c r="O18" s="110"/>
    </row>
    <row r="19" spans="1:15" s="110" customFormat="1" ht="24.95" customHeight="1" x14ac:dyDescent="0.2">
      <c r="A19" s="193" t="s">
        <v>146</v>
      </c>
      <c r="B19" s="199" t="s">
        <v>147</v>
      </c>
      <c r="C19" s="113">
        <v>20.051792773806081</v>
      </c>
      <c r="D19" s="115">
        <v>14557</v>
      </c>
      <c r="E19" s="114">
        <v>14589</v>
      </c>
      <c r="F19" s="114">
        <v>14652</v>
      </c>
      <c r="G19" s="114">
        <v>14359</v>
      </c>
      <c r="H19" s="140">
        <v>14167</v>
      </c>
      <c r="I19" s="115">
        <v>390</v>
      </c>
      <c r="J19" s="116">
        <v>2.7528764029081669</v>
      </c>
    </row>
    <row r="20" spans="1:15" s="287" customFormat="1" ht="24.95" customHeight="1" x14ac:dyDescent="0.2">
      <c r="A20" s="193" t="s">
        <v>148</v>
      </c>
      <c r="B20" s="199" t="s">
        <v>149</v>
      </c>
      <c r="C20" s="113">
        <v>6.5264404865214818</v>
      </c>
      <c r="D20" s="115">
        <v>4738</v>
      </c>
      <c r="E20" s="114">
        <v>4775</v>
      </c>
      <c r="F20" s="114">
        <v>4837</v>
      </c>
      <c r="G20" s="114">
        <v>4741</v>
      </c>
      <c r="H20" s="140">
        <v>4751</v>
      </c>
      <c r="I20" s="115">
        <v>-13</v>
      </c>
      <c r="J20" s="116">
        <v>-0.2736266049252789</v>
      </c>
      <c r="K20" s="110"/>
      <c r="L20" s="110"/>
      <c r="M20" s="110"/>
      <c r="N20" s="110"/>
      <c r="O20" s="110"/>
    </row>
    <row r="21" spans="1:15" s="110" customFormat="1" ht="24.95" customHeight="1" x14ac:dyDescent="0.2">
      <c r="A21" s="201" t="s">
        <v>150</v>
      </c>
      <c r="B21" s="202" t="s">
        <v>151</v>
      </c>
      <c r="C21" s="113">
        <v>2.0951278978470183</v>
      </c>
      <c r="D21" s="115">
        <v>1521</v>
      </c>
      <c r="E21" s="114">
        <v>1549</v>
      </c>
      <c r="F21" s="114">
        <v>1571</v>
      </c>
      <c r="G21" s="114">
        <v>1584</v>
      </c>
      <c r="H21" s="140">
        <v>1536</v>
      </c>
      <c r="I21" s="115">
        <v>-15</v>
      </c>
      <c r="J21" s="116">
        <v>-0.9765625</v>
      </c>
    </row>
    <row r="22" spans="1:15" s="110" customFormat="1" ht="24.95" customHeight="1" x14ac:dyDescent="0.2">
      <c r="A22" s="201" t="s">
        <v>152</v>
      </c>
      <c r="B22" s="199" t="s">
        <v>153</v>
      </c>
      <c r="C22" s="113">
        <v>0.98902158491397718</v>
      </c>
      <c r="D22" s="115">
        <v>718</v>
      </c>
      <c r="E22" s="114">
        <v>746</v>
      </c>
      <c r="F22" s="114">
        <v>761</v>
      </c>
      <c r="G22" s="114">
        <v>755</v>
      </c>
      <c r="H22" s="140">
        <v>769</v>
      </c>
      <c r="I22" s="115">
        <v>-51</v>
      </c>
      <c r="J22" s="116">
        <v>-6.6319895968790634</v>
      </c>
    </row>
    <row r="23" spans="1:15" s="110" customFormat="1" ht="24.95" customHeight="1" x14ac:dyDescent="0.2">
      <c r="A23" s="193" t="s">
        <v>154</v>
      </c>
      <c r="B23" s="199" t="s">
        <v>155</v>
      </c>
      <c r="C23" s="113">
        <v>2.3926608537542875</v>
      </c>
      <c r="D23" s="115">
        <v>1737</v>
      </c>
      <c r="E23" s="114">
        <v>1751</v>
      </c>
      <c r="F23" s="114">
        <v>1760</v>
      </c>
      <c r="G23" s="114">
        <v>1729</v>
      </c>
      <c r="H23" s="140">
        <v>1739</v>
      </c>
      <c r="I23" s="115">
        <v>-2</v>
      </c>
      <c r="J23" s="116">
        <v>-0.11500862564692352</v>
      </c>
    </row>
    <row r="24" spans="1:15" s="110" customFormat="1" ht="24.95" customHeight="1" x14ac:dyDescent="0.2">
      <c r="A24" s="193" t="s">
        <v>156</v>
      </c>
      <c r="B24" s="199" t="s">
        <v>221</v>
      </c>
      <c r="C24" s="113">
        <v>4.0938330785018664</v>
      </c>
      <c r="D24" s="115">
        <v>2972</v>
      </c>
      <c r="E24" s="114">
        <v>2951</v>
      </c>
      <c r="F24" s="114">
        <v>2960</v>
      </c>
      <c r="G24" s="114">
        <v>2888</v>
      </c>
      <c r="H24" s="140">
        <v>2927</v>
      </c>
      <c r="I24" s="115">
        <v>45</v>
      </c>
      <c r="J24" s="116">
        <v>1.5374103177314657</v>
      </c>
    </row>
    <row r="25" spans="1:15" s="110" customFormat="1" ht="24.95" customHeight="1" x14ac:dyDescent="0.2">
      <c r="A25" s="193" t="s">
        <v>222</v>
      </c>
      <c r="B25" s="204" t="s">
        <v>159</v>
      </c>
      <c r="C25" s="113">
        <v>3.6971224706255081</v>
      </c>
      <c r="D25" s="115">
        <v>2684</v>
      </c>
      <c r="E25" s="114">
        <v>2704</v>
      </c>
      <c r="F25" s="114">
        <v>2744</v>
      </c>
      <c r="G25" s="114">
        <v>2692</v>
      </c>
      <c r="H25" s="140">
        <v>2721</v>
      </c>
      <c r="I25" s="115">
        <v>-37</v>
      </c>
      <c r="J25" s="116">
        <v>-1.3597941933112827</v>
      </c>
    </row>
    <row r="26" spans="1:15" s="110" customFormat="1" ht="24.95" customHeight="1" x14ac:dyDescent="0.2">
      <c r="A26" s="201">
        <v>782.78300000000002</v>
      </c>
      <c r="B26" s="203" t="s">
        <v>160</v>
      </c>
      <c r="C26" s="113">
        <v>1.3802223232364974</v>
      </c>
      <c r="D26" s="115">
        <v>1002</v>
      </c>
      <c r="E26" s="114">
        <v>1021</v>
      </c>
      <c r="F26" s="114">
        <v>1079</v>
      </c>
      <c r="G26" s="114">
        <v>1009</v>
      </c>
      <c r="H26" s="140">
        <v>993</v>
      </c>
      <c r="I26" s="115">
        <v>9</v>
      </c>
      <c r="J26" s="116">
        <v>0.90634441087613293</v>
      </c>
    </row>
    <row r="27" spans="1:15" s="110" customFormat="1" ht="24.95" customHeight="1" x14ac:dyDescent="0.2">
      <c r="A27" s="193" t="s">
        <v>161</v>
      </c>
      <c r="B27" s="199" t="s">
        <v>223</v>
      </c>
      <c r="C27" s="113">
        <v>5.6916952491149768</v>
      </c>
      <c r="D27" s="115">
        <v>4132</v>
      </c>
      <c r="E27" s="114">
        <v>4146</v>
      </c>
      <c r="F27" s="114">
        <v>4129</v>
      </c>
      <c r="G27" s="114">
        <v>4012</v>
      </c>
      <c r="H27" s="140">
        <v>3974</v>
      </c>
      <c r="I27" s="115">
        <v>158</v>
      </c>
      <c r="J27" s="116">
        <v>3.9758429793658783</v>
      </c>
    </row>
    <row r="28" spans="1:15" s="110" customFormat="1" ht="24.95" customHeight="1" x14ac:dyDescent="0.2">
      <c r="A28" s="193" t="s">
        <v>163</v>
      </c>
      <c r="B28" s="199" t="s">
        <v>164</v>
      </c>
      <c r="C28" s="113">
        <v>3.0896593523148339</v>
      </c>
      <c r="D28" s="115">
        <v>2243</v>
      </c>
      <c r="E28" s="114">
        <v>2259</v>
      </c>
      <c r="F28" s="114">
        <v>2234</v>
      </c>
      <c r="G28" s="114">
        <v>2173</v>
      </c>
      <c r="H28" s="140">
        <v>2196</v>
      </c>
      <c r="I28" s="115">
        <v>47</v>
      </c>
      <c r="J28" s="116">
        <v>2.1402550091074679</v>
      </c>
    </row>
    <row r="29" spans="1:15" s="110" customFormat="1" ht="24.95" customHeight="1" x14ac:dyDescent="0.2">
      <c r="A29" s="193">
        <v>86</v>
      </c>
      <c r="B29" s="199" t="s">
        <v>165</v>
      </c>
      <c r="C29" s="113">
        <v>4.9740347397275366</v>
      </c>
      <c r="D29" s="115">
        <v>3611</v>
      </c>
      <c r="E29" s="114">
        <v>3610</v>
      </c>
      <c r="F29" s="114">
        <v>3604</v>
      </c>
      <c r="G29" s="114">
        <v>3508</v>
      </c>
      <c r="H29" s="140">
        <v>3537</v>
      </c>
      <c r="I29" s="115">
        <v>74</v>
      </c>
      <c r="J29" s="116">
        <v>2.0921685043822449</v>
      </c>
    </row>
    <row r="30" spans="1:15" s="110" customFormat="1" ht="24.95" customHeight="1" x14ac:dyDescent="0.2">
      <c r="A30" s="193">
        <v>87.88</v>
      </c>
      <c r="B30" s="204" t="s">
        <v>166</v>
      </c>
      <c r="C30" s="113">
        <v>8.7482953841067808</v>
      </c>
      <c r="D30" s="115">
        <v>6351</v>
      </c>
      <c r="E30" s="114">
        <v>6325</v>
      </c>
      <c r="F30" s="114">
        <v>6343</v>
      </c>
      <c r="G30" s="114">
        <v>6074</v>
      </c>
      <c r="H30" s="140">
        <v>6028</v>
      </c>
      <c r="I30" s="115">
        <v>323</v>
      </c>
      <c r="J30" s="116">
        <v>5.3583278035832782</v>
      </c>
    </row>
    <row r="31" spans="1:15" s="110" customFormat="1" ht="24.95" customHeight="1" x14ac:dyDescent="0.2">
      <c r="A31" s="193" t="s">
        <v>167</v>
      </c>
      <c r="B31" s="199" t="s">
        <v>168</v>
      </c>
      <c r="C31" s="113">
        <v>3.0662424067110212</v>
      </c>
      <c r="D31" s="115">
        <v>2226</v>
      </c>
      <c r="E31" s="114">
        <v>2244</v>
      </c>
      <c r="F31" s="114">
        <v>2254</v>
      </c>
      <c r="G31" s="114">
        <v>2203</v>
      </c>
      <c r="H31" s="140">
        <v>2199</v>
      </c>
      <c r="I31" s="115">
        <v>27</v>
      </c>
      <c r="J31" s="116">
        <v>1.2278308321964528</v>
      </c>
    </row>
    <row r="32" spans="1:15" s="110" customFormat="1" ht="24.95" customHeight="1" x14ac:dyDescent="0.2">
      <c r="A32" s="193"/>
      <c r="B32" s="288" t="s">
        <v>224</v>
      </c>
      <c r="C32" s="113">
        <v>0</v>
      </c>
      <c r="D32" s="115">
        <v>0</v>
      </c>
      <c r="E32" s="114">
        <v>0</v>
      </c>
      <c r="F32" s="114">
        <v>0</v>
      </c>
      <c r="G32" s="114">
        <v>0</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2.1364519195008058</v>
      </c>
      <c r="D34" s="115">
        <v>1551</v>
      </c>
      <c r="E34" s="114">
        <v>1482</v>
      </c>
      <c r="F34" s="114">
        <v>1586</v>
      </c>
      <c r="G34" s="114">
        <v>1554</v>
      </c>
      <c r="H34" s="140">
        <v>1503</v>
      </c>
      <c r="I34" s="115">
        <v>48</v>
      </c>
      <c r="J34" s="116">
        <v>3.1936127744510978</v>
      </c>
    </row>
    <row r="35" spans="1:10" s="110" customFormat="1" ht="24.95" customHeight="1" x14ac:dyDescent="0.2">
      <c r="A35" s="292" t="s">
        <v>171</v>
      </c>
      <c r="B35" s="293" t="s">
        <v>172</v>
      </c>
      <c r="C35" s="113">
        <v>31.067399479317327</v>
      </c>
      <c r="D35" s="115">
        <v>22554</v>
      </c>
      <c r="E35" s="114">
        <v>22664</v>
      </c>
      <c r="F35" s="114">
        <v>22782</v>
      </c>
      <c r="G35" s="114">
        <v>22440</v>
      </c>
      <c r="H35" s="140">
        <v>22573</v>
      </c>
      <c r="I35" s="115">
        <v>-19</v>
      </c>
      <c r="J35" s="116">
        <v>-8.4171355158818059E-2</v>
      </c>
    </row>
    <row r="36" spans="1:10" s="110" customFormat="1" ht="24.95" customHeight="1" x14ac:dyDescent="0.2">
      <c r="A36" s="294" t="s">
        <v>173</v>
      </c>
      <c r="B36" s="295" t="s">
        <v>174</v>
      </c>
      <c r="C36" s="125">
        <v>66.796148601181869</v>
      </c>
      <c r="D36" s="143">
        <v>48492</v>
      </c>
      <c r="E36" s="144">
        <v>48670</v>
      </c>
      <c r="F36" s="144">
        <v>48928</v>
      </c>
      <c r="G36" s="144">
        <v>47727</v>
      </c>
      <c r="H36" s="145">
        <v>47537</v>
      </c>
      <c r="I36" s="143">
        <v>955</v>
      </c>
      <c r="J36" s="146">
        <v>2.0089614405620884</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2020-09-25T06:55:24Z</dcterms:created>
  <dcterms:modified xsi:type="dcterms:W3CDTF">2020-09-28T08:06:23Z</dcterms:modified>
</cp:coreProperties>
</file>