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C33" i="24"/>
  <c r="C32" i="24"/>
  <c r="C31" i="24"/>
  <c r="C30" i="24"/>
  <c r="G30" i="24" s="1"/>
  <c r="C29" i="24"/>
  <c r="C28" i="24"/>
  <c r="G28" i="24" s="1"/>
  <c r="C27" i="24"/>
  <c r="C26" i="24"/>
  <c r="C25" i="24"/>
  <c r="C24" i="24"/>
  <c r="C23" i="24"/>
  <c r="C22" i="24"/>
  <c r="G22" i="24" s="1"/>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D9" i="24"/>
  <c r="J9" i="24"/>
  <c r="H9" i="24"/>
  <c r="K9" i="24"/>
  <c r="F9"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D17" i="24"/>
  <c r="J17" i="24"/>
  <c r="H17" i="24"/>
  <c r="K17" i="24"/>
  <c r="F17" i="24"/>
  <c r="K20" i="24"/>
  <c r="H20" i="24"/>
  <c r="F20" i="24"/>
  <c r="D20" i="24"/>
  <c r="J20" i="24"/>
  <c r="D33" i="24"/>
  <c r="J33" i="24"/>
  <c r="H33" i="24"/>
  <c r="K33" i="24"/>
  <c r="F33" i="24"/>
  <c r="H37" i="24"/>
  <c r="F37" i="24"/>
  <c r="D37" i="24"/>
  <c r="K37" i="24"/>
  <c r="J37" i="24"/>
  <c r="G27" i="24"/>
  <c r="M27" i="24"/>
  <c r="E27" i="24"/>
  <c r="L27" i="24"/>
  <c r="I27" i="24"/>
  <c r="B6" i="24"/>
  <c r="B14" i="24"/>
  <c r="D27" i="24"/>
  <c r="J27" i="24"/>
  <c r="H27" i="24"/>
  <c r="K27" i="24"/>
  <c r="F27" i="24"/>
  <c r="K30" i="24"/>
  <c r="H30" i="24"/>
  <c r="F30" i="24"/>
  <c r="D30" i="24"/>
  <c r="J30" i="24"/>
  <c r="G21" i="24"/>
  <c r="M21" i="24"/>
  <c r="E21" i="24"/>
  <c r="L21" i="24"/>
  <c r="I21" i="24"/>
  <c r="M38" i="24"/>
  <c r="E38" i="24"/>
  <c r="L38" i="24"/>
  <c r="G38" i="24"/>
  <c r="I38" i="24"/>
  <c r="K8" i="24"/>
  <c r="H8" i="24"/>
  <c r="F8" i="24"/>
  <c r="D8" i="24"/>
  <c r="J8" i="24"/>
  <c r="D21" i="24"/>
  <c r="J21" i="24"/>
  <c r="H21" i="24"/>
  <c r="K21" i="24"/>
  <c r="F21" i="24"/>
  <c r="K24" i="24"/>
  <c r="H24" i="24"/>
  <c r="F24" i="24"/>
  <c r="D24" i="24"/>
  <c r="J24" i="24"/>
  <c r="D38" i="24"/>
  <c r="K38" i="24"/>
  <c r="J38" i="24"/>
  <c r="H38" i="24"/>
  <c r="F38" i="24"/>
  <c r="G15" i="24"/>
  <c r="M15" i="24"/>
  <c r="E15" i="24"/>
  <c r="L15" i="24"/>
  <c r="I15" i="24"/>
  <c r="G31" i="24"/>
  <c r="M31" i="24"/>
  <c r="E31" i="24"/>
  <c r="L31" i="24"/>
  <c r="I31" i="24"/>
  <c r="D15" i="24"/>
  <c r="J15" i="24"/>
  <c r="H15" i="24"/>
  <c r="K15" i="24"/>
  <c r="F15" i="24"/>
  <c r="K18" i="24"/>
  <c r="H18" i="24"/>
  <c r="F18" i="24"/>
  <c r="D18" i="24"/>
  <c r="J18" i="24"/>
  <c r="D31" i="24"/>
  <c r="J31" i="24"/>
  <c r="H31" i="24"/>
  <c r="K31" i="24"/>
  <c r="F31" i="24"/>
  <c r="K34" i="24"/>
  <c r="H34" i="24"/>
  <c r="F34" i="24"/>
  <c r="D34" i="24"/>
  <c r="J34" i="24"/>
  <c r="G25" i="24"/>
  <c r="M25" i="24"/>
  <c r="E25" i="24"/>
  <c r="L25" i="24"/>
  <c r="I25" i="24"/>
  <c r="D25" i="24"/>
  <c r="J25" i="24"/>
  <c r="H25" i="24"/>
  <c r="K25" i="24"/>
  <c r="F25" i="24"/>
  <c r="K28" i="24"/>
  <c r="H28" i="24"/>
  <c r="F28" i="24"/>
  <c r="D28" i="24"/>
  <c r="J28" i="24"/>
  <c r="G19" i="24"/>
  <c r="M19" i="24"/>
  <c r="E19" i="24"/>
  <c r="L19" i="24"/>
  <c r="I19" i="24"/>
  <c r="G35" i="24"/>
  <c r="M35" i="24"/>
  <c r="E35" i="24"/>
  <c r="L35" i="24"/>
  <c r="I35" i="24"/>
  <c r="D19" i="24"/>
  <c r="J19" i="24"/>
  <c r="H19" i="24"/>
  <c r="K19" i="24"/>
  <c r="F19" i="24"/>
  <c r="K22" i="24"/>
  <c r="H22" i="24"/>
  <c r="F22" i="24"/>
  <c r="D22" i="24"/>
  <c r="J22" i="24"/>
  <c r="D35" i="24"/>
  <c r="J35" i="24"/>
  <c r="H35" i="24"/>
  <c r="K35" i="24"/>
  <c r="F35" i="24"/>
  <c r="B45" i="24"/>
  <c r="B39" i="24"/>
  <c r="I16" i="24"/>
  <c r="M16" i="24"/>
  <c r="E16" i="24"/>
  <c r="L16" i="24"/>
  <c r="G16" i="24"/>
  <c r="G29" i="24"/>
  <c r="M29" i="24"/>
  <c r="E29" i="24"/>
  <c r="L29" i="24"/>
  <c r="I29" i="24"/>
  <c r="I8" i="24"/>
  <c r="M8" i="24"/>
  <c r="E8" i="24"/>
  <c r="L8" i="24"/>
  <c r="I18" i="24"/>
  <c r="M18" i="24"/>
  <c r="E18" i="24"/>
  <c r="L18" i="24"/>
  <c r="I26" i="24"/>
  <c r="M26" i="24"/>
  <c r="E26" i="24"/>
  <c r="L26" i="24"/>
  <c r="I34" i="24"/>
  <c r="M34" i="24"/>
  <c r="E34" i="24"/>
  <c r="L34" i="24"/>
  <c r="I24" i="24"/>
  <c r="M24" i="24"/>
  <c r="E24" i="24"/>
  <c r="L24" i="24"/>
  <c r="I32" i="24"/>
  <c r="M32" i="24"/>
  <c r="E32" i="24"/>
  <c r="L32" i="24"/>
  <c r="G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C14" i="24"/>
  <c r="C6" i="24"/>
  <c r="I22" i="24"/>
  <c r="M22" i="24"/>
  <c r="E22" i="24"/>
  <c r="L22" i="24"/>
  <c r="I30" i="24"/>
  <c r="M30" i="24"/>
  <c r="E30" i="24"/>
  <c r="L30" i="24"/>
  <c r="C45" i="24"/>
  <c r="C39" i="24"/>
  <c r="G18" i="24"/>
  <c r="G26" i="24"/>
  <c r="G34" i="24"/>
  <c r="I20" i="24"/>
  <c r="M20" i="24"/>
  <c r="E20" i="24"/>
  <c r="L20" i="24"/>
  <c r="I28" i="24"/>
  <c r="M28" i="24"/>
  <c r="E28" i="24"/>
  <c r="L28" i="24"/>
  <c r="I37" i="24"/>
  <c r="G37" i="24"/>
  <c r="L37" i="24"/>
  <c r="G24" i="24"/>
  <c r="G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E40" i="24"/>
  <c r="E42" i="24"/>
  <c r="E44" i="24"/>
  <c r="K79" i="24" l="1"/>
  <c r="K78" i="24"/>
  <c r="I14" i="24"/>
  <c r="M14" i="24"/>
  <c r="E14" i="24"/>
  <c r="L14" i="24"/>
  <c r="G14" i="24"/>
  <c r="K14" i="24"/>
  <c r="H14" i="24"/>
  <c r="F14" i="24"/>
  <c r="D14" i="24"/>
  <c r="J14" i="24"/>
  <c r="I79" i="24"/>
  <c r="H39" i="24"/>
  <c r="F39" i="24"/>
  <c r="D39" i="24"/>
  <c r="K39" i="24"/>
  <c r="J39" i="24"/>
  <c r="H45" i="24"/>
  <c r="F45" i="24"/>
  <c r="D45" i="24"/>
  <c r="K45" i="24"/>
  <c r="J45" i="24"/>
  <c r="K6" i="24"/>
  <c r="H6" i="24"/>
  <c r="F6" i="24"/>
  <c r="D6" i="24"/>
  <c r="J6" i="24"/>
  <c r="I39" i="24"/>
  <c r="G39" i="24"/>
  <c r="L39" i="24"/>
  <c r="E39" i="24"/>
  <c r="M39" i="24"/>
  <c r="I45" i="24"/>
  <c r="G45" i="24"/>
  <c r="L45" i="24"/>
  <c r="M45" i="24"/>
  <c r="E45" i="24"/>
  <c r="J77" i="24"/>
  <c r="I6" i="24"/>
  <c r="M6" i="24"/>
  <c r="E6" i="24"/>
  <c r="L6" i="24"/>
  <c r="G6" i="24"/>
  <c r="J79" i="24" l="1"/>
  <c r="J78" i="24"/>
  <c r="I78" i="24"/>
  <c r="I83" i="24" l="1"/>
  <c r="I82" i="24"/>
  <c r="I81" i="24"/>
</calcChain>
</file>

<file path=xl/sharedStrings.xml><?xml version="1.0" encoding="utf-8"?>
<sst xmlns="http://schemas.openxmlformats.org/spreadsheetml/2006/main" count="1710" uniqueCount="521">
  <si>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</si>
  <si>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</si>
  <si>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</si>
  <si>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</si>
  <si>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</si>
  <si>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</si>
  <si>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</si>
  <si>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</si>
  <si>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</si>
  <si>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</si>
  <si>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</si>
  <si>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</si>
  <si>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</si>
  <si>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Hameln-Pyrmont (03252)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</si>
  <si>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</si>
  <si>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</si>
  <si>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</si>
  <si>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</si>
  <si>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</si>
  <si>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</si>
  <si>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</si>
  <si>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</si>
  <si>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</si>
  <si>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</si>
  <si>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</si>
  <si>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</si>
  <si>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</si>
  <si>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</si>
  <si>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</si>
  <si>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</si>
  <si>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</si>
  <si>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</si>
  <si>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</si>
  <si>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</si>
  <si>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</si>
  <si>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</si>
  <si>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</si>
  <si>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</si>
  <si>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</si>
  <si>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</si>
  <si>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</si>
  <si>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</si>
  <si>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</si>
  <si>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</si>
  <si>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</si>
  <si>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</si>
  <si>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</si>
  <si>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</si>
  <si>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</si>
  <si>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</si>
  <si>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</si>
  <si>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</si>
  <si>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</si>
  <si>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</si>
  <si>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</si>
  <si>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</si>
  <si>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</si>
  <si>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</si>
  <si>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</si>
  <si>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</si>
  <si>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</si>
  <si>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</si>
  <si>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</si>
  <si>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</si>
  <si>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</si>
  <si>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</si>
  <si>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</si>
  <si>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</si>
  <si>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</si>
  <si>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</si>
  <si>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</si>
  <si>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</si>
  <si>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</si>
  <si>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</si>
  <si>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</si>
  <si>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</si>
  <si>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</si>
  <si>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</si>
  <si>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</si>
  <si>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</si>
  <si>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</si>
  <si>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</si>
  <si>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</si>
  <si>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</si>
  <si>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</si>
  <si>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</si>
  <si>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</si>
  <si>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</si>
  <si>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</si>
  <si>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</si>
  <si>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</si>
  <si>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</si>
  <si>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Hameln-Pyrmont (03252);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</si>
  <si>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</si>
  <si>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</si>
  <si>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</si>
  <si>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</si>
  <si>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</si>
  <si>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</si>
  <si>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</si>
  <si>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</si>
  <si>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</si>
  <si>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</si>
  <si>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</si>
  <si>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</si>
  <si>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</si>
  <si>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</si>
  <si>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</si>
  <si>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</si>
  <si>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</si>
  <si>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</si>
  <si>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</si>
  <si>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</si>
  <si>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</si>
  <si>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</si>
  <si>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</si>
  <si>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</si>
  <si>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</si>
  <si>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</si>
  <si>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</si>
  <si>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</si>
  <si>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</si>
  <si>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</si>
  <si>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</si>
  <si>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</si>
  <si>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</si>
  <si>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</si>
  <si>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</si>
  <si>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</si>
  <si>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</si>
  <si>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</si>
  <si>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</si>
  <si>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</si>
  <si>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</si>
  <si>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</si>
  <si>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</si>
  <si>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</si>
  <si>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</si>
  <si>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</si>
  <si>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</si>
  <si>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</si>
  <si>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</si>
  <si>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</si>
  <si>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</si>
  <si>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</si>
  <si>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</si>
  <si>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</si>
  <si>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</si>
  <si>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</si>
  <si>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</si>
  <si>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</si>
  <si>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</si>
  <si>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</si>
  <si>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</si>
  <si>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</si>
  <si>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</si>
  <si>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</si>
  <si>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</si>
  <si>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</si>
  <si>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</si>
  <si>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</si>
  <si>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</si>
  <si>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</si>
  <si>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</si>
  <si>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</si>
  <si>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</si>
  <si>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</si>
  <si>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</si>
  <si>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</si>
  <si>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</si>
  <si>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</si>
  <si>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</si>
  <si>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</si>
  <si>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</si>
  <si>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</si>
  <si>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</si>
  <si>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</si>
  <si>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</si>
  <si>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</si>
  <si>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</si>
  <si>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</si>
  <si>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</si>
  <si>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</si>
  <si>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Hameln-Pyrmont (03252)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</si>
  <si>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</si>
  <si>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</si>
  <si>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</si>
  <si>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</si>
  <si>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</si>
  <si>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</si>
  <si>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</si>
  <si>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</si>
  <si>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</si>
  <si>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</si>
  <si>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</si>
  <si>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</si>
  <si>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</si>
  <si>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</si>
  <si>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</si>
  <si>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</si>
  <si>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</si>
  <si>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</si>
  <si>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</si>
  <si>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</si>
  <si>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</si>
  <si>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</si>
  <si>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</si>
  <si>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</si>
  <si>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</si>
  <si>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</si>
  <si>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</si>
  <si>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</si>
  <si>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</si>
  <si>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</si>
  <si>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</si>
  <si>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</si>
  <si>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</si>
  <si>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</si>
  <si>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</si>
  <si>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</si>
  <si>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</si>
  <si>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</si>
  <si>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</si>
  <si>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</si>
  <si>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</si>
  <si>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</si>
  <si>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</si>
  <si>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</si>
  <si>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</si>
  <si>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</si>
  <si>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</si>
  <si>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</si>
  <si>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</si>
  <si>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</si>
  <si>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</si>
  <si>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</si>
  <si>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</si>
  <si>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</si>
  <si>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</si>
  <si>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</si>
  <si>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</si>
  <si>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</si>
  <si>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</si>
  <si>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</si>
  <si>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</si>
  <si>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</si>
  <si>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</si>
  <si>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</si>
  <si>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</si>
  <si>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</si>
  <si>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</si>
  <si>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</si>
  <si>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</si>
  <si>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</si>
  <si>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</si>
  <si>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</si>
  <si>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</si>
  <si>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</si>
  <si>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</si>
  <si>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</si>
  <si>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</si>
  <si>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</si>
  <si>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</si>
  <si>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</si>
  <si>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</si>
  <si>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</si>
  <si>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</si>
  <si>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</si>
  <si>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</si>
  <si>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</si>
  <si>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</si>
  <si>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</si>
  <si>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</si>
  <si>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</si>
  <si>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</si>
  <si>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</si>
  <si>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</si>
  <si>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</si>
  <si>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</si>
  <si>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</si>
  <si>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</si>
  <si>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</si>
  <si>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</si>
  <si>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</si>
  <si>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</si>
  <si>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</si>
  <si>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</si>
  <si>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</si>
  <si>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</si>
  <si>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</si>
  <si>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</si>
  <si>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</si>
  <si>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</si>
  <si>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</si>
  <si>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</si>
  <si>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</si>
  <si>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</si>
  <si>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</si>
  <si>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</si>
  <si>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</si>
  <si>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</si>
  <si>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</si>
  <si>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</si>
  <si>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</si>
  <si>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</si>
  <si>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</si>
  <si>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</si>
  <si>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</si>
  <si>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</si>
  <si>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</si>
  <si>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</si>
  <si>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</si>
  <si>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</si>
  <si>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</si>
  <si>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</si>
  <si>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</si>
  <si>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</si>
  <si>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</si>
  <si>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</si>
  <si>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</si>
  <si>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</si>
  <si>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</si>
  <si>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</si>
  <si>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</si>
  <si>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</si>
  <si>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</si>
  <si>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</si>
  <si>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</si>
  <si>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</si>
  <si>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</si>
  <si>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</si>
  <si>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</si>
  <si>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</si>
  <si>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</si>
  <si>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</si>
  <si>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</si>
  <si>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</si>
  <si>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</si>
  <si>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</si>
  <si>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</si>
  <si>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</si>
  <si>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</si>
  <si>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</si>
  <si>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</si>
  <si>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</si>
  <si>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</si>
  <si>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</si>
  <si>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</si>
  <si>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</si>
  <si>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</si>
  <si>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</si>
  <si>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</si>
  <si>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</si>
  <si>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</si>
  <si>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</si>
  <si>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</si>
  <si>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</si>
  <si>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</si>
  <si>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</si>
  <si>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</si>
  <si>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</si>
  <si>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</si>
  <si>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</si>
  <si>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</si>
  <si>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</si>
  <si>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</si>
  <si>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</si>
  <si>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</si>
  <si>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</si>
  <si>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</si>
  <si>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</si>
  <si>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</si>
  <si>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</si>
  <si>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Hameln-Pyrmont (03252);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</si>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</sst>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{13EF9DD2-70C5-4EAD-9E32-2AE0285C224D}</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498D-4907-A73E-F2DE2BA45876}"/>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{6652AEF7-D41D-4499-BBE1-D062066E9664}</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498D-4907-A73E-F2DE2BA4587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{705E2553-C8A5-4F9A-B227-0E55ADD3543A}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98D-4907-A73E-F2DE2BA4587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{AEE303AA-4F50-464E-BEB5-1794CCDDE8E6}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98D-4907-A73E-F2DE2BA4587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0.17099600368890255</c:v>
                </c:pt>
                <c:pt idx="1">
                  <c:v>1.4040057212208159</c:v>
                </c:pt>
                <c:pt idx="2">
                  <c:v>1.1186464311118853</c:v>
                </c:pt>
                <c:pt idx="3">
                  <c:v>1.0875687030768</c:v>
                </c:pt>
              </c:numCache>
            </c:numRef>
          </c:val>
          <c:extLst>
            <c:ext xmlns:c16="http://schemas.microsoft.com/office/drawing/2014/chart" uri="{C3380CC4-5D6E-409C-BE32-E72D297353CC}">
              <c16:uniqueId val="{00000004-498D-4907-A73E-F2DE2BA4587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{126C640E-642F-4EB7-B128-FC09716FA5F1}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98D-4907-A73E-F2DE2BA4587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{4FAF5C23-272E-4B8C-B829-B241AC8E1159}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98D-4907-A73E-F2DE2BA4587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{BD7260DF-851C-4B71-A241-CB3AB345E376}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98D-4907-A73E-F2DE2BA4587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{AD6AA2BF-B696-4167-B7C8-E4A275E5EEC4}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98D-4907-A73E-F2DE2BA458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98D-4907-A73E-F2DE2BA4587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98D-4907-A73E-F2DE2BA4587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{9CB9D9EC-696E-449C-A2E4-D92992ECD6F8}</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6885-4FA0-9663-081850D2163D}"/>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{B48F5B3F-1D3F-407C-8FC1-8715717409D6}</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6885-4FA0-9663-081850D2163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{FE52041A-1719-49FB-83B7-9F17A2F69F07}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885-4FA0-9663-081850D2163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{C04F2247-A4EF-429D-AFFF-F4D1E041E023}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885-4FA0-9663-081850D216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-3.9017461776255327</c:v>
                </c:pt>
                <c:pt idx="1">
                  <c:v>-2.8801937126160149</c:v>
                </c:pt>
                <c:pt idx="2">
                  <c:v>-2.7637010795899166</c:v>
                </c:pt>
                <c:pt idx="3">
                  <c:v>-2.8655893304673015</c:v>
                </c:pt>
              </c:numCache>
            </c:numRef>
          </c:val>
          <c:extLst>
            <c:ext xmlns:c16="http://schemas.microsoft.com/office/drawing/2014/chart" uri="{C3380CC4-5D6E-409C-BE32-E72D297353CC}">
              <c16:uniqueId val="{00000004-6885-4FA0-9663-081850D2163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{3A384DDA-27F0-47E4-813E-46BD4C5D46BB}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885-4FA0-9663-081850D2163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{079A7C9E-2EB2-48BB-BF7D-052374DA055A}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885-4FA0-9663-081850D2163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{4F10ADB6-08A3-47BE-8A1D-8ACDF72FE89F}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885-4FA0-9663-081850D2163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{8B81DC73-4F65-4C43-BC2A-292428FA1D38}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885-4FA0-9663-081850D216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85-4FA0-9663-081850D2163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85-4FA0-9663-081850D2163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{93899640-C71E-40AC-81F1-1DB7C08C3117}</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9759-47D2-929B-A544C8900B49}"/>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{3022A3FF-5F6D-4FF5-9DDA-36F98CAA99BC}</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9759-47D2-929B-A544C8900B49}"/>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{A3BB1345-D15D-44BC-B032-E4A7F3DF94B8}</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9759-47D2-929B-A544C8900B49}"/>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{FDAB46C5-1F9F-4772-BB97-C49BB4801D01}</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9759-47D2-929B-A544C8900B49}"/>
                </c:ext>
              </c:extLst>
            </c:dLbl>
            <c:dLbl>
              <c:idx val="4"/>
              <c:tx>
                <c:strRef>
                  <c:f>Daten_Diagramme!$D$18</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{C5B34A2D-406D-4DA4-A5DA-E084EF45DBAB}</c15:txfldGUID>
                      <c15:f>Daten_Diagramme!$D$18</c15:f>
                      <c15:dlblFieldTableCache>
                        <c:ptCount val="1"/>
                        <c:pt idx="0">
                          <c:v>11.8</c:v>
                        </c:pt>
                      </c15:dlblFieldTableCache>
                    </c15:dlblFTEntry>
                  </c15:dlblFieldTable>
                  <c15:showDataLabelsRange val="0"/>
                </c:ext>
                <c:ext xmlns:c16="http://schemas.microsoft.com/office/drawing/2014/chart" uri="{C3380CC4-5D6E-409C-BE32-E72D297353CC}">
                  <c16:uniqueId val="{00000004-9759-47D2-929B-A544C8900B49}"/>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{C4EC1110-4F5F-44EB-BAF3-AC328511B934}</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9759-47D2-929B-A544C8900B49}"/>
                </c:ext>
              </c:extLst>
            </c:dLbl>
            <c:dLbl>
              <c:idx val="6"/>
              <c:tx>
                <c:strRef>
                  <c:f>Daten_Diagramme!$D$20</c:f>
                  <c:strCache>
                    <c:ptCount val="1"/>
                    <c:pt idx="0">
                      <c:v>-30.2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{307822A9-2474-4D16-87F0-1969DA0D8C1F}</c15:txfldGUID>
                      <c15:f>Daten_Diagramme!$D$20</c15:f>
                      <c15:dlblFieldTableCache>
                        <c:ptCount val="1"/>
                        <c:pt idx="0">
                          <c:v>-30.2</c:v>
                        </c:pt>
                      </c15:dlblFieldTableCache>
                    </c15:dlblFTEntry>
                  </c15:dlblFieldTable>
                  <c15:showDataLabelsRange val="0"/>
                </c:ext>
                <c:ext xmlns:c16="http://schemas.microsoft.com/office/drawing/2014/chart" uri="{C3380CC4-5D6E-409C-BE32-E72D297353CC}">
                  <c16:uniqueId val="{00000006-9759-47D2-929B-A544C8900B49}"/>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{BC66C5D0-BF24-4477-ADD2-644BF6EFBE72}</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9759-47D2-929B-A544C8900B49}"/>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{2878311E-2E0E-46E8-A88C-3B68D0348347}</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9759-47D2-929B-A544C8900B49}"/>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{EAACD044-D881-4AE4-9BF9-51BF35374C7F}</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9759-47D2-929B-A544C8900B49}"/>
                </c:ext>
              </c:extLst>
            </c:dLbl>
            <c:dLbl>
              <c:idx val="10"/>
              <c:tx>
                <c:strRef>
                  <c:f>Daten_Diagramme!$D$24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{DD76EA64-8F28-4726-B4FF-34A2BB13C7B3}</c15:txfldGUID>
                      <c15:f>Daten_Diagramme!$D$24</c15:f>
                      <c15:dlblFieldTableCache>
                        <c:ptCount val="1"/>
                        <c:pt idx="0">
                          <c:v>-1.7</c:v>
                        </c:pt>
                      </c15:dlblFieldTableCache>
                    </c15:dlblFTEntry>
                  </c15:dlblFieldTable>
                  <c15:showDataLabelsRange val="0"/>
                </c:ext>
                <c:ext xmlns:c16="http://schemas.microsoft.com/office/drawing/2014/chart" uri="{C3380CC4-5D6E-409C-BE32-E72D297353CC}">
                  <c16:uniqueId val="{0000000A-9759-47D2-929B-A544C8900B49}"/>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{5B97B090-CC96-41AF-9E01-05243183E902}</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9759-47D2-929B-A544C8900B49}"/>
                </c:ext>
              </c:extLst>
            </c:dLbl>
            <c:dLbl>
              <c:idx val="12"/>
              <c:tx>
                <c:strRef>
                  <c:f>Daten_Diagramme!$D$26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{126920A0-5739-413E-B731-EA8FD9DD0F84}</c15:txfldGUID>
                      <c15:f>Daten_Diagramme!$D$26</c15:f>
                      <c15:dlblFieldTableCache>
                        <c:ptCount val="1"/>
                        <c:pt idx="0">
                          <c:v>-3.1</c:v>
                        </c:pt>
                      </c15:dlblFieldTableCache>
                    </c15:dlblFTEntry>
                  </c15:dlblFieldTable>
                  <c15:showDataLabelsRange val="0"/>
                </c:ext>
                <c:ext xmlns:c16="http://schemas.microsoft.com/office/drawing/2014/chart" uri="{C3380CC4-5D6E-409C-BE32-E72D297353CC}">
                  <c16:uniqueId val="{0000000C-9759-47D2-929B-A544C8900B49}"/>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{528BACE2-99FE-47AB-88D5-EEB67DD3EE80}</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9759-47D2-929B-A544C8900B49}"/>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{0759933F-0A45-4ADF-9C87-6637FE78F8AE}</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9759-47D2-929B-A544C8900B49}"/>
                </c:ext>
              </c:extLst>
            </c:dLbl>
            <c:dLbl>
              <c:idx val="15"/>
              <c:tx>
                <c:strRef>
                  <c:f>Daten_Diagramme!$D$29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{A38C904E-5B08-468E-A589-AB12AEE88AC8}</c15:txfldGUID>
                      <c15:f>Daten_Diagramme!$D$29</c15:f>
                      <c15:dlblFieldTableCache>
                        <c:ptCount val="1"/>
                        <c:pt idx="0">
                          <c:v>-11.1</c:v>
                        </c:pt>
                      </c15:dlblFieldTableCache>
                    </c15:dlblFTEntry>
                  </c15:dlblFieldTable>
                  <c15:showDataLabelsRange val="0"/>
                </c:ext>
                <c:ext xmlns:c16="http://schemas.microsoft.com/office/drawing/2014/chart" uri="{C3380CC4-5D6E-409C-BE32-E72D297353CC}">
                  <c16:uniqueId val="{0000000F-9759-47D2-929B-A544C8900B49}"/>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{ABF14DC1-73AD-4172-A1E9-9AF740A57FBB}</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9759-47D2-929B-A544C8900B49}"/>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{069C763E-7086-4C43-A689-95FE69FCBAC0}</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9759-47D2-929B-A544C8900B49}"/>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{F51E9B36-0968-4B8A-BFEE-EB21E425068E}</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9759-47D2-929B-A544C8900B49}"/>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{C7823EB2-655D-46AC-A99C-D13920808E25}</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9759-47D2-929B-A544C8900B49}"/>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{62F13D98-1AB9-44B6-B6F2-9F6CFA6651EF}</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9759-47D2-929B-A544C8900B4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{CF899E48-AA6E-4D7D-BB76-FB02C2C2F5FB}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759-47D2-929B-A544C8900B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{7331FB3B-C02D-4DED-A750-9BDD94F53B89}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59-47D2-929B-A544C8900B49}"/>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{300AD126-F865-407F-AD22-3036438F4A3F}</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9759-47D2-929B-A544C8900B49}"/>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{877F77F2-F4CF-438E-856D-28AFC4788535}</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9759-47D2-929B-A544C8900B49}"/>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{BDFCE1B9-C58F-4D87-B062-0252C160762E}</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9759-47D2-929B-A544C8900B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{720B3C16-95DD-4238-8098-69BCC155AE7D}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59-47D2-929B-A544C8900B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{CF8CBC2A-0885-4B92-BA6A-91EC1FB5CBE1}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59-47D2-929B-A544C8900B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{FF34B09B-2853-4D6E-A90E-670207A30686}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59-47D2-929B-A544C8900B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{3800B137-0708-4364-8E8A-55168B2B909A}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59-47D2-929B-A544C8900B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{609B5878-0D3B-4CEF-BC09-86ED69C73C6E}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59-47D2-929B-A544C8900B49}"/>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{447D3D4E-2CF8-447E-918D-42EF468ACD9F}</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9759-47D2-929B-A544C8900B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0.17099600368890255</c:v>
                </c:pt>
                <c:pt idx="1">
                  <c:v>-0.41067761806981518</c:v>
                </c:pt>
                <c:pt idx="2">
                  <c:v>2.7127003699136867</c:v>
                </c:pt>
                <c:pt idx="3">
                  <c:v>-2.3335128343205889</c:v>
                </c:pt>
                <c:pt idx="4">
                  <c:v>11.789038262668045</c:v>
                </c:pt>
                <c:pt idx="5">
                  <c:v>-1.9325842696629214</c:v>
                </c:pt>
                <c:pt idx="6">
                  <c:v>-30.204342273307791</c:v>
                </c:pt>
                <c:pt idx="7">
                  <c:v>1.5185783521809371</c:v>
                </c:pt>
                <c:pt idx="8">
                  <c:v>2.5252525252525251</c:v>
                </c:pt>
                <c:pt idx="9">
                  <c:v>1.5535097813578826</c:v>
                </c:pt>
                <c:pt idx="10">
                  <c:v>-1.7049180327868851</c:v>
                </c:pt>
                <c:pt idx="11">
                  <c:v>1.948051948051948</c:v>
                </c:pt>
                <c:pt idx="12">
                  <c:v>-3.0976220275344182</c:v>
                </c:pt>
                <c:pt idx="13">
                  <c:v>2.4783634933123526</c:v>
                </c:pt>
                <c:pt idx="14">
                  <c:v>5.4907343857240907</c:v>
                </c:pt>
                <c:pt idx="15">
                  <c:v>-11.111111111111111</c:v>
                </c:pt>
                <c:pt idx="16">
                  <c:v>3.3842794759825328</c:v>
                </c:pt>
                <c:pt idx="17">
                  <c:v>1.0768477728830153</c:v>
                </c:pt>
                <c:pt idx="18">
                  <c:v>-0.61675518245674144</c:v>
                </c:pt>
                <c:pt idx="19">
                  <c:v>0.40609137055837563</c:v>
                </c:pt>
                <c:pt idx="20">
                  <c:v>2.5045537340619308</c:v>
                </c:pt>
                <c:pt idx="21">
                  <c:v>0</c:v>
                </c:pt>
                <c:pt idx="23">
                  <c:v>-0.41067761806981518</c:v>
                </c:pt>
                <c:pt idx="24">
                  <c:v>-1.2692716640085062</c:v>
                </c:pt>
                <c:pt idx="25">
                  <c:v>0.76960999123575813</c:v>
                </c:pt>
              </c:numCache>
            </c:numRef>
          </c:val>
          <c:extLst>
            <c:ext xmlns:c16="http://schemas.microsoft.com/office/drawing/2014/chart" uri="{C3380CC4-5D6E-409C-BE32-E72D297353CC}">
              <c16:uniqueId val="{00000020-9759-47D2-929B-A544C8900B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{FA8B8A8D-DBC3-47D1-B24A-51A3B95CD5A3}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59-47D2-929B-A544C8900B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{7DC651EB-E08E-4770-83EB-435F26794FC8}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59-47D2-929B-A544C8900B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{D20D40DF-41CD-49E1-BC83-C849883D90B9}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59-47D2-929B-A544C8900B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{17628DD7-2D28-409E-B389-90AF753D132B}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59-47D2-929B-A544C8900B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{E7F9174F-ECBF-42D7-85C0-EAC1796FD242}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59-47D2-929B-A544C8900B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{C903CFB5-0C8C-4D3B-833E-13276A41E1E0}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59-47D2-929B-A544C8900B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{BA9C4611-9AF7-4189-93EE-8D167CD0B9C9}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59-47D2-929B-A544C8900B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{2074351B-B5DE-42C5-8817-B52DD99D2136}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59-47D2-929B-A544C8900B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{43784AC5-6441-4E00-A24D-259BBD05C17C}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59-47D2-929B-A544C8900B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{35E7D401-D039-4F36-8173-5CFC858F746F}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59-47D2-929B-A544C8900B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{8ED25F73-6363-4F80-86CA-885C05840AD0}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59-47D2-929B-A544C8900B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{0DAB0B0D-0BE1-46BF-B8D6-93E255450FFE}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59-47D2-929B-A544C8900B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{83F00F4E-5510-4A0B-AD16-160AEC1C8233}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59-47D2-929B-A544C8900B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{2A840495-6275-42AF-A9C9-3E469F51D441}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59-47D2-929B-A544C8900B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{6EC9DE85-4DCC-4444-8E61-179A6155DBBB}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59-47D2-929B-A544C8900B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{FFF3B764-3388-433D-B65D-AE2E1053863F}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59-47D2-929B-A544C8900B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{04E0C4E0-1C7B-4A48-A355-F3E996981A35}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59-47D2-929B-A544C8900B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{61F7273C-80CE-4CA5-A930-9B1456E827D8}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59-47D2-929B-A544C8900B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{3B8E0D9D-D3A1-4069-B373-BB7A589BFB28}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59-47D2-929B-A544C8900B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{F49F3C8B-1384-466B-B165-CC7AFF508A4A}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59-47D2-929B-A544C8900B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{7C6544C1-E594-42C8-96BA-5D64C00B2C9C}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59-47D2-929B-A544C8900B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{687ECBED-3A1F-4936-930E-A227AF985758}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59-47D2-929B-A544C8900B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{18CA936E-9E90-44B7-AE1E-731D310153AB}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59-47D2-929B-A544C8900B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{BA0A69E7-908B-4379-A4F4-0FD65E880613}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59-47D2-929B-A544C8900B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{645E2123-625B-49AE-8E39-CC2BF713A7B4}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59-47D2-929B-A544C8900B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{42F572BF-EEB0-493E-AECF-30BA28019CB7}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59-47D2-929B-A544C8900B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{72C95377-A501-4900-B9D6-E14D79589F01}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59-47D2-929B-A544C8900B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{28EB6E51-1DA4-4103-B15A-3C45FCB17E81}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59-47D2-929B-A544C8900B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{15CE53D4-3A3F-4762-A69C-CA3EF78E9714}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59-47D2-929B-A544C8900B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{054707BB-41E8-4B90-9252-6BA7D9D96598}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59-47D2-929B-A544C8900B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{6DD30D24-94E5-4D16-9B0B-15E23F7BFC5A}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59-47D2-929B-A544C8900B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{C4A31C6A-F239-4670-B791-72C4049371DD}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59-47D2-929B-A544C8900B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59-47D2-929B-A544C8900B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59-47D2-929B-A544C8900B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{6F4C02EB-C4AF-4D22-B5BE-F845E934C70A}</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8BB5-4549-89DF-0E08BD2FE56B}"/>
                </c:ext>
              </c:extLst>
            </c:dLbl>
            <c:dLbl>
              <c:idx val="1"/>
              <c:tx>
                <c:strRef>
                  <c:f>Daten_Diagramme!$E$15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{A9D5E650-460E-47AE-A7ED-EF3606CB0BBA}</c15:txfldGUID>
                      <c15:f>Daten_Diagramme!$E$15</c15:f>
                      <c15:dlblFieldTableCache>
                        <c:ptCount val="1"/>
                        <c:pt idx="0">
                          <c:v>4.2</c:v>
                        </c:pt>
                      </c15:dlblFieldTableCache>
                    </c15:dlblFTEntry>
                  </c15:dlblFieldTable>
                  <c15:showDataLabelsRange val="0"/>
                </c:ext>
                <c:ext xmlns:c16="http://schemas.microsoft.com/office/drawing/2014/chart" uri="{C3380CC4-5D6E-409C-BE32-E72D297353CC}">
                  <c16:uniqueId val="{00000001-8BB5-4549-89DF-0E08BD2FE56B}"/>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{62BC68A2-D80E-4CA1-86AB-4B3A6E311F1C}</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8BB5-4549-89DF-0E08BD2FE56B}"/>
                </c:ext>
              </c:extLst>
            </c:dLbl>
            <c:dLbl>
              <c:idx val="3"/>
              <c:tx>
                <c:strRef>
                  <c:f>Daten_Diagramme!$E$17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{CC149A5D-C5E5-4DB4-B0A8-24D5E1304FD9}</c15:txfldGUID>
                      <c15:f>Daten_Diagramme!$E$17</c15:f>
                      <c15:dlblFieldTableCache>
                        <c:ptCount val="1"/>
                        <c:pt idx="0">
                          <c:v>-5.0</c:v>
                        </c:pt>
                      </c15:dlblFieldTableCache>
                    </c15:dlblFTEntry>
                  </c15:dlblFieldTable>
                  <c15:showDataLabelsRange val="0"/>
                </c:ext>
                <c:ext xmlns:c16="http://schemas.microsoft.com/office/drawing/2014/chart" uri="{C3380CC4-5D6E-409C-BE32-E72D297353CC}">
                  <c16:uniqueId val="{00000003-8BB5-4549-89DF-0E08BD2FE56B}"/>
                </c:ext>
              </c:extLst>
            </c:dLbl>
            <c:dLbl>
              <c:idx val="4"/>
              <c:tx>
                <c:strRef>
                  <c:f>Daten_Diagramme!$E$18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{040897E4-FA67-48DD-A8B6-48A2CE6AA1B3}</c15:txfldGUID>
                      <c15:f>Daten_Diagramme!$E$18</c15:f>
                      <c15:dlblFieldTableCache>
                        <c:ptCount val="1"/>
                        <c:pt idx="0">
                          <c:v>-3.2</c:v>
                        </c:pt>
                      </c15:dlblFieldTableCache>
                    </c15:dlblFTEntry>
                  </c15:dlblFieldTable>
                  <c15:showDataLabelsRange val="0"/>
                </c:ext>
                <c:ext xmlns:c16="http://schemas.microsoft.com/office/drawing/2014/chart" uri="{C3380CC4-5D6E-409C-BE32-E72D297353CC}">
                  <c16:uniqueId val="{00000004-8BB5-4549-89DF-0E08BD2FE56B}"/>
                </c:ext>
              </c:extLst>
            </c:dLbl>
            <c:dLbl>
              <c:idx val="5"/>
              <c:tx>
                <c:strRef>
                  <c:f>Daten_Diagramme!$E$19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{791F4DB9-7655-4482-AB26-552F413C6444}</c15:txfldGUID>
                      <c15:f>Daten_Diagramme!$E$19</c15:f>
                      <c15:dlblFieldTableCache>
                        <c:ptCount val="1"/>
                        <c:pt idx="0">
                          <c:v>-12.5</c:v>
                        </c:pt>
                      </c15:dlblFieldTableCache>
                    </c15:dlblFTEntry>
                  </c15:dlblFieldTable>
                  <c15:showDataLabelsRange val="0"/>
                </c:ext>
                <c:ext xmlns:c16="http://schemas.microsoft.com/office/drawing/2014/chart" uri="{C3380CC4-5D6E-409C-BE32-E72D297353CC}">
                  <c16:uniqueId val="{00000005-8BB5-4549-89DF-0E08BD2FE56B}"/>
                </c:ext>
              </c:extLst>
            </c:dLbl>
            <c:dLbl>
              <c:idx val="6"/>
              <c:tx>
                <c:strRef>
                  <c:f>Daten_Diagramme!$E$20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{A0D96B7B-D3C9-4161-B2E6-CAB62ECE9DFA}</c15:txfldGUID>
                      <c15:f>Daten_Diagramme!$E$20</c15:f>
                      <c15:dlblFieldTableCache>
                        <c:ptCount val="1"/>
                        <c:pt idx="0">
                          <c:v>9.3</c:v>
                        </c:pt>
                      </c15:dlblFieldTableCache>
                    </c15:dlblFTEntry>
                  </c15:dlblFieldTable>
                  <c15:showDataLabelsRange val="0"/>
                </c:ext>
                <c:ext xmlns:c16="http://schemas.microsoft.com/office/drawing/2014/chart" uri="{C3380CC4-5D6E-409C-BE32-E72D297353CC}">
                  <c16:uniqueId val="{00000006-8BB5-4549-89DF-0E08BD2FE56B}"/>
                </c:ext>
              </c:extLst>
            </c:dLbl>
            <c:dLbl>
              <c:idx val="7"/>
              <c:tx>
                <c:strRef>
                  <c:f>Daten_Diagramme!$E$21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{16C4FDA7-65FD-455B-A2CB-B57F19E65DE2}</c15:txfldGUID>
                      <c15:f>Daten_Diagramme!$E$21</c15:f>
                      <c15:dlblFieldTableCache>
                        <c:ptCount val="1"/>
                        <c:pt idx="0">
                          <c:v>-6.3</c:v>
                        </c:pt>
                      </c15:dlblFieldTableCache>
                    </c15:dlblFTEntry>
                  </c15:dlblFieldTable>
                  <c15:showDataLabelsRange val="0"/>
                </c:ext>
                <c:ext xmlns:c16="http://schemas.microsoft.com/office/drawing/2014/chart" uri="{C3380CC4-5D6E-409C-BE32-E72D297353CC}">
                  <c16:uniqueId val="{00000007-8BB5-4549-89DF-0E08BD2FE56B}"/>
                </c:ext>
              </c:extLst>
            </c:dLbl>
            <c:dLbl>
              <c:idx val="8"/>
              <c:tx>
                <c:strRef>
                  <c:f>Daten_Diagramme!$E$22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{AC98C0B2-7D91-4951-9C01-316F1EFAE7E1}</c15:txfldGUID>
                      <c15:f>Daten_Diagramme!$E$22</c15:f>
                      <c15:dlblFieldTableCache>
                        <c:ptCount val="1"/>
                        <c:pt idx="0">
                          <c:v>1.3</c:v>
                        </c:pt>
                      </c15:dlblFieldTableCache>
                    </c15:dlblFTEntry>
                  </c15:dlblFieldTable>
                  <c15:showDataLabelsRange val="0"/>
                </c:ext>
                <c:ext xmlns:c16="http://schemas.microsoft.com/office/drawing/2014/chart" uri="{C3380CC4-5D6E-409C-BE32-E72D297353CC}">
                  <c16:uniqueId val="{00000008-8BB5-4549-89DF-0E08BD2FE56B}"/>
                </c:ext>
              </c:extLst>
            </c:dLbl>
            <c:dLbl>
              <c:idx val="9"/>
              <c:tx>
                <c:strRef>
                  <c:f>Daten_Diagramme!$E$23</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{2D64F494-FB56-4CE1-B734-B7ECD68FEC25}</c15:txfldGUID>
                      <c15:f>Daten_Diagramme!$E$23</c15:f>
                      <c15:dlblFieldTableCache>
                        <c:ptCount val="1"/>
                        <c:pt idx="0">
                          <c:v>-14.3</c:v>
                        </c:pt>
                      </c15:dlblFieldTableCache>
                    </c15:dlblFTEntry>
                  </c15:dlblFieldTable>
                  <c15:showDataLabelsRange val="0"/>
                </c:ext>
                <c:ext xmlns:c16="http://schemas.microsoft.com/office/drawing/2014/chart" uri="{C3380CC4-5D6E-409C-BE32-E72D297353CC}">
                  <c16:uniqueId val="{00000009-8BB5-4549-89DF-0E08BD2FE56B}"/>
                </c:ext>
              </c:extLst>
            </c:dLbl>
            <c:dLbl>
              <c:idx val="10"/>
              <c:tx>
                <c:strRef>
                  <c:f>Daten_Diagramme!$E$24</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{6917579B-89F7-47C1-8A73-34E52F167580}</c15:txfldGUID>
                      <c15:f>Daten_Diagramme!$E$24</c15:f>
                      <c15:dlblFieldTableCache>
                        <c:ptCount val="1"/>
                        <c:pt idx="0">
                          <c:v>-15.6</c:v>
                        </c:pt>
                      </c15:dlblFieldTableCache>
                    </c15:dlblFTEntry>
                  </c15:dlblFieldTable>
                  <c15:showDataLabelsRange val="0"/>
                </c:ext>
                <c:ext xmlns:c16="http://schemas.microsoft.com/office/drawing/2014/chart" uri="{C3380CC4-5D6E-409C-BE32-E72D297353CC}">
                  <c16:uniqueId val="{0000000A-8BB5-4549-89DF-0E08BD2FE56B}"/>
                </c:ext>
              </c:extLst>
            </c:dLbl>
            <c:dLbl>
              <c:idx val="11"/>
              <c:tx>
                <c:strRef>
                  <c:f>Daten_Diagramme!$E$25</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{7F63D523-5617-4F99-B1A4-397FA66E931A}</c15:txfldGUID>
                      <c15:f>Daten_Diagramme!$E$25</c15:f>
                      <c15:dlblFieldTableCache>
                        <c:ptCount val="1"/>
                        <c:pt idx="0">
                          <c:v>-13.4</c:v>
                        </c:pt>
                      </c15:dlblFieldTableCache>
                    </c15:dlblFTEntry>
                  </c15:dlblFieldTable>
                  <c15:showDataLabelsRange val="0"/>
                </c:ext>
                <c:ext xmlns:c16="http://schemas.microsoft.com/office/drawing/2014/chart" uri="{C3380CC4-5D6E-409C-BE32-E72D297353CC}">
                  <c16:uniqueId val="{0000000B-8BB5-4549-89DF-0E08BD2FE56B}"/>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{58CB17D1-07E3-40A6-9FF6-5E13E669CEEF}</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8BB5-4549-89DF-0E08BD2FE56B}"/>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{56ACBAC1-E166-4C87-A021-6652C18260BA}</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8BB5-4549-89DF-0E08BD2FE56B}"/>
                </c:ext>
              </c:extLst>
            </c:dLbl>
            <c:dLbl>
              <c:idx val="14"/>
              <c:tx>
                <c:strRef>
                  <c:f>Daten_Diagramme!$E$28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{8AE83110-8BD9-4407-9111-7D1D239A4CC6}</c15:txfldGUID>
                      <c15:f>Daten_Diagramme!$E$28</c15:f>
                      <c15:dlblFieldTableCache>
                        <c:ptCount val="1"/>
                        <c:pt idx="0">
                          <c:v>6.1</c:v>
                        </c:pt>
                      </c15:dlblFieldTableCache>
                    </c15:dlblFTEntry>
                  </c15:dlblFieldTable>
                  <c15:showDataLabelsRange val="0"/>
                </c:ext>
                <c:ext xmlns:c16="http://schemas.microsoft.com/office/drawing/2014/chart" uri="{C3380CC4-5D6E-409C-BE32-E72D297353CC}">
                  <c16:uniqueId val="{0000000E-8BB5-4549-89DF-0E08BD2FE56B}"/>
                </c:ext>
              </c:extLst>
            </c:dLbl>
            <c:dLbl>
              <c:idx val="15"/>
              <c:tx>
                <c:strRef>
                  <c:f>Daten_Diagramme!$E$29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{F21356B1-6606-4823-BC77-0519558DEECE}</c15:txfldGUID>
                      <c15:f>Daten_Diagramme!$E$29</c15:f>
                      <c15:dlblFieldTableCache>
                        <c:ptCount val="1"/>
                        <c:pt idx="0">
                          <c:v>-1.8</c:v>
                        </c:pt>
                      </c15:dlblFieldTableCache>
                    </c15:dlblFTEntry>
                  </c15:dlblFieldTable>
                  <c15:showDataLabelsRange val="0"/>
                </c:ext>
                <c:ext xmlns:c16="http://schemas.microsoft.com/office/drawing/2014/chart" uri="{C3380CC4-5D6E-409C-BE32-E72D297353CC}">
                  <c16:uniqueId val="{0000000F-8BB5-4549-89DF-0E08BD2FE56B}"/>
                </c:ext>
              </c:extLst>
            </c:dLbl>
            <c:dLbl>
              <c:idx val="16"/>
              <c:tx>
                <c:strRef>
                  <c:f>Daten_Diagramme!$E$30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{61C947F1-BF5C-4C34-BC06-334316EDD9E2}</c15:txfldGUID>
                      <c15:f>Daten_Diagramme!$E$30</c15:f>
                      <c15:dlblFieldTableCache>
                        <c:ptCount val="1"/>
                        <c:pt idx="0">
                          <c:v>0.8</c:v>
                        </c:pt>
                      </c15:dlblFieldTableCache>
                    </c15:dlblFTEntry>
                  </c15:dlblFieldTable>
                  <c15:showDataLabelsRange val="0"/>
                </c:ext>
                <c:ext xmlns:c16="http://schemas.microsoft.com/office/drawing/2014/chart" uri="{C3380CC4-5D6E-409C-BE32-E72D297353CC}">
                  <c16:uniqueId val="{00000010-8BB5-4549-89DF-0E08BD2FE56B}"/>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{B5CF8CD4-CFF8-4C8C-8BE4-C35576793FFD}</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8BB5-4549-89DF-0E08BD2FE56B}"/>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{502F4B9C-6568-45C9-B6D7-33AE8FA89A3A}</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8BB5-4549-89DF-0E08BD2FE56B}"/>
                </c:ext>
              </c:extLst>
            </c:dLbl>
            <c:dLbl>
              <c:idx val="19"/>
              <c:tx>
                <c:strRef>
                  <c:f>Daten_Diagramme!$E$33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{23DAB674-996B-4A12-9B36-345BC6382DE2}</c15:txfldGUID>
                      <c15:f>Daten_Diagramme!$E$33</c15:f>
                      <c15:dlblFieldTableCache>
                        <c:ptCount val="1"/>
                        <c:pt idx="0">
                          <c:v>-2.7</c:v>
                        </c:pt>
                      </c15:dlblFieldTableCache>
                    </c15:dlblFTEntry>
                  </c15:dlblFieldTable>
                  <c15:showDataLabelsRange val="0"/>
                </c:ext>
                <c:ext xmlns:c16="http://schemas.microsoft.com/office/drawing/2014/chart" uri="{C3380CC4-5D6E-409C-BE32-E72D297353CC}">
                  <c16:uniqueId val="{00000013-8BB5-4549-89DF-0E08BD2FE56B}"/>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{FDF0AE35-9DE0-4561-8DD6-8BDB48FA1311}</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8BB5-4549-89DF-0E08BD2FE56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{4C7688FC-8F01-4E5E-BD6D-F0D27F9E1071}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BB5-4549-89DF-0E08BD2FE56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{C8E407B4-3473-4574-95D7-8558DF443450}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BB5-4549-89DF-0E08BD2FE56B}"/>
                </c:ext>
              </c:extLst>
            </c:dLbl>
            <c:dLbl>
              <c:idx val="23"/>
              <c:tx>
                <c:strRef>
                  <c:f>Daten_Diagramme!$E$37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{EFB8D3B8-F47B-4D80-A716-2D425F77CF59}</c15:txfldGUID>
                      <c15:f>Daten_Diagramme!$E$37</c15:f>
                      <c15:dlblFieldTableCache>
                        <c:ptCount val="1"/>
                        <c:pt idx="0">
                          <c:v>4.2</c:v>
                        </c:pt>
                      </c15:dlblFieldTableCache>
                    </c15:dlblFTEntry>
                  </c15:dlblFieldTable>
                  <c15:showDataLabelsRange val="0"/>
                </c:ext>
                <c:ext xmlns:c16="http://schemas.microsoft.com/office/drawing/2014/chart" uri="{C3380CC4-5D6E-409C-BE32-E72D297353CC}">
                  <c16:uniqueId val="{00000017-8BB5-4549-89DF-0E08BD2FE56B}"/>
                </c:ext>
              </c:extLst>
            </c:dLbl>
            <c:dLbl>
              <c:idx val="24"/>
              <c:tx>
                <c:strRef>
                  <c:f>Daten_Diagramme!$E$38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{3F2BEB0D-4BC7-473C-B001-4F32101606EC}</c15:txfldGUID>
                      <c15:f>Daten_Diagramme!$E$38</c15:f>
                      <c15:dlblFieldTableCache>
                        <c:ptCount val="1"/>
                        <c:pt idx="0">
                          <c:v>-5.4</c:v>
                        </c:pt>
                      </c15:dlblFieldTableCache>
                    </c15:dlblFTEntry>
                  </c15:dlblFieldTable>
                  <c15:showDataLabelsRange val="0"/>
                </c:ext>
                <c:ext xmlns:c16="http://schemas.microsoft.com/office/drawing/2014/chart" uri="{C3380CC4-5D6E-409C-BE32-E72D297353CC}">
                  <c16:uniqueId val="{00000018-8BB5-4549-89DF-0E08BD2FE56B}"/>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{F0B42579-73AB-40BF-BFD8-C6E6DA735F31}</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8BB5-4549-89DF-0E08BD2FE56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{6EBE3BF9-5B03-4AEE-AFF6-E89799241D6A}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BB5-4549-89DF-0E08BD2FE56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{DE2E2706-1D2E-482B-87EE-2ACA2CA01BFA}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BB5-4549-89DF-0E08BD2FE56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{3004DF33-39F2-4598-9076-8F8BD210FBC3}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BB5-4549-89DF-0E08BD2FE56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{98E8D91E-513B-48CA-8A28-F33168D280E5}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BB5-4549-89DF-0E08BD2FE56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{1B6E0758-9DAE-411A-B472-95654FFCA226}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BB5-4549-89DF-0E08BD2FE56B}"/>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{AC8447D9-4F0A-4408-B06F-1D49FE1F42FD}</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8BB5-4549-89DF-0E08BD2FE5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-3.9017461776255327</c:v>
                </c:pt>
                <c:pt idx="1">
                  <c:v>4.2105263157894735</c:v>
                </c:pt>
                <c:pt idx="2">
                  <c:v>0</c:v>
                </c:pt>
                <c:pt idx="3">
                  <c:v>-5.0314465408805029</c:v>
                </c:pt>
                <c:pt idx="4">
                  <c:v>-3.1690140845070425</c:v>
                </c:pt>
                <c:pt idx="5">
                  <c:v>-12.549019607843137</c:v>
                </c:pt>
                <c:pt idx="6">
                  <c:v>9.2783505154639183</c:v>
                </c:pt>
                <c:pt idx="7">
                  <c:v>-6.2618595825426944</c:v>
                </c:pt>
                <c:pt idx="8">
                  <c:v>1.3007284079084287</c:v>
                </c:pt>
                <c:pt idx="9">
                  <c:v>-14.285714285714286</c:v>
                </c:pt>
                <c:pt idx="10">
                  <c:v>-15.594202898550725</c:v>
                </c:pt>
                <c:pt idx="11">
                  <c:v>-13.425925925925926</c:v>
                </c:pt>
                <c:pt idx="12">
                  <c:v>-8.5271317829457356</c:v>
                </c:pt>
                <c:pt idx="13">
                  <c:v>0</c:v>
                </c:pt>
                <c:pt idx="14">
                  <c:v>6.0702875399361025</c:v>
                </c:pt>
                <c:pt idx="15">
                  <c:v>-1.7857142857142858</c:v>
                </c:pt>
                <c:pt idx="16">
                  <c:v>0.76335877862595425</c:v>
                </c:pt>
                <c:pt idx="17">
                  <c:v>-2.4128686327077746</c:v>
                </c:pt>
                <c:pt idx="18">
                  <c:v>-2.026221692491061</c:v>
                </c:pt>
                <c:pt idx="19">
                  <c:v>-2.6515151515151514</c:v>
                </c:pt>
                <c:pt idx="20">
                  <c:v>-0.24968789013732834</c:v>
                </c:pt>
                <c:pt idx="21">
                  <c:v>0</c:v>
                </c:pt>
                <c:pt idx="23">
                  <c:v>4.2105263157894735</c:v>
                </c:pt>
                <c:pt idx="24">
                  <c:v>-5.385252692626346</c:v>
                </c:pt>
                <c:pt idx="25">
                  <c:v>-3.9610575546435047</c:v>
                </c:pt>
              </c:numCache>
            </c:numRef>
          </c:val>
          <c:extLst>
            <c:ext xmlns:c16="http://schemas.microsoft.com/office/drawing/2014/chart" uri="{C3380CC4-5D6E-409C-BE32-E72D297353CC}">
              <c16:uniqueId val="{00000020-8BB5-4549-89DF-0E08BD2FE56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{A7260F3B-44EC-4FA4-A7C7-311DD7B21E5A}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BB5-4549-89DF-0E08BD2FE56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{A3CB8DB2-6C37-4460-81F3-410894E16D2F}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BB5-4549-89DF-0E08BD2FE56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{12F74F60-9897-407D-9B93-A56766873DF7}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BB5-4549-89DF-0E08BD2FE56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{5B7175C3-E591-41C2-A33B-C9F48D779483}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BB5-4549-89DF-0E08BD2FE56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{B14207E6-88F4-4E1A-89D5-F845DD7F480F}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BB5-4549-89DF-0E08BD2FE56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{205929B7-0505-42F6-B056-2EC8F3B25D39}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BB5-4549-89DF-0E08BD2FE56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{8340BA72-B11C-4B16-BC3F-854BE60EDF16}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BB5-4549-89DF-0E08BD2FE56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{BED5E040-BA6B-499E-BA5E-A69F2E721966}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BB5-4549-89DF-0E08BD2FE56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{95F20EED-D71E-452F-8140-9C64AD433749}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BB5-4549-89DF-0E08BD2FE56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{A255028A-0841-4B7E-9173-E06FDA5492B0}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BB5-4549-89DF-0E08BD2FE56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{60043F5D-CAC0-4C8B-95B2-347EA80364A6}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BB5-4549-89DF-0E08BD2FE56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{AC559886-405F-407F-B525-721247188B30}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BB5-4549-89DF-0E08BD2FE56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{761BE74D-4A8D-4FA1-AE99-15BAB1BFBB42}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BB5-4549-89DF-0E08BD2FE56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{10498B63-73C1-4BB0-B443-D17E3800957A}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BB5-4549-89DF-0E08BD2FE56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{57AC2600-EBA1-43D6-8CDB-F2A54875C28B}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BB5-4549-89DF-0E08BD2FE56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{4EB88060-E594-4954-9115-3C02FC8F83EA}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BB5-4549-89DF-0E08BD2FE56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{CE8F9D80-001F-4FB7-B310-2FFE8224130A}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BB5-4549-89DF-0E08BD2FE56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{16C801E7-C375-4357-8C50-322487196BB8}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BB5-4549-89DF-0E08BD2FE56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{13D287B2-13F0-4908-9956-274BB1265691}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BB5-4549-89DF-0E08BD2FE56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{D0BE6777-8D6C-493E-8BC7-1F8475FBCE68}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BB5-4549-89DF-0E08BD2FE56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{7BF95772-A26A-4F8C-82D5-9537A8836061}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BB5-4549-89DF-0E08BD2FE56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{CB453834-449E-4C4D-849F-7FD034579052}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BB5-4549-89DF-0E08BD2FE56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{5CAA04D7-446D-4548-81F9-643063CD8A04}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BB5-4549-89DF-0E08BD2FE56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{9C2D2F05-51F5-4A24-8DED-C90CB4A5EE01}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BB5-4549-89DF-0E08BD2FE56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{08270E2D-6C6C-40B2-A8D5-9E132A315902}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BB5-4549-89DF-0E08BD2FE56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{457480D4-499A-4975-A6D6-F40B262D157F}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BB5-4549-89DF-0E08BD2FE56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{CB9F9462-D082-4A6D-ABAD-F0976669AFCF}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BB5-4549-89DF-0E08BD2FE56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{502F6FC7-F3AC-408D-8102-C037D9B2BD95}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BB5-4549-89DF-0E08BD2FE56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{73A4839A-7B45-415D-B0DF-607820661B3E}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BB5-4549-89DF-0E08BD2FE56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{12F88DCF-6691-41E7-B6CA-EE201626ABB4}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BB5-4549-89DF-0E08BD2FE56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{B4BCC8FC-69B7-4F3C-81D0-9C1B148E53B9}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BB5-4549-89DF-0E08BD2FE56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{F1FBFE19-EFC7-4EDA-8ECC-019A1DD1A8DA}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BB5-4549-89DF-0E08BD2FE5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B5-4549-89DF-0E08BD2FE56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B5-4549-89DF-0E08BD2FE56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{40191B15-1BA7-46A2-893F-0D1609E5B5B4}</c15:txfldGUID>
                      <c15:f>Diagramm!$I$46</c15:f>
                      <c15:dlblFieldTableCache>
                        <c:ptCount val="1"/>
                      </c15:dlblFieldTableCache>
                    </c15:dlblFTEntry>
                  </c15:dlblFieldTable>
                  <c15:showDataLabelsRange val="0"/>
                </c:ext>
                <c:ext xmlns:c16="http://schemas.microsoft.com/office/drawing/2014/chart" uri="{C3380CC4-5D6E-409C-BE32-E72D297353CC}">
                  <c16:uniqueId val="{00000000-B93D-45CC-AB96-A164485DD52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{31FF2051-1E0E-493A-8C3B-ABDC964D98E1}</c15:txfldGUID>
                      <c15:f>Diagramm!$I$47</c15:f>
                      <c15:dlblFieldTableCache>
                        <c:ptCount val="1"/>
                      </c15:dlblFieldTableCache>
                    </c15:dlblFTEntry>
                  </c15:dlblFieldTable>
                  <c15:showDataLabelsRange val="0"/>
                </c:ext>
                <c:ext xmlns:c16="http://schemas.microsoft.com/office/drawing/2014/chart" uri="{C3380CC4-5D6E-409C-BE32-E72D297353CC}">
                  <c16:uniqueId val="{00000001-B93D-45CC-AB96-A164485DD52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{C29B3FB2-090E-4B76-BE97-FAC9CC0FA11E}</c15:txfldGUID>
                      <c15:f>Diagramm!$I$48</c15:f>
                      <c15:dlblFieldTableCache>
                        <c:ptCount val="1"/>
                      </c15:dlblFieldTableCache>
                    </c15:dlblFTEntry>
                  </c15:dlblFieldTable>
                  <c15:showDataLabelsRange val="0"/>
                </c:ext>
                <c:ext xmlns:c16="http://schemas.microsoft.com/office/drawing/2014/chart" uri="{C3380CC4-5D6E-409C-BE32-E72D297353CC}">
                  <c16:uniqueId val="{00000002-B93D-45CC-AB96-A164485DD52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{EBF3BCC9-E36D-4612-BC2D-ABFD3E4D7069}</c15:txfldGUID>
                      <c15:f>Diagramm!$I$49</c15:f>
                      <c15:dlblFieldTableCache>
                        <c:ptCount val="1"/>
                      </c15:dlblFieldTableCache>
                    </c15:dlblFTEntry>
                  </c15:dlblFieldTable>
                  <c15:showDataLabelsRange val="0"/>
                </c:ext>
                <c:ext xmlns:c16="http://schemas.microsoft.com/office/drawing/2014/chart" uri="{C3380CC4-5D6E-409C-BE32-E72D297353CC}">
                  <c16:uniqueId val="{00000003-B93D-45CC-AB96-A164485DD52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{D50C3D15-E1FB-411A-8B06-8B0CD2284FEF}</c15:txfldGUID>
                      <c15:f>Diagramm!$I$50</c15:f>
                      <c15:dlblFieldTableCache>
                        <c:ptCount val="1"/>
                      </c15:dlblFieldTableCache>
                    </c15:dlblFTEntry>
                  </c15:dlblFieldTable>
                  <c15:showDataLabelsRange val="0"/>
                </c:ext>
                <c:ext xmlns:c16="http://schemas.microsoft.com/office/drawing/2014/chart" uri="{C3380CC4-5D6E-409C-BE32-E72D297353CC}">
                  <c16:uniqueId val="{00000004-B93D-45CC-AB96-A164485DD52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{552B9849-32AF-4AF2-BD7B-D7793664ADDE}</c15:txfldGUID>
                      <c15:f>Diagramm!$I$51</c15:f>
                      <c15:dlblFieldTableCache>
                        <c:ptCount val="1"/>
                      </c15:dlblFieldTableCache>
                    </c15:dlblFTEntry>
                  </c15:dlblFieldTable>
                  <c15:showDataLabelsRange val="0"/>
                </c:ext>
                <c:ext xmlns:c16="http://schemas.microsoft.com/office/drawing/2014/chart" uri="{C3380CC4-5D6E-409C-BE32-E72D297353CC}">
                  <c16:uniqueId val="{00000005-B93D-45CC-AB96-A164485DD52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{16CAF4F3-0664-45A2-9448-7297AE9DCB9D}</c15:txfldGUID>
                      <c15:f>Diagramm!$I$52</c15:f>
                      <c15:dlblFieldTableCache>
                        <c:ptCount val="1"/>
                      </c15:dlblFieldTableCache>
                    </c15:dlblFTEntry>
                  </c15:dlblFieldTable>
                  <c15:showDataLabelsRange val="0"/>
                </c:ext>
                <c:ext xmlns:c16="http://schemas.microsoft.com/office/drawing/2014/chart" uri="{C3380CC4-5D6E-409C-BE32-E72D297353CC}">
                  <c16:uniqueId val="{00000006-B93D-45CC-AB96-A164485DD52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{E5CED79A-4381-4DB9-AC4F-8EC53BD0C3C7}</c15:txfldGUID>
                      <c15:f>Diagramm!$I$53</c15:f>
                      <c15:dlblFieldTableCache>
                        <c:ptCount val="1"/>
                      </c15:dlblFieldTableCache>
                    </c15:dlblFTEntry>
                  </c15:dlblFieldTable>
                  <c15:showDataLabelsRange val="0"/>
                </c:ext>
                <c:ext xmlns:c16="http://schemas.microsoft.com/office/drawing/2014/chart" uri="{C3380CC4-5D6E-409C-BE32-E72D297353CC}">
                  <c16:uniqueId val="{00000007-B93D-45CC-AB96-A164485DD52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{32333C34-CAB3-4AAF-A971-E047D7892051}</c15:txfldGUID>
                      <c15:f>Diagramm!$I$54</c15:f>
                      <c15:dlblFieldTableCache>
                        <c:ptCount val="1"/>
                      </c15:dlblFieldTableCache>
                    </c15:dlblFTEntry>
                  </c15:dlblFieldTable>
                  <c15:showDataLabelsRange val="0"/>
                </c:ext>
                <c:ext xmlns:c16="http://schemas.microsoft.com/office/drawing/2014/chart" uri="{C3380CC4-5D6E-409C-BE32-E72D297353CC}">
                  <c16:uniqueId val="{00000008-B93D-45CC-AB96-A164485DD52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{B1EE63E5-7241-4498-AC22-89500D7980A0}</c15:txfldGUID>
                      <c15:f>Diagramm!$I$55</c15:f>
                      <c15:dlblFieldTableCache>
                        <c:ptCount val="1"/>
                      </c15:dlblFieldTableCache>
                    </c15:dlblFTEntry>
                  </c15:dlblFieldTable>
                  <c15:showDataLabelsRange val="0"/>
                </c:ext>
                <c:ext xmlns:c16="http://schemas.microsoft.com/office/drawing/2014/chart" uri="{C3380CC4-5D6E-409C-BE32-E72D297353CC}">
                  <c16:uniqueId val="{00000009-B93D-45CC-AB96-A164485DD52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{F3BB54F1-8CDA-44EE-9D6F-97093BF5A3E7}</c15:txfldGUID>
                      <c15:f>Diagramm!$I$56</c15:f>
                      <c15:dlblFieldTableCache>
                        <c:ptCount val="1"/>
                      </c15:dlblFieldTableCache>
                    </c15:dlblFTEntry>
                  </c15:dlblFieldTable>
                  <c15:showDataLabelsRange val="0"/>
                </c:ext>
                <c:ext xmlns:c16="http://schemas.microsoft.com/office/drawing/2014/chart" uri="{C3380CC4-5D6E-409C-BE32-E72D297353CC}">
                  <c16:uniqueId val="{0000000A-B93D-45CC-AB96-A164485DD52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{9E0F3758-1158-416E-8C4D-D3A60EB9DAAC}</c15:txfldGUID>
                      <c15:f>Diagramm!$I$57</c15:f>
                      <c15:dlblFieldTableCache>
                        <c:ptCount val="1"/>
                      </c15:dlblFieldTableCache>
                    </c15:dlblFTEntry>
                  </c15:dlblFieldTable>
                  <c15:showDataLabelsRange val="0"/>
                </c:ext>
                <c:ext xmlns:c16="http://schemas.microsoft.com/office/drawing/2014/chart" uri="{C3380CC4-5D6E-409C-BE32-E72D297353CC}">
                  <c16:uniqueId val="{0000000B-B93D-45CC-AB96-A164485DD52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{F884E6AD-4440-4778-AACC-E9AF229F2E30}</c15:txfldGUID>
                      <c15:f>Diagramm!$I$58</c15:f>
                      <c15:dlblFieldTableCache>
                        <c:ptCount val="1"/>
                      </c15:dlblFieldTableCache>
                    </c15:dlblFTEntry>
                  </c15:dlblFieldTable>
                  <c15:showDataLabelsRange val="0"/>
                </c:ext>
                <c:ext xmlns:c16="http://schemas.microsoft.com/office/drawing/2014/chart" uri="{C3380CC4-5D6E-409C-BE32-E72D297353CC}">
                  <c16:uniqueId val="{0000000C-B93D-45CC-AB96-A164485DD52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{903FE2F2-E1F3-4F32-834F-CDD355555018}</c15:txfldGUID>
                      <c15:f>Diagramm!$I$59</c15:f>
                      <c15:dlblFieldTableCache>
                        <c:ptCount val="1"/>
                      </c15:dlblFieldTableCache>
                    </c15:dlblFTEntry>
                  </c15:dlblFieldTable>
                  <c15:showDataLabelsRange val="0"/>
                </c:ext>
                <c:ext xmlns:c16="http://schemas.microsoft.com/office/drawing/2014/chart" uri="{C3380CC4-5D6E-409C-BE32-E72D297353CC}">
                  <c16:uniqueId val="{0000000D-B93D-45CC-AB96-A164485DD52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{9C08742A-7E6A-4E71-ABD8-3752EF65587A}</c15:txfldGUID>
                      <c15:f>Diagramm!$I$60</c15:f>
                      <c15:dlblFieldTableCache>
                        <c:ptCount val="1"/>
                      </c15:dlblFieldTableCache>
                    </c15:dlblFTEntry>
                  </c15:dlblFieldTable>
                  <c15:showDataLabelsRange val="0"/>
                </c:ext>
                <c:ext xmlns:c16="http://schemas.microsoft.com/office/drawing/2014/chart" uri="{C3380CC4-5D6E-409C-BE32-E72D297353CC}">
                  <c16:uniqueId val="{0000000E-B93D-45CC-AB96-A164485DD52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{03938E82-8878-4F4C-BA89-1237F38CF551}</c15:txfldGUID>
                      <c15:f>Diagramm!$I$61</c15:f>
                      <c15:dlblFieldTableCache>
                        <c:ptCount val="1"/>
                      </c15:dlblFieldTableCache>
                    </c15:dlblFTEntry>
                  </c15:dlblFieldTable>
                  <c15:showDataLabelsRange val="0"/>
                </c:ext>
                <c:ext xmlns:c16="http://schemas.microsoft.com/office/drawing/2014/chart" uri="{C3380CC4-5D6E-409C-BE32-E72D297353CC}">
                  <c16:uniqueId val="{0000000F-B93D-45CC-AB96-A164485DD52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{AD21E308-483F-4F8A-8DF8-B8533E476AC0}</c15:txfldGUID>
                      <c15:f>Diagramm!$I$62</c15:f>
                      <c15:dlblFieldTableCache>
                        <c:ptCount val="1"/>
                      </c15:dlblFieldTableCache>
                    </c15:dlblFTEntry>
                  </c15:dlblFieldTable>
                  <c15:showDataLabelsRange val="0"/>
                </c:ext>
                <c:ext xmlns:c16="http://schemas.microsoft.com/office/drawing/2014/chart" uri="{C3380CC4-5D6E-409C-BE32-E72D297353CC}">
                  <c16:uniqueId val="{00000010-B93D-45CC-AB96-A164485DD52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{B75F5FA2-83D0-44C5-B014-13ECFC1D1EAF}</c15:txfldGUID>
                      <c15:f>Diagramm!$I$63</c15:f>
                      <c15:dlblFieldTableCache>
                        <c:ptCount val="1"/>
                      </c15:dlblFieldTableCache>
                    </c15:dlblFTEntry>
                  </c15:dlblFieldTable>
                  <c15:showDataLabelsRange val="0"/>
                </c:ext>
                <c:ext xmlns:c16="http://schemas.microsoft.com/office/drawing/2014/chart" uri="{C3380CC4-5D6E-409C-BE32-E72D297353CC}">
                  <c16:uniqueId val="{00000011-B93D-45CC-AB96-A164485DD52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{9A20CB21-48AC-4BA1-83F8-CDCA9E0F64B8}</c15:txfldGUID>
                      <c15:f>Diagramm!$I$64</c15:f>
                      <c15:dlblFieldTableCache>
                        <c:ptCount val="1"/>
                      </c15:dlblFieldTableCache>
                    </c15:dlblFTEntry>
                  </c15:dlblFieldTable>
                  <c15:showDataLabelsRange val="0"/>
                </c:ext>
                <c:ext xmlns:c16="http://schemas.microsoft.com/office/drawing/2014/chart" uri="{C3380CC4-5D6E-409C-BE32-E72D297353CC}">
                  <c16:uniqueId val="{00000012-B93D-45CC-AB96-A164485DD52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{0BD3D166-EC2A-407B-BA8E-DC7D401962D2}</c15:txfldGUID>
                      <c15:f>Diagramm!$I$65</c15:f>
                      <c15:dlblFieldTableCache>
                        <c:ptCount val="1"/>
                      </c15:dlblFieldTableCache>
                    </c15:dlblFTEntry>
                  </c15:dlblFieldTable>
                  <c15:showDataLabelsRange val="0"/>
                </c:ext>
                <c:ext xmlns:c16="http://schemas.microsoft.com/office/drawing/2014/chart" uri="{C3380CC4-5D6E-409C-BE32-E72D297353CC}">
                  <c16:uniqueId val="{00000013-B93D-45CC-AB96-A164485DD52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{D6D21503-8C5E-417D-9227-A16E63F8BF93}</c15:txfldGUID>
                      <c15:f>Diagramm!$I$66</c15:f>
                      <c15:dlblFieldTableCache>
                        <c:ptCount val="1"/>
                      </c15:dlblFieldTableCache>
                    </c15:dlblFTEntry>
                  </c15:dlblFieldTable>
                  <c15:showDataLabelsRange val="0"/>
                </c:ext>
                <c:ext xmlns:c16="http://schemas.microsoft.com/office/drawing/2014/chart" uri="{C3380CC4-5D6E-409C-BE32-E72D297353CC}">
                  <c16:uniqueId val="{00000014-B93D-45CC-AB96-A164485DD52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{2A45291D-CD13-41EF-9CC6-E9ECC4965D89}</c15:txfldGUID>
                      <c15:f>Diagramm!$I$67</c15:f>
                      <c15:dlblFieldTableCache>
                        <c:ptCount val="1"/>
                      </c15:dlblFieldTableCache>
                    </c15:dlblFTEntry>
                  </c15:dlblFieldTable>
                  <c15:showDataLabelsRange val="0"/>
                </c:ext>
                <c:ext xmlns:c16="http://schemas.microsoft.com/office/drawing/2014/chart" uri="{C3380CC4-5D6E-409C-BE32-E72D297353CC}">
                  <c16:uniqueId val="{00000015-B93D-45CC-AB96-A164485DD5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93D-45CC-AB96-A164485DD52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{9403F74E-46AA-41A9-B409-BABB8963C8EC}</c15:txfldGUID>
                      <c15:f>Diagramm!$K$46</c15:f>
                      <c15:dlblFieldTableCache>
                        <c:ptCount val="1"/>
                      </c15:dlblFieldTableCache>
                    </c15:dlblFTEntry>
                  </c15:dlblFieldTable>
                  <c15:showDataLabelsRange val="0"/>
                </c:ext>
                <c:ext xmlns:c16="http://schemas.microsoft.com/office/drawing/2014/chart" uri="{C3380CC4-5D6E-409C-BE32-E72D297353CC}">
                  <c16:uniqueId val="{00000017-B93D-45CC-AB96-A164485DD52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{FD4A4319-6AEC-4B92-AEFE-6773C6211D74}</c15:txfldGUID>
                      <c15:f>Diagramm!$K$47</c15:f>
                      <c15:dlblFieldTableCache>
                        <c:ptCount val="1"/>
                      </c15:dlblFieldTableCache>
                    </c15:dlblFTEntry>
                  </c15:dlblFieldTable>
                  <c15:showDataLabelsRange val="0"/>
                </c:ext>
                <c:ext xmlns:c16="http://schemas.microsoft.com/office/drawing/2014/chart" uri="{C3380CC4-5D6E-409C-BE32-E72D297353CC}">
                  <c16:uniqueId val="{00000018-B93D-45CC-AB96-A164485DD52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{9B1EC05B-F1EC-48C7-B144-F615757D55BE}</c15:txfldGUID>
                      <c15:f>Diagramm!$K$48</c15:f>
                      <c15:dlblFieldTableCache>
                        <c:ptCount val="1"/>
                      </c15:dlblFieldTableCache>
                    </c15:dlblFTEntry>
                  </c15:dlblFieldTable>
                  <c15:showDataLabelsRange val="0"/>
                </c:ext>
                <c:ext xmlns:c16="http://schemas.microsoft.com/office/drawing/2014/chart" uri="{C3380CC4-5D6E-409C-BE32-E72D297353CC}">
                  <c16:uniqueId val="{00000019-B93D-45CC-AB96-A164485DD52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{3E6573F3-C540-43C3-A272-537427FA090E}</c15:txfldGUID>
                      <c15:f>Diagramm!$K$49</c15:f>
                      <c15:dlblFieldTableCache>
                        <c:ptCount val="1"/>
                      </c15:dlblFieldTableCache>
                    </c15:dlblFTEntry>
                  </c15:dlblFieldTable>
                  <c15:showDataLabelsRange val="0"/>
                </c:ext>
                <c:ext xmlns:c16="http://schemas.microsoft.com/office/drawing/2014/chart" uri="{C3380CC4-5D6E-409C-BE32-E72D297353CC}">
                  <c16:uniqueId val="{0000001A-B93D-45CC-AB96-A164485DD52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{1B2A61E5-874A-4FEA-8837-A54454BC2019}</c15:txfldGUID>
                      <c15:f>Diagramm!$K$50</c15:f>
                      <c15:dlblFieldTableCache>
                        <c:ptCount val="1"/>
                      </c15:dlblFieldTableCache>
                    </c15:dlblFTEntry>
                  </c15:dlblFieldTable>
                  <c15:showDataLabelsRange val="0"/>
                </c:ext>
                <c:ext xmlns:c16="http://schemas.microsoft.com/office/drawing/2014/chart" uri="{C3380CC4-5D6E-409C-BE32-E72D297353CC}">
                  <c16:uniqueId val="{0000001B-B93D-45CC-AB96-A164485DD52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{0E3FA093-2EFC-433D-9CF7-A9B954F8E6CF}</c15:txfldGUID>
                      <c15:f>Diagramm!$K$51</c15:f>
                      <c15:dlblFieldTableCache>
                        <c:ptCount val="1"/>
                      </c15:dlblFieldTableCache>
                    </c15:dlblFTEntry>
                  </c15:dlblFieldTable>
                  <c15:showDataLabelsRange val="0"/>
                </c:ext>
                <c:ext xmlns:c16="http://schemas.microsoft.com/office/drawing/2014/chart" uri="{C3380CC4-5D6E-409C-BE32-E72D297353CC}">
                  <c16:uniqueId val="{0000001C-B93D-45CC-AB96-A164485DD52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{060B2BAC-F1B0-4A9B-BF9E-4B4CE1494C6E}</c15:txfldGUID>
                      <c15:f>Diagramm!$K$52</c15:f>
                      <c15:dlblFieldTableCache>
                        <c:ptCount val="1"/>
                      </c15:dlblFieldTableCache>
                    </c15:dlblFTEntry>
                  </c15:dlblFieldTable>
                  <c15:showDataLabelsRange val="0"/>
                </c:ext>
                <c:ext xmlns:c16="http://schemas.microsoft.com/office/drawing/2014/chart" uri="{C3380CC4-5D6E-409C-BE32-E72D297353CC}">
                  <c16:uniqueId val="{0000001D-B93D-45CC-AB96-A164485DD52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{08500064-4CB9-4D27-801A-A67DCF8CC210}</c15:txfldGUID>
                      <c15:f>Diagramm!$K$53</c15:f>
                      <c15:dlblFieldTableCache>
                        <c:ptCount val="1"/>
                      </c15:dlblFieldTableCache>
                    </c15:dlblFTEntry>
                  </c15:dlblFieldTable>
                  <c15:showDataLabelsRange val="0"/>
                </c:ext>
                <c:ext xmlns:c16="http://schemas.microsoft.com/office/drawing/2014/chart" uri="{C3380CC4-5D6E-409C-BE32-E72D297353CC}">
                  <c16:uniqueId val="{0000001E-B93D-45CC-AB96-A164485DD52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{D1C8DFC7-1EDA-4763-86B1-2F8DE1ED489C}</c15:txfldGUID>
                      <c15:f>Diagramm!$K$54</c15:f>
                      <c15:dlblFieldTableCache>
                        <c:ptCount val="1"/>
                      </c15:dlblFieldTableCache>
                    </c15:dlblFTEntry>
                  </c15:dlblFieldTable>
                  <c15:showDataLabelsRange val="0"/>
                </c:ext>
                <c:ext xmlns:c16="http://schemas.microsoft.com/office/drawing/2014/chart" uri="{C3380CC4-5D6E-409C-BE32-E72D297353CC}">
                  <c16:uniqueId val="{0000001F-B93D-45CC-AB96-A164485DD52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{B994958F-F99A-486F-859B-7F1F7A461AA9}</c15:txfldGUID>
                      <c15:f>Diagramm!$K$55</c15:f>
                      <c15:dlblFieldTableCache>
                        <c:ptCount val="1"/>
                      </c15:dlblFieldTableCache>
                    </c15:dlblFTEntry>
                  </c15:dlblFieldTable>
                  <c15:showDataLabelsRange val="0"/>
                </c:ext>
                <c:ext xmlns:c16="http://schemas.microsoft.com/office/drawing/2014/chart" uri="{C3380CC4-5D6E-409C-BE32-E72D297353CC}">
                  <c16:uniqueId val="{00000020-B93D-45CC-AB96-A164485DD52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{04D9394D-7471-4DF3-A823-C963F1401776}</c15:txfldGUID>
                      <c15:f>Diagramm!$K$56</c15:f>
                      <c15:dlblFieldTableCache>
                        <c:ptCount val="1"/>
                      </c15:dlblFieldTableCache>
                    </c15:dlblFTEntry>
                  </c15:dlblFieldTable>
                  <c15:showDataLabelsRange val="0"/>
                </c:ext>
                <c:ext xmlns:c16="http://schemas.microsoft.com/office/drawing/2014/chart" uri="{C3380CC4-5D6E-409C-BE32-E72D297353CC}">
                  <c16:uniqueId val="{00000021-B93D-45CC-AB96-A164485DD52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{7167E3A4-3136-4711-934C-C3784C0ED050}</c15:txfldGUID>
                      <c15:f>Diagramm!$K$57</c15:f>
                      <c15:dlblFieldTableCache>
                        <c:ptCount val="1"/>
                      </c15:dlblFieldTableCache>
                    </c15:dlblFTEntry>
                  </c15:dlblFieldTable>
                  <c15:showDataLabelsRange val="0"/>
                </c:ext>
                <c:ext xmlns:c16="http://schemas.microsoft.com/office/drawing/2014/chart" uri="{C3380CC4-5D6E-409C-BE32-E72D297353CC}">
                  <c16:uniqueId val="{00000022-B93D-45CC-AB96-A164485DD52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{248441B3-A179-4455-9BB2-1BD715E3F671}</c15:txfldGUID>
                      <c15:f>Diagramm!$K$58</c15:f>
                      <c15:dlblFieldTableCache>
                        <c:ptCount val="1"/>
                      </c15:dlblFieldTableCache>
                    </c15:dlblFTEntry>
                  </c15:dlblFieldTable>
                  <c15:showDataLabelsRange val="0"/>
                </c:ext>
                <c:ext xmlns:c16="http://schemas.microsoft.com/office/drawing/2014/chart" uri="{C3380CC4-5D6E-409C-BE32-E72D297353CC}">
                  <c16:uniqueId val="{00000023-B93D-45CC-AB96-A164485DD52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{C09A2476-E78E-4786-8E69-97E45864D59E}</c15:txfldGUID>
                      <c15:f>Diagramm!$K$59</c15:f>
                      <c15:dlblFieldTableCache>
                        <c:ptCount val="1"/>
                      </c15:dlblFieldTableCache>
                    </c15:dlblFTEntry>
                  </c15:dlblFieldTable>
                  <c15:showDataLabelsRange val="0"/>
                </c:ext>
                <c:ext xmlns:c16="http://schemas.microsoft.com/office/drawing/2014/chart" uri="{C3380CC4-5D6E-409C-BE32-E72D297353CC}">
                  <c16:uniqueId val="{00000024-B93D-45CC-AB96-A164485DD52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{6CED1AD0-4A78-408D-B54F-AA27A156AFEB}</c15:txfldGUID>
                      <c15:f>Diagramm!$K$60</c15:f>
                      <c15:dlblFieldTableCache>
                        <c:ptCount val="1"/>
                      </c15:dlblFieldTableCache>
                    </c15:dlblFTEntry>
                  </c15:dlblFieldTable>
                  <c15:showDataLabelsRange val="0"/>
                </c:ext>
                <c:ext xmlns:c16="http://schemas.microsoft.com/office/drawing/2014/chart" uri="{C3380CC4-5D6E-409C-BE32-E72D297353CC}">
                  <c16:uniqueId val="{00000025-B93D-45CC-AB96-A164485DD52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{6A561B30-A010-43BF-B246-DD02D062311C}</c15:txfldGUID>
                      <c15:f>Diagramm!$K$61</c15:f>
                      <c15:dlblFieldTableCache>
                        <c:ptCount val="1"/>
                      </c15:dlblFieldTableCache>
                    </c15:dlblFTEntry>
                  </c15:dlblFieldTable>
                  <c15:showDataLabelsRange val="0"/>
                </c:ext>
                <c:ext xmlns:c16="http://schemas.microsoft.com/office/drawing/2014/chart" uri="{C3380CC4-5D6E-409C-BE32-E72D297353CC}">
                  <c16:uniqueId val="{00000026-B93D-45CC-AB96-A164485DD52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{CA41E7C2-FF04-4B01-B8B6-576BB6C1FAA7}</c15:txfldGUID>
                      <c15:f>Diagramm!$K$62</c15:f>
                      <c15:dlblFieldTableCache>
                        <c:ptCount val="1"/>
                      </c15:dlblFieldTableCache>
                    </c15:dlblFTEntry>
                  </c15:dlblFieldTable>
                  <c15:showDataLabelsRange val="0"/>
                </c:ext>
                <c:ext xmlns:c16="http://schemas.microsoft.com/office/drawing/2014/chart" uri="{C3380CC4-5D6E-409C-BE32-E72D297353CC}">
                  <c16:uniqueId val="{00000027-B93D-45CC-AB96-A164485DD52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{711BCD08-F66F-446A-9A79-461D52D51994}</c15:txfldGUID>
                      <c15:f>Diagramm!$K$63</c15:f>
                      <c15:dlblFieldTableCache>
                        <c:ptCount val="1"/>
                      </c15:dlblFieldTableCache>
                    </c15:dlblFTEntry>
                  </c15:dlblFieldTable>
                  <c15:showDataLabelsRange val="0"/>
                </c:ext>
                <c:ext xmlns:c16="http://schemas.microsoft.com/office/drawing/2014/chart" uri="{C3380CC4-5D6E-409C-BE32-E72D297353CC}">
                  <c16:uniqueId val="{00000028-B93D-45CC-AB96-A164485DD52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{258FCA0F-90AE-4ED9-B46F-C831804318A0}</c15:txfldGUID>
                      <c15:f>Diagramm!$K$64</c15:f>
                      <c15:dlblFieldTableCache>
                        <c:ptCount val="1"/>
                      </c15:dlblFieldTableCache>
                    </c15:dlblFTEntry>
                  </c15:dlblFieldTable>
                  <c15:showDataLabelsRange val="0"/>
                </c:ext>
                <c:ext xmlns:c16="http://schemas.microsoft.com/office/drawing/2014/chart" uri="{C3380CC4-5D6E-409C-BE32-E72D297353CC}">
                  <c16:uniqueId val="{00000029-B93D-45CC-AB96-A164485DD52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{6E3D2656-DC2A-4042-843A-37A1130CB3B8}</c15:txfldGUID>
                      <c15:f>Diagramm!$K$65</c15:f>
                      <c15:dlblFieldTableCache>
                        <c:ptCount val="1"/>
                      </c15:dlblFieldTableCache>
                    </c15:dlblFTEntry>
                  </c15:dlblFieldTable>
                  <c15:showDataLabelsRange val="0"/>
                </c:ext>
                <c:ext xmlns:c16="http://schemas.microsoft.com/office/drawing/2014/chart" uri="{C3380CC4-5D6E-409C-BE32-E72D297353CC}">
                  <c16:uniqueId val="{0000002A-B93D-45CC-AB96-A164485DD52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{19B01D7B-10CB-4ABA-8B8E-8E4FD8C8461E}</c15:txfldGUID>
                      <c15:f>Diagramm!$K$66</c15:f>
                      <c15:dlblFieldTableCache>
                        <c:ptCount val="1"/>
                      </c15:dlblFieldTableCache>
                    </c15:dlblFTEntry>
                  </c15:dlblFieldTable>
                  <c15:showDataLabelsRange val="0"/>
                </c:ext>
                <c:ext xmlns:c16="http://schemas.microsoft.com/office/drawing/2014/chart" uri="{C3380CC4-5D6E-409C-BE32-E72D297353CC}">
                  <c16:uniqueId val="{0000002B-B93D-45CC-AB96-A164485DD52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{39ABDF5B-CAFC-4DB6-A393-B4C021308BCD}</c15:txfldGUID>
                      <c15:f>Diagramm!$K$67</c15:f>
                      <c15:dlblFieldTableCache>
                        <c:ptCount val="1"/>
                      </c15:dlblFieldTableCache>
                    </c15:dlblFTEntry>
                  </c15:dlblFieldTable>
                  <c15:showDataLabelsRange val="0"/>
                </c:ext>
                <c:ext xmlns:c16="http://schemas.microsoft.com/office/drawing/2014/chart" uri="{C3380CC4-5D6E-409C-BE32-E72D297353CC}">
                  <c16:uniqueId val="{0000002C-B93D-45CC-AB96-A164485DD5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93D-45CC-AB96-A164485DD52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{CBEDBA48-93E6-427A-ADAA-B50CBC4B1626}</c15:txfldGUID>
                      <c15:f>Diagramm!$J$46</c15:f>
                      <c15:dlblFieldTableCache>
                        <c:ptCount val="1"/>
                      </c15:dlblFieldTableCache>
                    </c15:dlblFTEntry>
                  </c15:dlblFieldTable>
                  <c15:showDataLabelsRange val="0"/>
                </c:ext>
                <c:ext xmlns:c16="http://schemas.microsoft.com/office/drawing/2014/chart" uri="{C3380CC4-5D6E-409C-BE32-E72D297353CC}">
                  <c16:uniqueId val="{0000002E-B93D-45CC-AB96-A164485DD52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{325AE0E5-A48A-40A2-AF2C-992B9A996799}</c15:txfldGUID>
                      <c15:f>Diagramm!$J$47</c15:f>
                      <c15:dlblFieldTableCache>
                        <c:ptCount val="1"/>
                      </c15:dlblFieldTableCache>
                    </c15:dlblFTEntry>
                  </c15:dlblFieldTable>
                  <c15:showDataLabelsRange val="0"/>
                </c:ext>
                <c:ext xmlns:c16="http://schemas.microsoft.com/office/drawing/2014/chart" uri="{C3380CC4-5D6E-409C-BE32-E72D297353CC}">
                  <c16:uniqueId val="{0000002F-B93D-45CC-AB96-A164485DD52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{8809D73C-0E5E-4200-BF3C-AB1D3E2D2C39}</c15:txfldGUID>
                      <c15:f>Diagramm!$J$48</c15:f>
                      <c15:dlblFieldTableCache>
                        <c:ptCount val="1"/>
                      </c15:dlblFieldTableCache>
                    </c15:dlblFTEntry>
                  </c15:dlblFieldTable>
                  <c15:showDataLabelsRange val="0"/>
                </c:ext>
                <c:ext xmlns:c16="http://schemas.microsoft.com/office/drawing/2014/chart" uri="{C3380CC4-5D6E-409C-BE32-E72D297353CC}">
                  <c16:uniqueId val="{00000030-B93D-45CC-AB96-A164485DD52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{9BA54645-8206-4EFA-BDB0-FA612D6EFB9C}</c15:txfldGUID>
                      <c15:f>Diagramm!$J$49</c15:f>
                      <c15:dlblFieldTableCache>
                        <c:ptCount val="1"/>
                      </c15:dlblFieldTableCache>
                    </c15:dlblFTEntry>
                  </c15:dlblFieldTable>
                  <c15:showDataLabelsRange val="0"/>
                </c:ext>
                <c:ext xmlns:c16="http://schemas.microsoft.com/office/drawing/2014/chart" uri="{C3380CC4-5D6E-409C-BE32-E72D297353CC}">
                  <c16:uniqueId val="{00000031-B93D-45CC-AB96-A164485DD52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{FF7A9DDC-6F11-44F2-8241-565DB7FDDCCC}</c15:txfldGUID>
                      <c15:f>Diagramm!$J$50</c15:f>
                      <c15:dlblFieldTableCache>
                        <c:ptCount val="1"/>
                      </c15:dlblFieldTableCache>
                    </c15:dlblFTEntry>
                  </c15:dlblFieldTable>
                  <c15:showDataLabelsRange val="0"/>
                </c:ext>
                <c:ext xmlns:c16="http://schemas.microsoft.com/office/drawing/2014/chart" uri="{C3380CC4-5D6E-409C-BE32-E72D297353CC}">
                  <c16:uniqueId val="{00000032-B93D-45CC-AB96-A164485DD52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{BECF986B-5A6D-46A2-9ADE-0D5B1AAFA56B}</c15:txfldGUID>
                      <c15:f>Diagramm!$J$51</c15:f>
                      <c15:dlblFieldTableCache>
                        <c:ptCount val="1"/>
                      </c15:dlblFieldTableCache>
                    </c15:dlblFTEntry>
                  </c15:dlblFieldTable>
                  <c15:showDataLabelsRange val="0"/>
                </c:ext>
                <c:ext xmlns:c16="http://schemas.microsoft.com/office/drawing/2014/chart" uri="{C3380CC4-5D6E-409C-BE32-E72D297353CC}">
                  <c16:uniqueId val="{00000033-B93D-45CC-AB96-A164485DD52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{160C3C4B-4F9C-4D94-9609-91D4F51B5135}</c15:txfldGUID>
                      <c15:f>Diagramm!$J$52</c15:f>
                      <c15:dlblFieldTableCache>
                        <c:ptCount val="1"/>
                      </c15:dlblFieldTableCache>
                    </c15:dlblFTEntry>
                  </c15:dlblFieldTable>
                  <c15:showDataLabelsRange val="0"/>
                </c:ext>
                <c:ext xmlns:c16="http://schemas.microsoft.com/office/drawing/2014/chart" uri="{C3380CC4-5D6E-409C-BE32-E72D297353CC}">
                  <c16:uniqueId val="{00000034-B93D-45CC-AB96-A164485DD52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{F2FBB39E-395C-4C1B-9351-5BAD0468BC8B}</c15:txfldGUID>
                      <c15:f>Diagramm!$J$53</c15:f>
                      <c15:dlblFieldTableCache>
                        <c:ptCount val="1"/>
                      </c15:dlblFieldTableCache>
                    </c15:dlblFTEntry>
                  </c15:dlblFieldTable>
                  <c15:showDataLabelsRange val="0"/>
                </c:ext>
                <c:ext xmlns:c16="http://schemas.microsoft.com/office/drawing/2014/chart" uri="{C3380CC4-5D6E-409C-BE32-E72D297353CC}">
                  <c16:uniqueId val="{00000035-B93D-45CC-AB96-A164485DD52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{3C1DF13B-C941-40AC-B94F-6CDC95A1BAAA}</c15:txfldGUID>
                      <c15:f>Diagramm!$J$54</c15:f>
                      <c15:dlblFieldTableCache>
                        <c:ptCount val="1"/>
                      </c15:dlblFieldTableCache>
                    </c15:dlblFTEntry>
                  </c15:dlblFieldTable>
                  <c15:showDataLabelsRange val="0"/>
                </c:ext>
                <c:ext xmlns:c16="http://schemas.microsoft.com/office/drawing/2014/chart" uri="{C3380CC4-5D6E-409C-BE32-E72D297353CC}">
                  <c16:uniqueId val="{00000036-B93D-45CC-AB96-A164485DD52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{9EBBDE40-BF34-4232-A513-FFF142DFC28E}</c15:txfldGUID>
                      <c15:f>Diagramm!$J$55</c15:f>
                      <c15:dlblFieldTableCache>
                        <c:ptCount val="1"/>
                      </c15:dlblFieldTableCache>
                    </c15:dlblFTEntry>
                  </c15:dlblFieldTable>
                  <c15:showDataLabelsRange val="0"/>
                </c:ext>
                <c:ext xmlns:c16="http://schemas.microsoft.com/office/drawing/2014/chart" uri="{C3380CC4-5D6E-409C-BE32-E72D297353CC}">
                  <c16:uniqueId val="{00000037-B93D-45CC-AB96-A164485DD52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{D1A0FB46-5154-4715-ACFE-940BEC063E71}</c15:txfldGUID>
                      <c15:f>Diagramm!$J$56</c15:f>
                      <c15:dlblFieldTableCache>
                        <c:ptCount val="1"/>
                      </c15:dlblFieldTableCache>
                    </c15:dlblFTEntry>
                  </c15:dlblFieldTable>
                  <c15:showDataLabelsRange val="0"/>
                </c:ext>
                <c:ext xmlns:c16="http://schemas.microsoft.com/office/drawing/2014/chart" uri="{C3380CC4-5D6E-409C-BE32-E72D297353CC}">
                  <c16:uniqueId val="{00000038-B93D-45CC-AB96-A164485DD52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{A99386B8-686E-4327-97DA-B342B041D321}</c15:txfldGUID>
                      <c15:f>Diagramm!$J$57</c15:f>
                      <c15:dlblFieldTableCache>
                        <c:ptCount val="1"/>
                      </c15:dlblFieldTableCache>
                    </c15:dlblFTEntry>
                  </c15:dlblFieldTable>
                  <c15:showDataLabelsRange val="0"/>
                </c:ext>
                <c:ext xmlns:c16="http://schemas.microsoft.com/office/drawing/2014/chart" uri="{C3380CC4-5D6E-409C-BE32-E72D297353CC}">
                  <c16:uniqueId val="{00000039-B93D-45CC-AB96-A164485DD52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{08E75DD2-6CFE-4FD0-BF3C-869E02A4040A}</c15:txfldGUID>
                      <c15:f>Diagramm!$J$58</c15:f>
                      <c15:dlblFieldTableCache>
                        <c:ptCount val="1"/>
                      </c15:dlblFieldTableCache>
                    </c15:dlblFTEntry>
                  </c15:dlblFieldTable>
                  <c15:showDataLabelsRange val="0"/>
                </c:ext>
                <c:ext xmlns:c16="http://schemas.microsoft.com/office/drawing/2014/chart" uri="{C3380CC4-5D6E-409C-BE32-E72D297353CC}">
                  <c16:uniqueId val="{0000003A-B93D-45CC-AB96-A164485DD52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{92CC1012-5EBB-4CBD-B240-76EC5DA867A5}</c15:txfldGUID>
                      <c15:f>Diagramm!$J$59</c15:f>
                      <c15:dlblFieldTableCache>
                        <c:ptCount val="1"/>
                      </c15:dlblFieldTableCache>
                    </c15:dlblFTEntry>
                  </c15:dlblFieldTable>
                  <c15:showDataLabelsRange val="0"/>
                </c:ext>
                <c:ext xmlns:c16="http://schemas.microsoft.com/office/drawing/2014/chart" uri="{C3380CC4-5D6E-409C-BE32-E72D297353CC}">
                  <c16:uniqueId val="{0000003B-B93D-45CC-AB96-A164485DD52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{4A2398B6-225B-49B9-8012-9B85E6D121EE}</c15:txfldGUID>
                      <c15:f>Diagramm!$J$60</c15:f>
                      <c15:dlblFieldTableCache>
                        <c:ptCount val="1"/>
                      </c15:dlblFieldTableCache>
                    </c15:dlblFTEntry>
                  </c15:dlblFieldTable>
                  <c15:showDataLabelsRange val="0"/>
                </c:ext>
                <c:ext xmlns:c16="http://schemas.microsoft.com/office/drawing/2014/chart" uri="{C3380CC4-5D6E-409C-BE32-E72D297353CC}">
                  <c16:uniqueId val="{0000003C-B93D-45CC-AB96-A164485DD52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{BEF1AC91-D4A3-46A2-A79F-AAE61C50C9B5}</c15:txfldGUID>
                      <c15:f>Diagramm!$J$61</c15:f>
                      <c15:dlblFieldTableCache>
                        <c:ptCount val="1"/>
                      </c15:dlblFieldTableCache>
                    </c15:dlblFTEntry>
                  </c15:dlblFieldTable>
                  <c15:showDataLabelsRange val="0"/>
                </c:ext>
                <c:ext xmlns:c16="http://schemas.microsoft.com/office/drawing/2014/chart" uri="{C3380CC4-5D6E-409C-BE32-E72D297353CC}">
                  <c16:uniqueId val="{0000003D-B93D-45CC-AB96-A164485DD52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{CBA366EF-D5C2-411B-B340-2BE60679B48E}</c15:txfldGUID>
                      <c15:f>Diagramm!$J$62</c15:f>
                      <c15:dlblFieldTableCache>
                        <c:ptCount val="1"/>
                      </c15:dlblFieldTableCache>
                    </c15:dlblFTEntry>
                  </c15:dlblFieldTable>
                  <c15:showDataLabelsRange val="0"/>
                </c:ext>
                <c:ext xmlns:c16="http://schemas.microsoft.com/office/drawing/2014/chart" uri="{C3380CC4-5D6E-409C-BE32-E72D297353CC}">
                  <c16:uniqueId val="{0000003E-B93D-45CC-AB96-A164485DD52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{EF499D69-133C-4028-992E-F17F5D039AB3}</c15:txfldGUID>
                      <c15:f>Diagramm!$J$63</c15:f>
                      <c15:dlblFieldTableCache>
                        <c:ptCount val="1"/>
                      </c15:dlblFieldTableCache>
                    </c15:dlblFTEntry>
                  </c15:dlblFieldTable>
                  <c15:showDataLabelsRange val="0"/>
                </c:ext>
                <c:ext xmlns:c16="http://schemas.microsoft.com/office/drawing/2014/chart" uri="{C3380CC4-5D6E-409C-BE32-E72D297353CC}">
                  <c16:uniqueId val="{0000003F-B93D-45CC-AB96-A164485DD52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{CDB09D72-01D5-434A-9DB8-74B7D3A8163A}</c15:txfldGUID>
                      <c15:f>Diagramm!$J$64</c15:f>
                      <c15:dlblFieldTableCache>
                        <c:ptCount val="1"/>
                      </c15:dlblFieldTableCache>
                    </c15:dlblFTEntry>
                  </c15:dlblFieldTable>
                  <c15:showDataLabelsRange val="0"/>
                </c:ext>
                <c:ext xmlns:c16="http://schemas.microsoft.com/office/drawing/2014/chart" uri="{C3380CC4-5D6E-409C-BE32-E72D297353CC}">
                  <c16:uniqueId val="{00000040-B93D-45CC-AB96-A164485DD52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{71D28DF6-312F-40E1-A33F-C47F5D8B0879}</c15:txfldGUID>
                      <c15:f>Diagramm!$J$65</c15:f>
                      <c15:dlblFieldTableCache>
                        <c:ptCount val="1"/>
                      </c15:dlblFieldTableCache>
                    </c15:dlblFTEntry>
                  </c15:dlblFieldTable>
                  <c15:showDataLabelsRange val="0"/>
                </c:ext>
                <c:ext xmlns:c16="http://schemas.microsoft.com/office/drawing/2014/chart" uri="{C3380CC4-5D6E-409C-BE32-E72D297353CC}">
                  <c16:uniqueId val="{00000041-B93D-45CC-AB96-A164485DD52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{B827A9D4-D85D-41CF-9935-5D1D83E3E95C}</c15:txfldGUID>
                      <c15:f>Diagramm!$J$66</c15:f>
                      <c15:dlblFieldTableCache>
                        <c:ptCount val="1"/>
                      </c15:dlblFieldTableCache>
                    </c15:dlblFTEntry>
                  </c15:dlblFieldTable>
                  <c15:showDataLabelsRange val="0"/>
                </c:ext>
                <c:ext xmlns:c16="http://schemas.microsoft.com/office/drawing/2014/chart" uri="{C3380CC4-5D6E-409C-BE32-E72D297353CC}">
                  <c16:uniqueId val="{00000042-B93D-45CC-AB96-A164485DD52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{28AAB434-D957-414E-AF15-0C2534FB1A98}</c15:txfldGUID>
                      <c15:f>Diagramm!$J$67</c15:f>
                      <c15:dlblFieldTableCache>
                        <c:ptCount val="1"/>
                      </c15:dlblFieldTableCache>
                    </c15:dlblFTEntry>
                  </c15:dlblFieldTable>
                  <c15:showDataLabelsRange val="0"/>
                </c:ext>
                <c:ext xmlns:c16="http://schemas.microsoft.com/office/drawing/2014/chart" uri="{C3380CC4-5D6E-409C-BE32-E72D297353CC}">
                  <c16:uniqueId val="{00000043-B93D-45CC-AB96-A164485DD5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93D-45CC-AB96-A164485DD52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F7-4F4E-9869-885E2F5699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F7-4F4E-9869-885E2F5699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F7-4F4E-9869-885E2F5699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F7-4F4E-9869-885E2F5699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F7-4F4E-9869-885E2F5699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F7-4F4E-9869-885E2F5699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AF7-4F4E-9869-885E2F5699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F7-4F4E-9869-885E2F5699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AF7-4F4E-9869-885E2F5699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AF7-4F4E-9869-885E2F5699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AF7-4F4E-9869-885E2F5699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AF7-4F4E-9869-885E2F5699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AF7-4F4E-9869-885E2F5699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AF7-4F4E-9869-885E2F5699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AF7-4F4E-9869-885E2F5699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AF7-4F4E-9869-885E2F5699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AF7-4F4E-9869-885E2F5699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AF7-4F4E-9869-885E2F5699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AF7-4F4E-9869-885E2F5699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AF7-4F4E-9869-885E2F5699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AF7-4F4E-9869-885E2F5699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AF7-4F4E-9869-885E2F5699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AF7-4F4E-9869-885E2F56994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AF7-4F4E-9869-885E2F5699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AF7-4F4E-9869-885E2F5699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AF7-4F4E-9869-885E2F5699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AF7-4F4E-9869-885E2F5699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AF7-4F4E-9869-885E2F5699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AF7-4F4E-9869-885E2F5699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AF7-4F4E-9869-885E2F5699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AF7-4F4E-9869-885E2F5699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AF7-4F4E-9869-885E2F5699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AF7-4F4E-9869-885E2F5699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AF7-4F4E-9869-885E2F5699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AF7-4F4E-9869-885E2F5699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AF7-4F4E-9869-885E2F5699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AF7-4F4E-9869-885E2F5699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AF7-4F4E-9869-885E2F5699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AF7-4F4E-9869-885E2F5699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AF7-4F4E-9869-885E2F5699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AF7-4F4E-9869-885E2F5699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AF7-4F4E-9869-885E2F5699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AF7-4F4E-9869-885E2F5699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AF7-4F4E-9869-885E2F5699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AF7-4F4E-9869-885E2F56994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AF7-4F4E-9869-885E2F56994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AF7-4F4E-9869-885E2F5699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AF7-4F4E-9869-885E2F5699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AF7-4F4E-9869-885E2F5699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AF7-4F4E-9869-885E2F5699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AF7-4F4E-9869-885E2F5699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AF7-4F4E-9869-885E2F5699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AF7-4F4E-9869-885E2F5699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AF7-4F4E-9869-885E2F5699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AF7-4F4E-9869-885E2F5699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AF7-4F4E-9869-885E2F5699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AF7-4F4E-9869-885E2F5699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AF7-4F4E-9869-885E2F5699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AF7-4F4E-9869-885E2F5699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AF7-4F4E-9869-885E2F5699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AF7-4F4E-9869-885E2F5699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AF7-4F4E-9869-885E2F5699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AF7-4F4E-9869-885E2F5699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AF7-4F4E-9869-885E2F5699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AF7-4F4E-9869-885E2F5699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AF7-4F4E-9869-885E2F5699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AF7-4F4E-9869-885E2F5699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AF7-4F4E-9869-885E2F5699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AF7-4F4E-9869-885E2F56994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100.86213941325488</c:v>
                </c:pt>
                <c:pt idx="2">
                  <c:v>102.79888861649098</c:v>
                </c:pt>
                <c:pt idx="3">
                  <c:v>101.3708425267631</c:v>
                </c:pt>
                <c:pt idx="4">
                  <c:v>101.30955299501511</c:v>
                </c:pt>
                <c:pt idx="5">
                  <c:v>102.28405654980797</c:v>
                </c:pt>
                <c:pt idx="6">
                  <c:v>104.3270409414072</c:v>
                </c:pt>
                <c:pt idx="7">
                  <c:v>103.11555119718885</c:v>
                </c:pt>
                <c:pt idx="8">
                  <c:v>102.81931846040698</c:v>
                </c:pt>
                <c:pt idx="9">
                  <c:v>103.35458037100595</c:v>
                </c:pt>
                <c:pt idx="10">
                  <c:v>105.77143090626788</c:v>
                </c:pt>
                <c:pt idx="11">
                  <c:v>104.68660619432868</c:v>
                </c:pt>
                <c:pt idx="12">
                  <c:v>104.44349105172836</c:v>
                </c:pt>
                <c:pt idx="13">
                  <c:v>104.78875541390865</c:v>
                </c:pt>
                <c:pt idx="14">
                  <c:v>106.61926942878156</c:v>
                </c:pt>
                <c:pt idx="15">
                  <c:v>105.65293781155512</c:v>
                </c:pt>
                <c:pt idx="16">
                  <c:v>105.76530195309309</c:v>
                </c:pt>
                <c:pt idx="17">
                  <c:v>106.29034894173408</c:v>
                </c:pt>
                <c:pt idx="18">
                  <c:v>107.82054425104192</c:v>
                </c:pt>
                <c:pt idx="19">
                  <c:v>106.74593446106071</c:v>
                </c:pt>
                <c:pt idx="20">
                  <c:v>106.33325161395769</c:v>
                </c:pt>
                <c:pt idx="21">
                  <c:v>106.45378769306203</c:v>
                </c:pt>
                <c:pt idx="22">
                  <c:v>108.14537876930621</c:v>
                </c:pt>
                <c:pt idx="23">
                  <c:v>107.18721908964615</c:v>
                </c:pt>
                <c:pt idx="24">
                  <c:v>106.51507722481</c:v>
                </c:pt>
              </c:numCache>
            </c:numRef>
          </c:val>
          <c:smooth val="0"/>
          <c:extLst>
            <c:ext xmlns:c16="http://schemas.microsoft.com/office/drawing/2014/chart" uri="{C3380CC4-5D6E-409C-BE32-E72D297353CC}">
              <c16:uniqueId val="{00000000-A234-477B-AC46-15D77F3822F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103.93637098948503</c:v>
                </c:pt>
                <c:pt idx="2">
                  <c:v>109.00512267457536</c:v>
                </c:pt>
                <c:pt idx="3">
                  <c:v>105.98544081962793</c:v>
                </c:pt>
                <c:pt idx="4">
                  <c:v>101.77945537880831</c:v>
                </c:pt>
                <c:pt idx="5">
                  <c:v>105.1496360204907</c:v>
                </c:pt>
                <c:pt idx="6">
                  <c:v>110.21838770558101</c:v>
                </c:pt>
                <c:pt idx="7">
                  <c:v>108.54677810730655</c:v>
                </c:pt>
                <c:pt idx="8">
                  <c:v>107.81881908870315</c:v>
                </c:pt>
                <c:pt idx="9">
                  <c:v>110.19142626044756</c:v>
                </c:pt>
                <c:pt idx="10">
                  <c:v>113.88514424373146</c:v>
                </c:pt>
                <c:pt idx="11">
                  <c:v>111.3507684011863</c:v>
                </c:pt>
                <c:pt idx="12">
                  <c:v>111.9439201941224</c:v>
                </c:pt>
                <c:pt idx="13">
                  <c:v>113.75033701806416</c:v>
                </c:pt>
                <c:pt idx="14">
                  <c:v>118.17201401995148</c:v>
                </c:pt>
                <c:pt idx="15">
                  <c:v>115.71852251280667</c:v>
                </c:pt>
                <c:pt idx="16">
                  <c:v>112.86060932866002</c:v>
                </c:pt>
                <c:pt idx="17">
                  <c:v>116.58128875707739</c:v>
                </c:pt>
                <c:pt idx="18">
                  <c:v>120.92208142356431</c:v>
                </c:pt>
                <c:pt idx="19">
                  <c:v>119.03478026422216</c:v>
                </c:pt>
                <c:pt idx="20">
                  <c:v>115.66459962253977</c:v>
                </c:pt>
                <c:pt idx="21">
                  <c:v>118.03720679428417</c:v>
                </c:pt>
                <c:pt idx="22">
                  <c:v>122.59369102183877</c:v>
                </c:pt>
                <c:pt idx="23">
                  <c:v>121.32650310056619</c:v>
                </c:pt>
                <c:pt idx="24">
                  <c:v>115.90725262874091</c:v>
                </c:pt>
              </c:numCache>
            </c:numRef>
          </c:val>
          <c:smooth val="0"/>
          <c:extLst>
            <c:ext xmlns:c16="http://schemas.microsoft.com/office/drawing/2014/chart" uri="{C3380CC4-5D6E-409C-BE32-E72D297353CC}">
              <c16:uniqueId val="{00000001-A234-477B-AC46-15D77F3822F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101.38536134841839</c:v>
                </c:pt>
                <c:pt idx="2">
                  <c:v>100.05772338951743</c:v>
                </c:pt>
                <c:pt idx="3">
                  <c:v>100.57723389517432</c:v>
                </c:pt>
                <c:pt idx="4">
                  <c:v>97.587162318171323</c:v>
                </c:pt>
                <c:pt idx="5">
                  <c:v>98.048949434310785</c:v>
                </c:pt>
                <c:pt idx="6">
                  <c:v>95.613022396675134</c:v>
                </c:pt>
                <c:pt idx="7">
                  <c:v>95.081967213114751</c:v>
                </c:pt>
                <c:pt idx="8">
                  <c:v>94.493188640036934</c:v>
                </c:pt>
                <c:pt idx="9">
                  <c:v>97.136919879935348</c:v>
                </c:pt>
                <c:pt idx="10">
                  <c:v>94.735626876010159</c:v>
                </c:pt>
                <c:pt idx="11">
                  <c:v>95.382128838605411</c:v>
                </c:pt>
                <c:pt idx="12">
                  <c:v>93.050103902101128</c:v>
                </c:pt>
                <c:pt idx="13">
                  <c:v>94.943431078272909</c:v>
                </c:pt>
                <c:pt idx="14">
                  <c:v>92.934657123066273</c:v>
                </c:pt>
                <c:pt idx="15">
                  <c:v>92.25352112676056</c:v>
                </c:pt>
                <c:pt idx="16">
                  <c:v>90.960517201570084</c:v>
                </c:pt>
                <c:pt idx="17">
                  <c:v>91.145232048025861</c:v>
                </c:pt>
                <c:pt idx="18">
                  <c:v>88.55922419764488</c:v>
                </c:pt>
                <c:pt idx="19">
                  <c:v>88.582313553451868</c:v>
                </c:pt>
                <c:pt idx="20">
                  <c:v>88.651581620872776</c:v>
                </c:pt>
                <c:pt idx="21">
                  <c:v>90.337104594781806</c:v>
                </c:pt>
                <c:pt idx="22">
                  <c:v>87.589471253752009</c:v>
                </c:pt>
                <c:pt idx="23">
                  <c:v>87.312398984068338</c:v>
                </c:pt>
                <c:pt idx="24">
                  <c:v>83.156314938813196</c:v>
                </c:pt>
              </c:numCache>
            </c:numRef>
          </c:val>
          <c:smooth val="0"/>
          <c:extLst>
            <c:ext xmlns:c16="http://schemas.microsoft.com/office/drawing/2014/chart" uri="{C3380CC4-5D6E-409C-BE32-E72D297353CC}">
              <c16:uniqueId val="{00000002-A234-477B-AC46-15D77F3822F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234-477B-AC46-15D77F3822FB}"/>
                </c:ext>
              </c:extLst>
            </c:dLbl>
            <c:dLbl>
              <c:idx val="1"/>
              <c:delete val="1"/>
              <c:extLst>
                <c:ext xmlns:c15="http://schemas.microsoft.com/office/drawing/2012/chart" uri="{CE6537A1-D6FC-4f65-9D91-7224C49458BB}"/>
                <c:ext xmlns:c16="http://schemas.microsoft.com/office/drawing/2014/chart" uri="{C3380CC4-5D6E-409C-BE32-E72D297353CC}">
                  <c16:uniqueId val="{00000004-A234-477B-AC46-15D77F3822FB}"/>
                </c:ext>
              </c:extLst>
            </c:dLbl>
            <c:dLbl>
              <c:idx val="2"/>
              <c:delete val="1"/>
              <c:extLst>
                <c:ext xmlns:c15="http://schemas.microsoft.com/office/drawing/2012/chart" uri="{CE6537A1-D6FC-4f65-9D91-7224C49458BB}"/>
                <c:ext xmlns:c16="http://schemas.microsoft.com/office/drawing/2014/chart" uri="{C3380CC4-5D6E-409C-BE32-E72D297353CC}">
                  <c16:uniqueId val="{00000005-A234-477B-AC46-15D77F3822FB}"/>
                </c:ext>
              </c:extLst>
            </c:dLbl>
            <c:dLbl>
              <c:idx val="3"/>
              <c:delete val="1"/>
              <c:extLst>
                <c:ext xmlns:c15="http://schemas.microsoft.com/office/drawing/2012/chart" uri="{CE6537A1-D6FC-4f65-9D91-7224C49458BB}"/>
                <c:ext xmlns:c16="http://schemas.microsoft.com/office/drawing/2014/chart" uri="{C3380CC4-5D6E-409C-BE32-E72D297353CC}">
                  <c16:uniqueId val="{00000006-A234-477B-AC46-15D77F3822FB}"/>
                </c:ext>
              </c:extLst>
            </c:dLbl>
            <c:dLbl>
              <c:idx val="4"/>
              <c:delete val="1"/>
              <c:extLst>
                <c:ext xmlns:c15="http://schemas.microsoft.com/office/drawing/2012/chart" uri="{CE6537A1-D6FC-4f65-9D91-7224C49458BB}"/>
                <c:ext xmlns:c16="http://schemas.microsoft.com/office/drawing/2014/chart" uri="{C3380CC4-5D6E-409C-BE32-E72D297353CC}">
                  <c16:uniqueId val="{00000007-A234-477B-AC46-15D77F3822FB}"/>
                </c:ext>
              </c:extLst>
            </c:dLbl>
            <c:dLbl>
              <c:idx val="5"/>
              <c:delete val="1"/>
              <c:extLst>
                <c:ext xmlns:c15="http://schemas.microsoft.com/office/drawing/2012/chart" uri="{CE6537A1-D6FC-4f65-9D91-7224C49458BB}"/>
                <c:ext xmlns:c16="http://schemas.microsoft.com/office/drawing/2014/chart" uri="{C3380CC4-5D6E-409C-BE32-E72D297353CC}">
                  <c16:uniqueId val="{00000008-A234-477B-AC46-15D77F3822FB}"/>
                </c:ext>
              </c:extLst>
            </c:dLbl>
            <c:dLbl>
              <c:idx val="6"/>
              <c:delete val="1"/>
              <c:extLst>
                <c:ext xmlns:c15="http://schemas.microsoft.com/office/drawing/2012/chart" uri="{CE6537A1-D6FC-4f65-9D91-7224C49458BB}"/>
                <c:ext xmlns:c16="http://schemas.microsoft.com/office/drawing/2014/chart" uri="{C3380CC4-5D6E-409C-BE32-E72D297353CC}">
                  <c16:uniqueId val="{00000009-A234-477B-AC46-15D77F3822FB}"/>
                </c:ext>
              </c:extLst>
            </c:dLbl>
            <c:dLbl>
              <c:idx val="7"/>
              <c:delete val="1"/>
              <c:extLst>
                <c:ext xmlns:c15="http://schemas.microsoft.com/office/drawing/2012/chart" uri="{CE6537A1-D6FC-4f65-9D91-7224C49458BB}"/>
                <c:ext xmlns:c16="http://schemas.microsoft.com/office/drawing/2014/chart" uri="{C3380CC4-5D6E-409C-BE32-E72D297353CC}">
                  <c16:uniqueId val="{0000000A-A234-477B-AC46-15D77F3822FB}"/>
                </c:ext>
              </c:extLst>
            </c:dLbl>
            <c:dLbl>
              <c:idx val="8"/>
              <c:delete val="1"/>
              <c:extLst>
                <c:ext xmlns:c15="http://schemas.microsoft.com/office/drawing/2012/chart" uri="{CE6537A1-D6FC-4f65-9D91-7224C49458BB}"/>
                <c:ext xmlns:c16="http://schemas.microsoft.com/office/drawing/2014/chart" uri="{C3380CC4-5D6E-409C-BE32-E72D297353CC}">
                  <c16:uniqueId val="{0000000B-A234-477B-AC46-15D77F3822FB}"/>
                </c:ext>
              </c:extLst>
            </c:dLbl>
            <c:dLbl>
              <c:idx val="9"/>
              <c:delete val="1"/>
              <c:extLst>
                <c:ext xmlns:c15="http://schemas.microsoft.com/office/drawing/2012/chart" uri="{CE6537A1-D6FC-4f65-9D91-7224C49458BB}"/>
                <c:ext xmlns:c16="http://schemas.microsoft.com/office/drawing/2014/chart" uri="{C3380CC4-5D6E-409C-BE32-E72D297353CC}">
                  <c16:uniqueId val="{0000000C-A234-477B-AC46-15D77F3822FB}"/>
                </c:ext>
              </c:extLst>
            </c:dLbl>
            <c:dLbl>
              <c:idx val="10"/>
              <c:delete val="1"/>
              <c:extLst>
                <c:ext xmlns:c15="http://schemas.microsoft.com/office/drawing/2012/chart" uri="{CE6537A1-D6FC-4f65-9D91-7224C49458BB}"/>
                <c:ext xmlns:c16="http://schemas.microsoft.com/office/drawing/2014/chart" uri="{C3380CC4-5D6E-409C-BE32-E72D297353CC}">
                  <c16:uniqueId val="{0000000D-A234-477B-AC46-15D77F3822FB}"/>
                </c:ext>
              </c:extLst>
            </c:dLbl>
            <c:dLbl>
              <c:idx val="11"/>
              <c:delete val="1"/>
              <c:extLst>
                <c:ext xmlns:c15="http://schemas.microsoft.com/office/drawing/2012/chart" uri="{CE6537A1-D6FC-4f65-9D91-7224C49458BB}"/>
                <c:ext xmlns:c16="http://schemas.microsoft.com/office/drawing/2014/chart" uri="{C3380CC4-5D6E-409C-BE32-E72D297353CC}">
                  <c16:uniqueId val="{0000000E-A234-477B-AC46-15D77F3822FB}"/>
                </c:ext>
              </c:extLst>
            </c:dLbl>
            <c:dLbl>
              <c:idx val="12"/>
              <c:delete val="1"/>
              <c:extLst>
                <c:ext xmlns:c15="http://schemas.microsoft.com/office/drawing/2012/chart" uri="{CE6537A1-D6FC-4f65-9D91-7224C49458BB}"/>
                <c:ext xmlns:c16="http://schemas.microsoft.com/office/drawing/2014/chart" uri="{C3380CC4-5D6E-409C-BE32-E72D297353CC}">
                  <c16:uniqueId val="{0000000F-A234-477B-AC46-15D77F3822F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234-477B-AC46-15D77F3822FB}"/>
                </c:ext>
              </c:extLst>
            </c:dLbl>
            <c:dLbl>
              <c:idx val="14"/>
              <c:delete val="1"/>
              <c:extLst>
                <c:ext xmlns:c15="http://schemas.microsoft.com/office/drawing/2012/chart" uri="{CE6537A1-D6FC-4f65-9D91-7224C49458BB}"/>
                <c:ext xmlns:c16="http://schemas.microsoft.com/office/drawing/2014/chart" uri="{C3380CC4-5D6E-409C-BE32-E72D297353CC}">
                  <c16:uniqueId val="{00000011-A234-477B-AC46-15D77F3822FB}"/>
                </c:ext>
              </c:extLst>
            </c:dLbl>
            <c:dLbl>
              <c:idx val="15"/>
              <c:delete val="1"/>
              <c:extLst>
                <c:ext xmlns:c15="http://schemas.microsoft.com/office/drawing/2012/chart" uri="{CE6537A1-D6FC-4f65-9D91-7224C49458BB}"/>
                <c:ext xmlns:c16="http://schemas.microsoft.com/office/drawing/2014/chart" uri="{C3380CC4-5D6E-409C-BE32-E72D297353CC}">
                  <c16:uniqueId val="{00000012-A234-477B-AC46-15D77F3822FB}"/>
                </c:ext>
              </c:extLst>
            </c:dLbl>
            <c:dLbl>
              <c:idx val="16"/>
              <c:delete val="1"/>
              <c:extLst>
                <c:ext xmlns:c15="http://schemas.microsoft.com/office/drawing/2012/chart" uri="{CE6537A1-D6FC-4f65-9D91-7224C49458BB}"/>
                <c:ext xmlns:c16="http://schemas.microsoft.com/office/drawing/2014/chart" uri="{C3380CC4-5D6E-409C-BE32-E72D297353CC}">
                  <c16:uniqueId val="{00000013-A234-477B-AC46-15D77F3822FB}"/>
                </c:ext>
              </c:extLst>
            </c:dLbl>
            <c:dLbl>
              <c:idx val="17"/>
              <c:delete val="1"/>
              <c:extLst>
                <c:ext xmlns:c15="http://schemas.microsoft.com/office/drawing/2012/chart" uri="{CE6537A1-D6FC-4f65-9D91-7224C49458BB}"/>
                <c:ext xmlns:c16="http://schemas.microsoft.com/office/drawing/2014/chart" uri="{C3380CC4-5D6E-409C-BE32-E72D297353CC}">
                  <c16:uniqueId val="{00000014-A234-477B-AC46-15D77F3822FB}"/>
                </c:ext>
              </c:extLst>
            </c:dLbl>
            <c:dLbl>
              <c:idx val="18"/>
              <c:delete val="1"/>
              <c:extLst>
                <c:ext xmlns:c15="http://schemas.microsoft.com/office/drawing/2012/chart" uri="{CE6537A1-D6FC-4f65-9D91-7224C49458BB}"/>
                <c:ext xmlns:c16="http://schemas.microsoft.com/office/drawing/2014/chart" uri="{C3380CC4-5D6E-409C-BE32-E72D297353CC}">
                  <c16:uniqueId val="{00000015-A234-477B-AC46-15D77F3822FB}"/>
                </c:ext>
              </c:extLst>
            </c:dLbl>
            <c:dLbl>
              <c:idx val="19"/>
              <c:delete val="1"/>
              <c:extLst>
                <c:ext xmlns:c15="http://schemas.microsoft.com/office/drawing/2012/chart" uri="{CE6537A1-D6FC-4f65-9D91-7224C49458BB}"/>
                <c:ext xmlns:c16="http://schemas.microsoft.com/office/drawing/2014/chart" uri="{C3380CC4-5D6E-409C-BE32-E72D297353CC}">
                  <c16:uniqueId val="{00000016-A234-477B-AC46-15D77F3822FB}"/>
                </c:ext>
              </c:extLst>
            </c:dLbl>
            <c:dLbl>
              <c:idx val="20"/>
              <c:delete val="1"/>
              <c:extLst>
                <c:ext xmlns:c15="http://schemas.microsoft.com/office/drawing/2012/chart" uri="{CE6537A1-D6FC-4f65-9D91-7224C49458BB}"/>
                <c:ext xmlns:c16="http://schemas.microsoft.com/office/drawing/2014/chart" uri="{C3380CC4-5D6E-409C-BE32-E72D297353CC}">
                  <c16:uniqueId val="{00000017-A234-477B-AC46-15D77F3822FB}"/>
                </c:ext>
              </c:extLst>
            </c:dLbl>
            <c:dLbl>
              <c:idx val="21"/>
              <c:delete val="1"/>
              <c:extLst>
                <c:ext xmlns:c15="http://schemas.microsoft.com/office/drawing/2012/chart" uri="{CE6537A1-D6FC-4f65-9D91-7224C49458BB}"/>
                <c:ext xmlns:c16="http://schemas.microsoft.com/office/drawing/2014/chart" uri="{C3380CC4-5D6E-409C-BE32-E72D297353CC}">
                  <c16:uniqueId val="{00000018-A234-477B-AC46-15D77F3822FB}"/>
                </c:ext>
              </c:extLst>
            </c:dLbl>
            <c:dLbl>
              <c:idx val="22"/>
              <c:delete val="1"/>
              <c:extLst>
                <c:ext xmlns:c15="http://schemas.microsoft.com/office/drawing/2012/chart" uri="{CE6537A1-D6FC-4f65-9D91-7224C49458BB}"/>
                <c:ext xmlns:c16="http://schemas.microsoft.com/office/drawing/2014/chart" uri="{C3380CC4-5D6E-409C-BE32-E72D297353CC}">
                  <c16:uniqueId val="{00000019-A234-477B-AC46-15D77F3822FB}"/>
                </c:ext>
              </c:extLst>
            </c:dLbl>
            <c:dLbl>
              <c:idx val="23"/>
              <c:delete val="1"/>
              <c:extLst>
                <c:ext xmlns:c15="http://schemas.microsoft.com/office/drawing/2012/chart" uri="{CE6537A1-D6FC-4f65-9D91-7224C49458BB}"/>
                <c:ext xmlns:c16="http://schemas.microsoft.com/office/drawing/2014/chart" uri="{C3380CC4-5D6E-409C-BE32-E72D297353CC}">
                  <c16:uniqueId val="{0000001A-A234-477B-AC46-15D77F3822FB}"/>
                </c:ext>
              </c:extLst>
            </c:dLbl>
            <c:dLbl>
              <c:idx val="24"/>
              <c:delete val="1"/>
              <c:extLst>
                <c:ext xmlns:c15="http://schemas.microsoft.com/office/drawing/2012/chart" uri="{CE6537A1-D6FC-4f65-9D91-7224C49458BB}"/>
                <c:ext xmlns:c16="http://schemas.microsoft.com/office/drawing/2014/chart" uri="{C3380CC4-5D6E-409C-BE32-E72D297353CC}">
                  <c16:uniqueId val="{0000001B-A234-477B-AC46-15D77F3822F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234-477B-AC46-15D77F3822F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Hameln-Pyrmont (03252)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52137</v>
      </c>
      <c r="F11" s="238">
        <v>52466</v>
      </c>
      <c r="G11" s="238">
        <v>52935</v>
      </c>
      <c r="H11" s="238">
        <v>52107</v>
      </c>
      <c r="I11" s="265">
        <v>52048</v>
      </c>
      <c r="J11" s="263">
        <v>89</v>
      </c>
      <c r="K11" s="266">
        <v>0.17099600368890255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17.386884554155397</v>
      </c>
      <c r="E13" s="115">
        <v>9065</v>
      </c>
      <c r="F13" s="114">
        <v>9066</v>
      </c>
      <c r="G13" s="114">
        <v>9280</v>
      </c>
      <c r="H13" s="114">
        <v>9258</v>
      </c>
      <c r="I13" s="140">
        <v>8994</v>
      </c>
      <c r="J13" s="115">
        <v>71</v>
      </c>
      <c r="K13" s="116">
        <v>0.78941516566599956</v>
      </c>
    </row>
    <row r="14" spans="1:255" ht="14.1" customHeight="1" x14ac:dyDescent="0.2">
      <c r="A14" s="306" t="s">
        <v>230</v>
      </c>
      <c r="B14" s="307"/>
      <c r="C14" s="308"/>
      <c r="D14" s="113">
        <v>60.626810134837065</v>
      </c>
      <c r="E14" s="115">
        <v>31609</v>
      </c>
      <c r="F14" s="114">
        <v>31845</v>
      </c>
      <c r="G14" s="114">
        <v>32094</v>
      </c>
      <c r="H14" s="114">
        <v>31340</v>
      </c>
      <c r="I14" s="140">
        <v>31561</v>
      </c>
      <c r="J14" s="115">
        <v>48</v>
      </c>
      <c r="K14" s="116">
        <v>0.15208643579100789</v>
      </c>
    </row>
    <row r="15" spans="1:255" ht="14.1" customHeight="1" x14ac:dyDescent="0.2">
      <c r="A15" s="306" t="s">
        <v>231</v>
      </c>
      <c r="B15" s="307"/>
      <c r="C15" s="308"/>
      <c r="D15" s="113">
        <v>11.226192531215835</v>
      </c>
      <c r="E15" s="115">
        <v>5853</v>
      </c>
      <c r="F15" s="114">
        <v>5956</v>
      </c>
      <c r="G15" s="114">
        <v>5969</v>
      </c>
      <c r="H15" s="114">
        <v>5895</v>
      </c>
      <c r="I15" s="140">
        <v>5881</v>
      </c>
      <c r="J15" s="115">
        <v>-28</v>
      </c>
      <c r="K15" s="116">
        <v>-0.47610950518619283</v>
      </c>
    </row>
    <row r="16" spans="1:255" ht="14.1" customHeight="1" x14ac:dyDescent="0.2">
      <c r="A16" s="306" t="s">
        <v>232</v>
      </c>
      <c r="B16" s="307"/>
      <c r="C16" s="308"/>
      <c r="D16" s="113">
        <v>10.754358708786466</v>
      </c>
      <c r="E16" s="115">
        <v>5607</v>
      </c>
      <c r="F16" s="114">
        <v>5594</v>
      </c>
      <c r="G16" s="114">
        <v>5588</v>
      </c>
      <c r="H16" s="114">
        <v>5610</v>
      </c>
      <c r="I16" s="140">
        <v>5608</v>
      </c>
      <c r="J16" s="115">
        <v>-1</v>
      </c>
      <c r="K16" s="116">
        <v>-1.783166904422254E-2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0.83625831942766171</v>
      </c>
      <c r="E18" s="115">
        <v>436</v>
      </c>
      <c r="F18" s="114">
        <v>482</v>
      </c>
      <c r="G18" s="114">
        <v>502</v>
      </c>
      <c r="H18" s="114">
        <v>452</v>
      </c>
      <c r="I18" s="140">
        <v>440</v>
      </c>
      <c r="J18" s="115">
        <v>-4</v>
      </c>
      <c r="K18" s="116">
        <v>-0.90909090909090906</v>
      </c>
    </row>
    <row r="19" spans="1:255" ht="14.1" customHeight="1" x14ac:dyDescent="0.2">
      <c r="A19" s="306" t="s">
        <v>235</v>
      </c>
      <c r="B19" s="307" t="s">
        <v>236</v>
      </c>
      <c r="C19" s="308"/>
      <c r="D19" s="113">
        <v>0.51978441413967047</v>
      </c>
      <c r="E19" s="115">
        <v>271</v>
      </c>
      <c r="F19" s="114">
        <v>312</v>
      </c>
      <c r="G19" s="114">
        <v>329</v>
      </c>
      <c r="H19" s="114">
        <v>282</v>
      </c>
      <c r="I19" s="140">
        <v>264</v>
      </c>
      <c r="J19" s="115">
        <v>7</v>
      </c>
      <c r="K19" s="116">
        <v>2.6515151515151514</v>
      </c>
    </row>
    <row r="20" spans="1:255" ht="14.1" customHeight="1" x14ac:dyDescent="0.2">
      <c r="A20" s="306">
        <v>12</v>
      </c>
      <c r="B20" s="307" t="s">
        <v>237</v>
      </c>
      <c r="C20" s="308"/>
      <c r="D20" s="113">
        <v>1.1757485087365978</v>
      </c>
      <c r="E20" s="115">
        <v>613</v>
      </c>
      <c r="F20" s="114">
        <v>582</v>
      </c>
      <c r="G20" s="114">
        <v>655</v>
      </c>
      <c r="H20" s="114">
        <v>648</v>
      </c>
      <c r="I20" s="140">
        <v>599</v>
      </c>
      <c r="J20" s="115">
        <v>14</v>
      </c>
      <c r="K20" s="116">
        <v>2.337228714524207</v>
      </c>
    </row>
    <row r="21" spans="1:255" ht="14.1" customHeight="1" x14ac:dyDescent="0.2">
      <c r="A21" s="306">
        <v>21</v>
      </c>
      <c r="B21" s="307" t="s">
        <v>238</v>
      </c>
      <c r="C21" s="308"/>
      <c r="D21" s="113">
        <v>0.3490803076509964</v>
      </c>
      <c r="E21" s="115">
        <v>182</v>
      </c>
      <c r="F21" s="114">
        <v>181</v>
      </c>
      <c r="G21" s="114">
        <v>194</v>
      </c>
      <c r="H21" s="114">
        <v>187</v>
      </c>
      <c r="I21" s="140">
        <v>173</v>
      </c>
      <c r="J21" s="115">
        <v>9</v>
      </c>
      <c r="K21" s="116">
        <v>5.202312138728324</v>
      </c>
    </row>
    <row r="22" spans="1:255" ht="14.1" customHeight="1" x14ac:dyDescent="0.2">
      <c r="A22" s="306">
        <v>22</v>
      </c>
      <c r="B22" s="307" t="s">
        <v>239</v>
      </c>
      <c r="C22" s="308"/>
      <c r="D22" s="113">
        <v>1.6168939524713735</v>
      </c>
      <c r="E22" s="115">
        <v>843</v>
      </c>
      <c r="F22" s="114">
        <v>865</v>
      </c>
      <c r="G22" s="114">
        <v>894</v>
      </c>
      <c r="H22" s="114">
        <v>886</v>
      </c>
      <c r="I22" s="140">
        <v>902</v>
      </c>
      <c r="J22" s="115">
        <v>-59</v>
      </c>
      <c r="K22" s="116">
        <v>-6.541019955654102</v>
      </c>
    </row>
    <row r="23" spans="1:255" ht="14.1" customHeight="1" x14ac:dyDescent="0.2">
      <c r="A23" s="306">
        <v>23</v>
      </c>
      <c r="B23" s="307" t="s">
        <v>240</v>
      </c>
      <c r="C23" s="308"/>
      <c r="D23" s="113">
        <v>0.60993152655503768</v>
      </c>
      <c r="E23" s="115">
        <v>318</v>
      </c>
      <c r="F23" s="114">
        <v>327</v>
      </c>
      <c r="G23" s="114">
        <v>352</v>
      </c>
      <c r="H23" s="114">
        <v>361</v>
      </c>
      <c r="I23" s="140">
        <v>343</v>
      </c>
      <c r="J23" s="115">
        <v>-25</v>
      </c>
      <c r="K23" s="116">
        <v>-7.2886297376093294</v>
      </c>
    </row>
    <row r="24" spans="1:255" ht="14.1" customHeight="1" x14ac:dyDescent="0.2">
      <c r="A24" s="306">
        <v>24</v>
      </c>
      <c r="B24" s="307" t="s">
        <v>241</v>
      </c>
      <c r="C24" s="308"/>
      <c r="D24" s="113">
        <v>2.2977923547576578</v>
      </c>
      <c r="E24" s="115">
        <v>1198</v>
      </c>
      <c r="F24" s="114">
        <v>1210</v>
      </c>
      <c r="G24" s="114">
        <v>1249</v>
      </c>
      <c r="H24" s="114">
        <v>1252</v>
      </c>
      <c r="I24" s="140">
        <v>1262</v>
      </c>
      <c r="J24" s="115">
        <v>-64</v>
      </c>
      <c r="K24" s="116">
        <v>-5.0713153724247224</v>
      </c>
    </row>
    <row r="25" spans="1:255" ht="14.1" customHeight="1" x14ac:dyDescent="0.2">
      <c r="A25" s="306">
        <v>25</v>
      </c>
      <c r="B25" s="307" t="s">
        <v>242</v>
      </c>
      <c r="C25" s="308"/>
      <c r="D25" s="113">
        <v>4.8372556917352361</v>
      </c>
      <c r="E25" s="115">
        <v>2522</v>
      </c>
      <c r="F25" s="114">
        <v>2551</v>
      </c>
      <c r="G25" s="114">
        <v>2553</v>
      </c>
      <c r="H25" s="114">
        <v>2495</v>
      </c>
      <c r="I25" s="140">
        <v>2482</v>
      </c>
      <c r="J25" s="115">
        <v>40</v>
      </c>
      <c r="K25" s="116">
        <v>1.6116035455278002</v>
      </c>
    </row>
    <row r="26" spans="1:255" ht="14.1" customHeight="1" x14ac:dyDescent="0.2">
      <c r="A26" s="306">
        <v>26</v>
      </c>
      <c r="B26" s="307" t="s">
        <v>243</v>
      </c>
      <c r="C26" s="308"/>
      <c r="D26" s="113">
        <v>5.1690737863705234</v>
      </c>
      <c r="E26" s="115">
        <v>2695</v>
      </c>
      <c r="F26" s="114">
        <v>2705</v>
      </c>
      <c r="G26" s="114">
        <v>2742</v>
      </c>
      <c r="H26" s="114">
        <v>2676</v>
      </c>
      <c r="I26" s="140">
        <v>2705</v>
      </c>
      <c r="J26" s="115">
        <v>-10</v>
      </c>
      <c r="K26" s="116">
        <v>-0.36968576709796674</v>
      </c>
    </row>
    <row r="27" spans="1:255" ht="14.1" customHeight="1" x14ac:dyDescent="0.2">
      <c r="A27" s="306">
        <v>27</v>
      </c>
      <c r="B27" s="307" t="s">
        <v>244</v>
      </c>
      <c r="C27" s="308"/>
      <c r="D27" s="113">
        <v>2.3016284020944817</v>
      </c>
      <c r="E27" s="115">
        <v>1200</v>
      </c>
      <c r="F27" s="114">
        <v>1207</v>
      </c>
      <c r="G27" s="114">
        <v>1209</v>
      </c>
      <c r="H27" s="114">
        <v>1194</v>
      </c>
      <c r="I27" s="140">
        <v>1212</v>
      </c>
      <c r="J27" s="115">
        <v>-12</v>
      </c>
      <c r="K27" s="116">
        <v>-0.99009900990099009</v>
      </c>
    </row>
    <row r="28" spans="1:255" ht="14.1" customHeight="1" x14ac:dyDescent="0.2">
      <c r="A28" s="306">
        <v>28</v>
      </c>
      <c r="B28" s="307" t="s">
        <v>245</v>
      </c>
      <c r="C28" s="308"/>
      <c r="D28" s="113">
        <v>0.85543855611178243</v>
      </c>
      <c r="E28" s="115">
        <v>446</v>
      </c>
      <c r="F28" s="114">
        <v>460</v>
      </c>
      <c r="G28" s="114">
        <v>462</v>
      </c>
      <c r="H28" s="114">
        <v>450</v>
      </c>
      <c r="I28" s="140">
        <v>467</v>
      </c>
      <c r="J28" s="115">
        <v>-21</v>
      </c>
      <c r="K28" s="116">
        <v>-4.4967880085653107</v>
      </c>
    </row>
    <row r="29" spans="1:255" ht="14.1" customHeight="1" x14ac:dyDescent="0.2">
      <c r="A29" s="306">
        <v>29</v>
      </c>
      <c r="B29" s="307" t="s">
        <v>246</v>
      </c>
      <c r="C29" s="308"/>
      <c r="D29" s="113">
        <v>2.6641348754243626</v>
      </c>
      <c r="E29" s="115">
        <v>1389</v>
      </c>
      <c r="F29" s="114">
        <v>1400</v>
      </c>
      <c r="G29" s="114">
        <v>1427</v>
      </c>
      <c r="H29" s="114">
        <v>1400</v>
      </c>
      <c r="I29" s="140">
        <v>1370</v>
      </c>
      <c r="J29" s="115">
        <v>19</v>
      </c>
      <c r="K29" s="116">
        <v>1.3868613138686132</v>
      </c>
    </row>
    <row r="30" spans="1:255" ht="14.1" customHeight="1" x14ac:dyDescent="0.2">
      <c r="A30" s="306" t="s">
        <v>247</v>
      </c>
      <c r="B30" s="307" t="s">
        <v>248</v>
      </c>
      <c r="C30" s="308"/>
      <c r="D30" s="113" t="s">
        <v>513</v>
      </c>
      <c r="E30" s="115" t="s">
        <v>513</v>
      </c>
      <c r="F30" s="114" t="s">
        <v>513</v>
      </c>
      <c r="G30" s="114" t="s">
        <v>513</v>
      </c>
      <c r="H30" s="114">
        <v>520</v>
      </c>
      <c r="I30" s="140">
        <v>526</v>
      </c>
      <c r="J30" s="115" t="s">
        <v>513</v>
      </c>
      <c r="K30" s="116" t="s">
        <v>513</v>
      </c>
    </row>
    <row r="31" spans="1:255" ht="14.1" customHeight="1" x14ac:dyDescent="0.2">
      <c r="A31" s="306" t="s">
        <v>249</v>
      </c>
      <c r="B31" s="307" t="s">
        <v>250</v>
      </c>
      <c r="C31" s="308"/>
      <c r="D31" s="113">
        <v>1.6475823311659665</v>
      </c>
      <c r="E31" s="115">
        <v>859</v>
      </c>
      <c r="F31" s="114">
        <v>864</v>
      </c>
      <c r="G31" s="114">
        <v>885</v>
      </c>
      <c r="H31" s="114">
        <v>877</v>
      </c>
      <c r="I31" s="140">
        <v>841</v>
      </c>
      <c r="J31" s="115">
        <v>18</v>
      </c>
      <c r="K31" s="116">
        <v>2.140309155766944</v>
      </c>
    </row>
    <row r="32" spans="1:255" ht="14.1" customHeight="1" x14ac:dyDescent="0.2">
      <c r="A32" s="306">
        <v>31</v>
      </c>
      <c r="B32" s="307" t="s">
        <v>251</v>
      </c>
      <c r="C32" s="308"/>
      <c r="D32" s="113">
        <v>0.50827627212919813</v>
      </c>
      <c r="E32" s="115">
        <v>265</v>
      </c>
      <c r="F32" s="114">
        <v>258</v>
      </c>
      <c r="G32" s="114">
        <v>261</v>
      </c>
      <c r="H32" s="114">
        <v>258</v>
      </c>
      <c r="I32" s="140">
        <v>250</v>
      </c>
      <c r="J32" s="115">
        <v>15</v>
      </c>
      <c r="K32" s="116">
        <v>6</v>
      </c>
    </row>
    <row r="33" spans="1:11" ht="14.1" customHeight="1" x14ac:dyDescent="0.2">
      <c r="A33" s="306">
        <v>32</v>
      </c>
      <c r="B33" s="307" t="s">
        <v>252</v>
      </c>
      <c r="C33" s="308"/>
      <c r="D33" s="113">
        <v>1.8739091240385906</v>
      </c>
      <c r="E33" s="115">
        <v>977</v>
      </c>
      <c r="F33" s="114">
        <v>929</v>
      </c>
      <c r="G33" s="114">
        <v>988</v>
      </c>
      <c r="H33" s="114">
        <v>998</v>
      </c>
      <c r="I33" s="140">
        <v>935</v>
      </c>
      <c r="J33" s="115">
        <v>42</v>
      </c>
      <c r="K33" s="116">
        <v>4.4919786096256686</v>
      </c>
    </row>
    <row r="34" spans="1:11" ht="14.1" customHeight="1" x14ac:dyDescent="0.2">
      <c r="A34" s="306">
        <v>33</v>
      </c>
      <c r="B34" s="307" t="s">
        <v>253</v>
      </c>
      <c r="C34" s="308"/>
      <c r="D34" s="113">
        <v>0.96284788154285827</v>
      </c>
      <c r="E34" s="115">
        <v>502</v>
      </c>
      <c r="F34" s="114">
        <v>498</v>
      </c>
      <c r="G34" s="114">
        <v>562</v>
      </c>
      <c r="H34" s="114">
        <v>550</v>
      </c>
      <c r="I34" s="140">
        <v>519</v>
      </c>
      <c r="J34" s="115">
        <v>-17</v>
      </c>
      <c r="K34" s="116">
        <v>-3.2755298651252409</v>
      </c>
    </row>
    <row r="35" spans="1:11" ht="14.1" customHeight="1" x14ac:dyDescent="0.2">
      <c r="A35" s="306">
        <v>34</v>
      </c>
      <c r="B35" s="307" t="s">
        <v>254</v>
      </c>
      <c r="C35" s="308"/>
      <c r="D35" s="113">
        <v>2.3342348044574872</v>
      </c>
      <c r="E35" s="115">
        <v>1217</v>
      </c>
      <c r="F35" s="114">
        <v>1199</v>
      </c>
      <c r="G35" s="114">
        <v>1209</v>
      </c>
      <c r="H35" s="114">
        <v>1210</v>
      </c>
      <c r="I35" s="140">
        <v>1205</v>
      </c>
      <c r="J35" s="115">
        <v>12</v>
      </c>
      <c r="K35" s="116">
        <v>0.99585062240663902</v>
      </c>
    </row>
    <row r="36" spans="1:11" ht="14.1" customHeight="1" x14ac:dyDescent="0.2">
      <c r="A36" s="306">
        <v>41</v>
      </c>
      <c r="B36" s="307" t="s">
        <v>255</v>
      </c>
      <c r="C36" s="308"/>
      <c r="D36" s="113">
        <v>1.9717283311276061</v>
      </c>
      <c r="E36" s="115">
        <v>1028</v>
      </c>
      <c r="F36" s="114">
        <v>1018</v>
      </c>
      <c r="G36" s="114">
        <v>1006</v>
      </c>
      <c r="H36" s="114">
        <v>986</v>
      </c>
      <c r="I36" s="140">
        <v>996</v>
      </c>
      <c r="J36" s="115">
        <v>32</v>
      </c>
      <c r="K36" s="116">
        <v>3.2128514056224899</v>
      </c>
    </row>
    <row r="37" spans="1:11" ht="14.1" customHeight="1" x14ac:dyDescent="0.2">
      <c r="A37" s="306">
        <v>42</v>
      </c>
      <c r="B37" s="307" t="s">
        <v>256</v>
      </c>
      <c r="C37" s="308"/>
      <c r="D37" s="113">
        <v>0.10549130176266375</v>
      </c>
      <c r="E37" s="115">
        <v>55</v>
      </c>
      <c r="F37" s="114">
        <v>57</v>
      </c>
      <c r="G37" s="114">
        <v>53</v>
      </c>
      <c r="H37" s="114">
        <v>53</v>
      </c>
      <c r="I37" s="140">
        <v>50</v>
      </c>
      <c r="J37" s="115">
        <v>5</v>
      </c>
      <c r="K37" s="116">
        <v>10</v>
      </c>
    </row>
    <row r="38" spans="1:11" ht="14.1" customHeight="1" x14ac:dyDescent="0.2">
      <c r="A38" s="306">
        <v>43</v>
      </c>
      <c r="B38" s="307" t="s">
        <v>257</v>
      </c>
      <c r="C38" s="308"/>
      <c r="D38" s="113">
        <v>1.9467940234382493</v>
      </c>
      <c r="E38" s="115">
        <v>1015</v>
      </c>
      <c r="F38" s="114">
        <v>1017</v>
      </c>
      <c r="G38" s="114">
        <v>1026</v>
      </c>
      <c r="H38" s="114">
        <v>994</v>
      </c>
      <c r="I38" s="140">
        <v>982</v>
      </c>
      <c r="J38" s="115">
        <v>33</v>
      </c>
      <c r="K38" s="116">
        <v>3.3604887983706719</v>
      </c>
    </row>
    <row r="39" spans="1:11" ht="14.1" customHeight="1" x14ac:dyDescent="0.2">
      <c r="A39" s="306">
        <v>51</v>
      </c>
      <c r="B39" s="307" t="s">
        <v>258</v>
      </c>
      <c r="C39" s="308"/>
      <c r="D39" s="113">
        <v>4.2676026622168521</v>
      </c>
      <c r="E39" s="115">
        <v>2225</v>
      </c>
      <c r="F39" s="114">
        <v>2249</v>
      </c>
      <c r="G39" s="114">
        <v>2264</v>
      </c>
      <c r="H39" s="114">
        <v>2246</v>
      </c>
      <c r="I39" s="140">
        <v>2235</v>
      </c>
      <c r="J39" s="115">
        <v>-10</v>
      </c>
      <c r="K39" s="116">
        <v>-0.44742729306487694</v>
      </c>
    </row>
    <row r="40" spans="1:11" ht="14.1" customHeight="1" x14ac:dyDescent="0.2">
      <c r="A40" s="306" t="s">
        <v>259</v>
      </c>
      <c r="B40" s="307" t="s">
        <v>260</v>
      </c>
      <c r="C40" s="308"/>
      <c r="D40" s="113">
        <v>3.7305560350614728</v>
      </c>
      <c r="E40" s="115">
        <v>1945</v>
      </c>
      <c r="F40" s="114">
        <v>1971</v>
      </c>
      <c r="G40" s="114">
        <v>1987</v>
      </c>
      <c r="H40" s="114">
        <v>2010</v>
      </c>
      <c r="I40" s="140">
        <v>2009</v>
      </c>
      <c r="J40" s="115">
        <v>-64</v>
      </c>
      <c r="K40" s="116">
        <v>-3.1856645097063216</v>
      </c>
    </row>
    <row r="41" spans="1:11" ht="14.1" customHeight="1" x14ac:dyDescent="0.2">
      <c r="A41" s="306"/>
      <c r="B41" s="307" t="s">
        <v>261</v>
      </c>
      <c r="C41" s="308"/>
      <c r="D41" s="113">
        <v>2.6468726624086543</v>
      </c>
      <c r="E41" s="115">
        <v>1380</v>
      </c>
      <c r="F41" s="114">
        <v>1403</v>
      </c>
      <c r="G41" s="114">
        <v>1417</v>
      </c>
      <c r="H41" s="114">
        <v>1441</v>
      </c>
      <c r="I41" s="140">
        <v>1441</v>
      </c>
      <c r="J41" s="115">
        <v>-61</v>
      </c>
      <c r="K41" s="116">
        <v>-4.2331714087439281</v>
      </c>
    </row>
    <row r="42" spans="1:11" ht="14.1" customHeight="1" x14ac:dyDescent="0.2">
      <c r="A42" s="306">
        <v>52</v>
      </c>
      <c r="B42" s="307" t="s">
        <v>262</v>
      </c>
      <c r="C42" s="308"/>
      <c r="D42" s="113">
        <v>2.556725549993287</v>
      </c>
      <c r="E42" s="115">
        <v>1333</v>
      </c>
      <c r="F42" s="114">
        <v>1342</v>
      </c>
      <c r="G42" s="114">
        <v>1356</v>
      </c>
      <c r="H42" s="114">
        <v>1345</v>
      </c>
      <c r="I42" s="140">
        <v>1328</v>
      </c>
      <c r="J42" s="115">
        <v>5</v>
      </c>
      <c r="K42" s="116">
        <v>0.37650602409638556</v>
      </c>
    </row>
    <row r="43" spans="1:11" ht="14.1" customHeight="1" x14ac:dyDescent="0.2">
      <c r="A43" s="306" t="s">
        <v>263</v>
      </c>
      <c r="B43" s="307" t="s">
        <v>264</v>
      </c>
      <c r="C43" s="308"/>
      <c r="D43" s="113">
        <v>2.2268254790264113</v>
      </c>
      <c r="E43" s="115">
        <v>1161</v>
      </c>
      <c r="F43" s="114">
        <v>1183</v>
      </c>
      <c r="G43" s="114">
        <v>1195</v>
      </c>
      <c r="H43" s="114">
        <v>1190</v>
      </c>
      <c r="I43" s="140">
        <v>1174</v>
      </c>
      <c r="J43" s="115">
        <v>-13</v>
      </c>
      <c r="K43" s="116">
        <v>-1.1073253833049403</v>
      </c>
    </row>
    <row r="44" spans="1:11" ht="14.1" customHeight="1" x14ac:dyDescent="0.2">
      <c r="A44" s="306">
        <v>53</v>
      </c>
      <c r="B44" s="307" t="s">
        <v>265</v>
      </c>
      <c r="C44" s="308"/>
      <c r="D44" s="113">
        <v>0.68089840228628418</v>
      </c>
      <c r="E44" s="115">
        <v>355</v>
      </c>
      <c r="F44" s="114">
        <v>341</v>
      </c>
      <c r="G44" s="114">
        <v>342</v>
      </c>
      <c r="H44" s="114">
        <v>329</v>
      </c>
      <c r="I44" s="140">
        <v>323</v>
      </c>
      <c r="J44" s="115">
        <v>32</v>
      </c>
      <c r="K44" s="116">
        <v>9.9071207430340564</v>
      </c>
    </row>
    <row r="45" spans="1:11" ht="14.1" customHeight="1" x14ac:dyDescent="0.2">
      <c r="A45" s="306" t="s">
        <v>266</v>
      </c>
      <c r="B45" s="307" t="s">
        <v>267</v>
      </c>
      <c r="C45" s="308"/>
      <c r="D45" s="113">
        <v>0.5830791951972687</v>
      </c>
      <c r="E45" s="115">
        <v>304</v>
      </c>
      <c r="F45" s="114">
        <v>282</v>
      </c>
      <c r="G45" s="114">
        <v>286</v>
      </c>
      <c r="H45" s="114">
        <v>273</v>
      </c>
      <c r="I45" s="140">
        <v>276</v>
      </c>
      <c r="J45" s="115">
        <v>28</v>
      </c>
      <c r="K45" s="116">
        <v>10.144927536231885</v>
      </c>
    </row>
    <row r="46" spans="1:11" ht="14.1" customHeight="1" x14ac:dyDescent="0.2">
      <c r="A46" s="306">
        <v>54</v>
      </c>
      <c r="B46" s="307" t="s">
        <v>268</v>
      </c>
      <c r="C46" s="308"/>
      <c r="D46" s="113">
        <v>2.5394633369775783</v>
      </c>
      <c r="E46" s="115">
        <v>1324</v>
      </c>
      <c r="F46" s="114">
        <v>1325</v>
      </c>
      <c r="G46" s="114">
        <v>1335</v>
      </c>
      <c r="H46" s="114">
        <v>1302</v>
      </c>
      <c r="I46" s="140">
        <v>1281</v>
      </c>
      <c r="J46" s="115">
        <v>43</v>
      </c>
      <c r="K46" s="116">
        <v>3.3567525370804061</v>
      </c>
    </row>
    <row r="47" spans="1:11" ht="14.1" customHeight="1" x14ac:dyDescent="0.2">
      <c r="A47" s="306">
        <v>61</v>
      </c>
      <c r="B47" s="307" t="s">
        <v>269</v>
      </c>
      <c r="C47" s="308"/>
      <c r="D47" s="113">
        <v>2.7235936091451367</v>
      </c>
      <c r="E47" s="115">
        <v>1420</v>
      </c>
      <c r="F47" s="114">
        <v>1450</v>
      </c>
      <c r="G47" s="114">
        <v>1436</v>
      </c>
      <c r="H47" s="114">
        <v>1427</v>
      </c>
      <c r="I47" s="140">
        <v>1440</v>
      </c>
      <c r="J47" s="115">
        <v>-20</v>
      </c>
      <c r="K47" s="116">
        <v>-1.3888888888888888</v>
      </c>
    </row>
    <row r="48" spans="1:11" ht="14.1" customHeight="1" x14ac:dyDescent="0.2">
      <c r="A48" s="306">
        <v>62</v>
      </c>
      <c r="B48" s="307" t="s">
        <v>270</v>
      </c>
      <c r="C48" s="308"/>
      <c r="D48" s="113">
        <v>7.0027044133724612</v>
      </c>
      <c r="E48" s="115">
        <v>3651</v>
      </c>
      <c r="F48" s="114">
        <v>3721</v>
      </c>
      <c r="G48" s="114">
        <v>3708</v>
      </c>
      <c r="H48" s="114">
        <v>3651</v>
      </c>
      <c r="I48" s="140">
        <v>3690</v>
      </c>
      <c r="J48" s="115">
        <v>-39</v>
      </c>
      <c r="K48" s="116">
        <v>-1.056910569105691</v>
      </c>
    </row>
    <row r="49" spans="1:11" ht="14.1" customHeight="1" x14ac:dyDescent="0.2">
      <c r="A49" s="306">
        <v>63</v>
      </c>
      <c r="B49" s="307" t="s">
        <v>271</v>
      </c>
      <c r="C49" s="308"/>
      <c r="D49" s="113">
        <v>2.3975295855150853</v>
      </c>
      <c r="E49" s="115">
        <v>1250</v>
      </c>
      <c r="F49" s="114">
        <v>1250</v>
      </c>
      <c r="G49" s="114">
        <v>1351</v>
      </c>
      <c r="H49" s="114">
        <v>1298</v>
      </c>
      <c r="I49" s="140">
        <v>1229</v>
      </c>
      <c r="J49" s="115">
        <v>21</v>
      </c>
      <c r="K49" s="116">
        <v>1.7087062652563059</v>
      </c>
    </row>
    <row r="50" spans="1:11" ht="14.1" customHeight="1" x14ac:dyDescent="0.2">
      <c r="A50" s="306" t="s">
        <v>272</v>
      </c>
      <c r="B50" s="307" t="s">
        <v>273</v>
      </c>
      <c r="C50" s="308"/>
      <c r="D50" s="113">
        <v>0.61760362122868595</v>
      </c>
      <c r="E50" s="115">
        <v>322</v>
      </c>
      <c r="F50" s="114">
        <v>325</v>
      </c>
      <c r="G50" s="114">
        <v>336</v>
      </c>
      <c r="H50" s="114">
        <v>299</v>
      </c>
      <c r="I50" s="140">
        <v>296</v>
      </c>
      <c r="J50" s="115">
        <v>26</v>
      </c>
      <c r="K50" s="116">
        <v>8.7837837837837842</v>
      </c>
    </row>
    <row r="51" spans="1:11" ht="14.1" customHeight="1" x14ac:dyDescent="0.2">
      <c r="A51" s="306" t="s">
        <v>274</v>
      </c>
      <c r="B51" s="307" t="s">
        <v>275</v>
      </c>
      <c r="C51" s="308"/>
      <c r="D51" s="113">
        <v>1.488386366687765</v>
      </c>
      <c r="E51" s="115">
        <v>776</v>
      </c>
      <c r="F51" s="114">
        <v>779</v>
      </c>
      <c r="G51" s="114">
        <v>823</v>
      </c>
      <c r="H51" s="114">
        <v>828</v>
      </c>
      <c r="I51" s="140">
        <v>782</v>
      </c>
      <c r="J51" s="115">
        <v>-6</v>
      </c>
      <c r="K51" s="116">
        <v>-0.76726342710997442</v>
      </c>
    </row>
    <row r="52" spans="1:11" ht="14.1" customHeight="1" x14ac:dyDescent="0.2">
      <c r="A52" s="306">
        <v>71</v>
      </c>
      <c r="B52" s="307" t="s">
        <v>276</v>
      </c>
      <c r="C52" s="308"/>
      <c r="D52" s="113">
        <v>10.660375549034274</v>
      </c>
      <c r="E52" s="115">
        <v>5558</v>
      </c>
      <c r="F52" s="114">
        <v>5600</v>
      </c>
      <c r="G52" s="114">
        <v>5600</v>
      </c>
      <c r="H52" s="114">
        <v>5498</v>
      </c>
      <c r="I52" s="140">
        <v>5551</v>
      </c>
      <c r="J52" s="115">
        <v>7</v>
      </c>
      <c r="K52" s="116">
        <v>0.12610340479192939</v>
      </c>
    </row>
    <row r="53" spans="1:11" ht="14.1" customHeight="1" x14ac:dyDescent="0.2">
      <c r="A53" s="306" t="s">
        <v>277</v>
      </c>
      <c r="B53" s="307" t="s">
        <v>278</v>
      </c>
      <c r="C53" s="308"/>
      <c r="D53" s="113">
        <v>3.6346548516408692</v>
      </c>
      <c r="E53" s="115">
        <v>1895</v>
      </c>
      <c r="F53" s="114">
        <v>1929</v>
      </c>
      <c r="G53" s="114">
        <v>1917</v>
      </c>
      <c r="H53" s="114">
        <v>1861</v>
      </c>
      <c r="I53" s="140">
        <v>1886</v>
      </c>
      <c r="J53" s="115">
        <v>9</v>
      </c>
      <c r="K53" s="116">
        <v>0.47720042417815484</v>
      </c>
    </row>
    <row r="54" spans="1:11" ht="14.1" customHeight="1" x14ac:dyDescent="0.2">
      <c r="A54" s="306" t="s">
        <v>279</v>
      </c>
      <c r="B54" s="307" t="s">
        <v>280</v>
      </c>
      <c r="C54" s="308"/>
      <c r="D54" s="113">
        <v>5.7770872892571496</v>
      </c>
      <c r="E54" s="115">
        <v>3012</v>
      </c>
      <c r="F54" s="114">
        <v>3017</v>
      </c>
      <c r="G54" s="114">
        <v>3023</v>
      </c>
      <c r="H54" s="114">
        <v>2994</v>
      </c>
      <c r="I54" s="140">
        <v>3030</v>
      </c>
      <c r="J54" s="115">
        <v>-18</v>
      </c>
      <c r="K54" s="116">
        <v>-0.59405940594059403</v>
      </c>
    </row>
    <row r="55" spans="1:11" ht="14.1" customHeight="1" x14ac:dyDescent="0.2">
      <c r="A55" s="306">
        <v>72</v>
      </c>
      <c r="B55" s="307" t="s">
        <v>281</v>
      </c>
      <c r="C55" s="308"/>
      <c r="D55" s="113">
        <v>6.532788614611504</v>
      </c>
      <c r="E55" s="115">
        <v>3406</v>
      </c>
      <c r="F55" s="114">
        <v>3437</v>
      </c>
      <c r="G55" s="114">
        <v>3475</v>
      </c>
      <c r="H55" s="114">
        <v>3423</v>
      </c>
      <c r="I55" s="140">
        <v>3484</v>
      </c>
      <c r="J55" s="115">
        <v>-78</v>
      </c>
      <c r="K55" s="116">
        <v>-2.2388059701492535</v>
      </c>
    </row>
    <row r="56" spans="1:11" ht="14.1" customHeight="1" x14ac:dyDescent="0.2">
      <c r="A56" s="306" t="s">
        <v>282</v>
      </c>
      <c r="B56" s="307" t="s">
        <v>283</v>
      </c>
      <c r="C56" s="308"/>
      <c r="D56" s="113">
        <v>4.6588794905729136</v>
      </c>
      <c r="E56" s="115">
        <v>2429</v>
      </c>
      <c r="F56" s="114">
        <v>2448</v>
      </c>
      <c r="G56" s="114">
        <v>2487</v>
      </c>
      <c r="H56" s="114">
        <v>2454</v>
      </c>
      <c r="I56" s="140">
        <v>2507</v>
      </c>
      <c r="J56" s="115">
        <v>-78</v>
      </c>
      <c r="K56" s="116">
        <v>-3.1112883925009971</v>
      </c>
    </row>
    <row r="57" spans="1:11" ht="14.1" customHeight="1" x14ac:dyDescent="0.2">
      <c r="A57" s="306" t="s">
        <v>284</v>
      </c>
      <c r="B57" s="307" t="s">
        <v>285</v>
      </c>
      <c r="C57" s="308"/>
      <c r="D57" s="113">
        <v>1.1028636093369393</v>
      </c>
      <c r="E57" s="115">
        <v>575</v>
      </c>
      <c r="F57" s="114">
        <v>581</v>
      </c>
      <c r="G57" s="114">
        <v>573</v>
      </c>
      <c r="H57" s="114">
        <v>569</v>
      </c>
      <c r="I57" s="140">
        <v>570</v>
      </c>
      <c r="J57" s="115">
        <v>5</v>
      </c>
      <c r="K57" s="116">
        <v>0.8771929824561403</v>
      </c>
    </row>
    <row r="58" spans="1:11" ht="14.1" customHeight="1" x14ac:dyDescent="0.2">
      <c r="A58" s="306">
        <v>73</v>
      </c>
      <c r="B58" s="307" t="s">
        <v>286</v>
      </c>
      <c r="C58" s="308"/>
      <c r="D58" s="113">
        <v>2.8866256209601628</v>
      </c>
      <c r="E58" s="115">
        <v>1505</v>
      </c>
      <c r="F58" s="114">
        <v>1518</v>
      </c>
      <c r="G58" s="114">
        <v>1505</v>
      </c>
      <c r="H58" s="114">
        <v>1460</v>
      </c>
      <c r="I58" s="140">
        <v>1470</v>
      </c>
      <c r="J58" s="115">
        <v>35</v>
      </c>
      <c r="K58" s="116">
        <v>2.3809523809523809</v>
      </c>
    </row>
    <row r="59" spans="1:11" ht="14.1" customHeight="1" x14ac:dyDescent="0.2">
      <c r="A59" s="306" t="s">
        <v>287</v>
      </c>
      <c r="B59" s="307" t="s">
        <v>288</v>
      </c>
      <c r="C59" s="308"/>
      <c r="D59" s="113">
        <v>2.2901202600840094</v>
      </c>
      <c r="E59" s="115">
        <v>1194</v>
      </c>
      <c r="F59" s="114">
        <v>1206</v>
      </c>
      <c r="G59" s="114">
        <v>1195</v>
      </c>
      <c r="H59" s="114">
        <v>1153</v>
      </c>
      <c r="I59" s="140">
        <v>1166</v>
      </c>
      <c r="J59" s="115">
        <v>28</v>
      </c>
      <c r="K59" s="116">
        <v>2.4013722126929675</v>
      </c>
    </row>
    <row r="60" spans="1:11" ht="14.1" customHeight="1" x14ac:dyDescent="0.2">
      <c r="A60" s="306">
        <v>81</v>
      </c>
      <c r="B60" s="307" t="s">
        <v>289</v>
      </c>
      <c r="C60" s="308"/>
      <c r="D60" s="113">
        <v>10.81381744250724</v>
      </c>
      <c r="E60" s="115">
        <v>5638</v>
      </c>
      <c r="F60" s="114">
        <v>5644</v>
      </c>
      <c r="G60" s="114">
        <v>5610</v>
      </c>
      <c r="H60" s="114">
        <v>5585</v>
      </c>
      <c r="I60" s="140">
        <v>5644</v>
      </c>
      <c r="J60" s="115">
        <v>-6</v>
      </c>
      <c r="K60" s="116">
        <v>-0.10630758327427356</v>
      </c>
    </row>
    <row r="61" spans="1:11" ht="14.1" customHeight="1" x14ac:dyDescent="0.2">
      <c r="A61" s="306" t="s">
        <v>290</v>
      </c>
      <c r="B61" s="307" t="s">
        <v>291</v>
      </c>
      <c r="C61" s="308"/>
      <c r="D61" s="113">
        <v>2.7370197748240215</v>
      </c>
      <c r="E61" s="115">
        <v>1427</v>
      </c>
      <c r="F61" s="114">
        <v>1436</v>
      </c>
      <c r="G61" s="114">
        <v>1439</v>
      </c>
      <c r="H61" s="114">
        <v>1427</v>
      </c>
      <c r="I61" s="140">
        <v>1463</v>
      </c>
      <c r="J61" s="115">
        <v>-36</v>
      </c>
      <c r="K61" s="116">
        <v>-2.4606971975393028</v>
      </c>
    </row>
    <row r="62" spans="1:11" ht="14.1" customHeight="1" x14ac:dyDescent="0.2">
      <c r="A62" s="306" t="s">
        <v>292</v>
      </c>
      <c r="B62" s="307" t="s">
        <v>293</v>
      </c>
      <c r="C62" s="308"/>
      <c r="D62" s="113">
        <v>4.3865201296583995</v>
      </c>
      <c r="E62" s="115">
        <v>2287</v>
      </c>
      <c r="F62" s="114">
        <v>2277</v>
      </c>
      <c r="G62" s="114">
        <v>2250</v>
      </c>
      <c r="H62" s="114">
        <v>2247</v>
      </c>
      <c r="I62" s="140">
        <v>2259</v>
      </c>
      <c r="J62" s="115">
        <v>28</v>
      </c>
      <c r="K62" s="116">
        <v>1.239486498450642</v>
      </c>
    </row>
    <row r="63" spans="1:11" ht="14.1" customHeight="1" x14ac:dyDescent="0.2">
      <c r="A63" s="306"/>
      <c r="B63" s="307" t="s">
        <v>294</v>
      </c>
      <c r="C63" s="308"/>
      <c r="D63" s="113">
        <v>3.6710973013406987</v>
      </c>
      <c r="E63" s="115">
        <v>1914</v>
      </c>
      <c r="F63" s="114">
        <v>1908</v>
      </c>
      <c r="G63" s="114">
        <v>1892</v>
      </c>
      <c r="H63" s="114">
        <v>1892</v>
      </c>
      <c r="I63" s="140">
        <v>1912</v>
      </c>
      <c r="J63" s="115">
        <v>2</v>
      </c>
      <c r="K63" s="116">
        <v>0.10460251046025104</v>
      </c>
    </row>
    <row r="64" spans="1:11" ht="14.1" customHeight="1" x14ac:dyDescent="0.2">
      <c r="A64" s="306" t="s">
        <v>295</v>
      </c>
      <c r="B64" s="307" t="s">
        <v>296</v>
      </c>
      <c r="C64" s="308"/>
      <c r="D64" s="113">
        <v>1.0798473253159944</v>
      </c>
      <c r="E64" s="115">
        <v>563</v>
      </c>
      <c r="F64" s="114">
        <v>555</v>
      </c>
      <c r="G64" s="114">
        <v>557</v>
      </c>
      <c r="H64" s="114">
        <v>574</v>
      </c>
      <c r="I64" s="140">
        <v>567</v>
      </c>
      <c r="J64" s="115">
        <v>-4</v>
      </c>
      <c r="K64" s="116">
        <v>-0.70546737213403876</v>
      </c>
    </row>
    <row r="65" spans="1:11" ht="14.1" customHeight="1" x14ac:dyDescent="0.2">
      <c r="A65" s="306" t="s">
        <v>297</v>
      </c>
      <c r="B65" s="307" t="s">
        <v>298</v>
      </c>
      <c r="C65" s="308"/>
      <c r="D65" s="113">
        <v>1.4653700826668201</v>
      </c>
      <c r="E65" s="115">
        <v>764</v>
      </c>
      <c r="F65" s="114">
        <v>787</v>
      </c>
      <c r="G65" s="114">
        <v>778</v>
      </c>
      <c r="H65" s="114">
        <v>764</v>
      </c>
      <c r="I65" s="140">
        <v>774</v>
      </c>
      <c r="J65" s="115">
        <v>-10</v>
      </c>
      <c r="K65" s="116">
        <v>-1.2919896640826873</v>
      </c>
    </row>
    <row r="66" spans="1:11" ht="14.1" customHeight="1" x14ac:dyDescent="0.2">
      <c r="A66" s="306">
        <v>82</v>
      </c>
      <c r="B66" s="307" t="s">
        <v>299</v>
      </c>
      <c r="C66" s="308"/>
      <c r="D66" s="113">
        <v>4.3903561769952244</v>
      </c>
      <c r="E66" s="115">
        <v>2289</v>
      </c>
      <c r="F66" s="114">
        <v>2320</v>
      </c>
      <c r="G66" s="114">
        <v>2330</v>
      </c>
      <c r="H66" s="114">
        <v>2261</v>
      </c>
      <c r="I66" s="140">
        <v>2275</v>
      </c>
      <c r="J66" s="115">
        <v>14</v>
      </c>
      <c r="K66" s="116">
        <v>0.61538461538461542</v>
      </c>
    </row>
    <row r="67" spans="1:11" ht="14.1" customHeight="1" x14ac:dyDescent="0.2">
      <c r="A67" s="306" t="s">
        <v>300</v>
      </c>
      <c r="B67" s="307" t="s">
        <v>301</v>
      </c>
      <c r="C67" s="308"/>
      <c r="D67" s="113">
        <v>3.1071983428275507</v>
      </c>
      <c r="E67" s="115">
        <v>1620</v>
      </c>
      <c r="F67" s="114">
        <v>1637</v>
      </c>
      <c r="G67" s="114">
        <v>1664</v>
      </c>
      <c r="H67" s="114">
        <v>1608</v>
      </c>
      <c r="I67" s="140">
        <v>1621</v>
      </c>
      <c r="J67" s="115">
        <v>-1</v>
      </c>
      <c r="K67" s="116">
        <v>-6.1690314620604564E-2</v>
      </c>
    </row>
    <row r="68" spans="1:11" ht="14.1" customHeight="1" x14ac:dyDescent="0.2">
      <c r="A68" s="306" t="s">
        <v>302</v>
      </c>
      <c r="B68" s="307" t="s">
        <v>303</v>
      </c>
      <c r="C68" s="308"/>
      <c r="D68" s="113">
        <v>0.66747223660739974</v>
      </c>
      <c r="E68" s="115">
        <v>348</v>
      </c>
      <c r="F68" s="114">
        <v>366</v>
      </c>
      <c r="G68" s="114">
        <v>358</v>
      </c>
      <c r="H68" s="114">
        <v>344</v>
      </c>
      <c r="I68" s="140">
        <v>349</v>
      </c>
      <c r="J68" s="115">
        <v>-1</v>
      </c>
      <c r="K68" s="116">
        <v>-0.28653295128939826</v>
      </c>
    </row>
    <row r="69" spans="1:11" ht="14.1" customHeight="1" x14ac:dyDescent="0.2">
      <c r="A69" s="306">
        <v>83</v>
      </c>
      <c r="B69" s="307" t="s">
        <v>304</v>
      </c>
      <c r="C69" s="308"/>
      <c r="D69" s="113">
        <v>6.6401979400425803</v>
      </c>
      <c r="E69" s="115">
        <v>3462</v>
      </c>
      <c r="F69" s="114">
        <v>3545</v>
      </c>
      <c r="G69" s="114">
        <v>3507</v>
      </c>
      <c r="H69" s="114">
        <v>3458</v>
      </c>
      <c r="I69" s="140">
        <v>3451</v>
      </c>
      <c r="J69" s="115">
        <v>11</v>
      </c>
      <c r="K69" s="116">
        <v>0.31874818893074469</v>
      </c>
    </row>
    <row r="70" spans="1:11" ht="14.1" customHeight="1" x14ac:dyDescent="0.2">
      <c r="A70" s="306" t="s">
        <v>305</v>
      </c>
      <c r="B70" s="307" t="s">
        <v>306</v>
      </c>
      <c r="C70" s="308"/>
      <c r="D70" s="113">
        <v>5.5910389934211784</v>
      </c>
      <c r="E70" s="115">
        <v>2915</v>
      </c>
      <c r="F70" s="114">
        <v>3009</v>
      </c>
      <c r="G70" s="114">
        <v>2981</v>
      </c>
      <c r="H70" s="114">
        <v>2924</v>
      </c>
      <c r="I70" s="140">
        <v>2919</v>
      </c>
      <c r="J70" s="115">
        <v>-4</v>
      </c>
      <c r="K70" s="116">
        <v>-0.13703323055841041</v>
      </c>
    </row>
    <row r="71" spans="1:11" ht="14.1" customHeight="1" x14ac:dyDescent="0.2">
      <c r="A71" s="306"/>
      <c r="B71" s="307" t="s">
        <v>307</v>
      </c>
      <c r="C71" s="308"/>
      <c r="D71" s="113">
        <v>2.2651859523946527</v>
      </c>
      <c r="E71" s="115">
        <v>1181</v>
      </c>
      <c r="F71" s="114">
        <v>1214</v>
      </c>
      <c r="G71" s="114">
        <v>1213</v>
      </c>
      <c r="H71" s="114">
        <v>1158</v>
      </c>
      <c r="I71" s="140">
        <v>1158</v>
      </c>
      <c r="J71" s="115">
        <v>23</v>
      </c>
      <c r="K71" s="116">
        <v>1.9861830742659758</v>
      </c>
    </row>
    <row r="72" spans="1:11" ht="14.1" customHeight="1" x14ac:dyDescent="0.2">
      <c r="A72" s="306">
        <v>84</v>
      </c>
      <c r="B72" s="307" t="s">
        <v>308</v>
      </c>
      <c r="C72" s="308"/>
      <c r="D72" s="113">
        <v>1.263977597483553</v>
      </c>
      <c r="E72" s="115">
        <v>659</v>
      </c>
      <c r="F72" s="114">
        <v>650</v>
      </c>
      <c r="G72" s="114">
        <v>645</v>
      </c>
      <c r="H72" s="114">
        <v>674</v>
      </c>
      <c r="I72" s="140">
        <v>672</v>
      </c>
      <c r="J72" s="115">
        <v>-13</v>
      </c>
      <c r="K72" s="116">
        <v>-1.9345238095238095</v>
      </c>
    </row>
    <row r="73" spans="1:11" ht="14.1" customHeight="1" x14ac:dyDescent="0.2">
      <c r="A73" s="306" t="s">
        <v>309</v>
      </c>
      <c r="B73" s="307" t="s">
        <v>310</v>
      </c>
      <c r="C73" s="308"/>
      <c r="D73" s="113">
        <v>0.36442449699829293</v>
      </c>
      <c r="E73" s="115">
        <v>190</v>
      </c>
      <c r="F73" s="114">
        <v>189</v>
      </c>
      <c r="G73" s="114">
        <v>185</v>
      </c>
      <c r="H73" s="114">
        <v>188</v>
      </c>
      <c r="I73" s="140">
        <v>186</v>
      </c>
      <c r="J73" s="115">
        <v>4</v>
      </c>
      <c r="K73" s="116">
        <v>2.150537634408602</v>
      </c>
    </row>
    <row r="74" spans="1:11" ht="14.1" customHeight="1" x14ac:dyDescent="0.2">
      <c r="A74" s="306" t="s">
        <v>311</v>
      </c>
      <c r="B74" s="307" t="s">
        <v>312</v>
      </c>
      <c r="C74" s="308"/>
      <c r="D74" s="113">
        <v>0.28578552659339818</v>
      </c>
      <c r="E74" s="115">
        <v>149</v>
      </c>
      <c r="F74" s="114">
        <v>149</v>
      </c>
      <c r="G74" s="114">
        <v>149</v>
      </c>
      <c r="H74" s="114">
        <v>166</v>
      </c>
      <c r="I74" s="140">
        <v>167</v>
      </c>
      <c r="J74" s="115">
        <v>-18</v>
      </c>
      <c r="K74" s="116">
        <v>-10.778443113772456</v>
      </c>
    </row>
    <row r="75" spans="1:11" ht="14.1" customHeight="1" x14ac:dyDescent="0.2">
      <c r="A75" s="306" t="s">
        <v>313</v>
      </c>
      <c r="B75" s="307" t="s">
        <v>314</v>
      </c>
      <c r="C75" s="308"/>
      <c r="D75" s="113">
        <v>0.14960584613614131</v>
      </c>
      <c r="E75" s="115">
        <v>78</v>
      </c>
      <c r="F75" s="114">
        <v>77</v>
      </c>
      <c r="G75" s="114">
        <v>73</v>
      </c>
      <c r="H75" s="114">
        <v>76</v>
      </c>
      <c r="I75" s="140">
        <v>78</v>
      </c>
      <c r="J75" s="115">
        <v>0</v>
      </c>
      <c r="K75" s="116">
        <v>0</v>
      </c>
    </row>
    <row r="76" spans="1:11" ht="14.1" customHeight="1" x14ac:dyDescent="0.2">
      <c r="A76" s="306">
        <v>91</v>
      </c>
      <c r="B76" s="307" t="s">
        <v>315</v>
      </c>
      <c r="C76" s="308"/>
      <c r="D76" s="113">
        <v>0.41812915971383086</v>
      </c>
      <c r="E76" s="115">
        <v>218</v>
      </c>
      <c r="F76" s="114">
        <v>211</v>
      </c>
      <c r="G76" s="114">
        <v>209</v>
      </c>
      <c r="H76" s="114">
        <v>203</v>
      </c>
      <c r="I76" s="140">
        <v>204</v>
      </c>
      <c r="J76" s="115">
        <v>14</v>
      </c>
      <c r="K76" s="116">
        <v>6.8627450980392153</v>
      </c>
    </row>
    <row r="77" spans="1:11" ht="14.1" customHeight="1" x14ac:dyDescent="0.2">
      <c r="A77" s="306">
        <v>92</v>
      </c>
      <c r="B77" s="307" t="s">
        <v>316</v>
      </c>
      <c r="C77" s="308"/>
      <c r="D77" s="113">
        <v>1.5401730057348908</v>
      </c>
      <c r="E77" s="115">
        <v>803</v>
      </c>
      <c r="F77" s="114">
        <v>776</v>
      </c>
      <c r="G77" s="114">
        <v>781</v>
      </c>
      <c r="H77" s="114">
        <v>771</v>
      </c>
      <c r="I77" s="140">
        <v>753</v>
      </c>
      <c r="J77" s="115">
        <v>50</v>
      </c>
      <c r="K77" s="116">
        <v>6.6401062416998675</v>
      </c>
    </row>
    <row r="78" spans="1:11" ht="14.1" customHeight="1" x14ac:dyDescent="0.2">
      <c r="A78" s="306">
        <v>93</v>
      </c>
      <c r="B78" s="307" t="s">
        <v>317</v>
      </c>
      <c r="C78" s="308"/>
      <c r="D78" s="113">
        <v>0.15919596447820167</v>
      </c>
      <c r="E78" s="115">
        <v>83</v>
      </c>
      <c r="F78" s="114">
        <v>77</v>
      </c>
      <c r="G78" s="114">
        <v>74</v>
      </c>
      <c r="H78" s="114">
        <v>70</v>
      </c>
      <c r="I78" s="140">
        <v>72</v>
      </c>
      <c r="J78" s="115">
        <v>11</v>
      </c>
      <c r="K78" s="116">
        <v>15.277777777777779</v>
      </c>
    </row>
    <row r="79" spans="1:11" ht="14.1" customHeight="1" x14ac:dyDescent="0.2">
      <c r="A79" s="306">
        <v>94</v>
      </c>
      <c r="B79" s="307" t="s">
        <v>318</v>
      </c>
      <c r="C79" s="308"/>
      <c r="D79" s="113">
        <v>9.7819207089015481E-2</v>
      </c>
      <c r="E79" s="115">
        <v>51</v>
      </c>
      <c r="F79" s="114">
        <v>56</v>
      </c>
      <c r="G79" s="114">
        <v>57</v>
      </c>
      <c r="H79" s="114">
        <v>50</v>
      </c>
      <c r="I79" s="140">
        <v>48</v>
      </c>
      <c r="J79" s="115">
        <v>3</v>
      </c>
      <c r="K79" s="116">
        <v>6.25</v>
      </c>
    </row>
    <row r="80" spans="1:11" ht="14.1" customHeight="1" x14ac:dyDescent="0.2">
      <c r="A80" s="306" t="s">
        <v>319</v>
      </c>
      <c r="B80" s="307" t="s">
        <v>320</v>
      </c>
      <c r="C80" s="308"/>
      <c r="D80" s="113">
        <v>5.7540710052362042E-3</v>
      </c>
      <c r="E80" s="115">
        <v>3</v>
      </c>
      <c r="F80" s="114">
        <v>3</v>
      </c>
      <c r="G80" s="114" t="s">
        <v>513</v>
      </c>
      <c r="H80" s="114" t="s">
        <v>513</v>
      </c>
      <c r="I80" s="140" t="s">
        <v>513</v>
      </c>
      <c r="J80" s="115" t="s">
        <v>513</v>
      </c>
      <c r="K80" s="116" t="s">
        <v>513</v>
      </c>
    </row>
    <row r="81" spans="1:11" ht="14.1" customHeight="1" x14ac:dyDescent="0.2">
      <c r="A81" s="310" t="s">
        <v>321</v>
      </c>
      <c r="B81" s="311" t="s">
        <v>224</v>
      </c>
      <c r="C81" s="312"/>
      <c r="D81" s="125">
        <v>5.7540710052362042E-3</v>
      </c>
      <c r="E81" s="143">
        <v>3</v>
      </c>
      <c r="F81" s="144">
        <v>5</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11502</v>
      </c>
      <c r="E12" s="114">
        <v>12063</v>
      </c>
      <c r="F12" s="114">
        <v>12134</v>
      </c>
      <c r="G12" s="114">
        <v>12203</v>
      </c>
      <c r="H12" s="140">
        <v>11969</v>
      </c>
      <c r="I12" s="115">
        <v>-467</v>
      </c>
      <c r="J12" s="116">
        <v>-3.9017461776255327</v>
      </c>
      <c r="K12"/>
      <c r="L12"/>
      <c r="M12"/>
      <c r="N12"/>
      <c r="O12"/>
      <c r="P12"/>
    </row>
    <row r="13" spans="1:16" s="110" customFormat="1" ht="14.45" customHeight="1" x14ac:dyDescent="0.2">
      <c r="A13" s="120" t="s">
        <v>105</v>
      </c>
      <c r="B13" s="119" t="s">
        <v>106</v>
      </c>
      <c r="C13" s="113">
        <v>40.749434880890277</v>
      </c>
      <c r="D13" s="115">
        <v>4687</v>
      </c>
      <c r="E13" s="114">
        <v>4895</v>
      </c>
      <c r="F13" s="114">
        <v>4940</v>
      </c>
      <c r="G13" s="114">
        <v>4928</v>
      </c>
      <c r="H13" s="140">
        <v>4897</v>
      </c>
      <c r="I13" s="115">
        <v>-210</v>
      </c>
      <c r="J13" s="116">
        <v>-4.2883397998774759</v>
      </c>
      <c r="K13"/>
      <c r="L13"/>
      <c r="M13"/>
      <c r="N13"/>
      <c r="O13"/>
      <c r="P13"/>
    </row>
    <row r="14" spans="1:16" s="110" customFormat="1" ht="14.45" customHeight="1" x14ac:dyDescent="0.2">
      <c r="A14" s="120"/>
      <c r="B14" s="119" t="s">
        <v>107</v>
      </c>
      <c r="C14" s="113">
        <v>59.250565119109723</v>
      </c>
      <c r="D14" s="115">
        <v>6815</v>
      </c>
      <c r="E14" s="114">
        <v>7168</v>
      </c>
      <c r="F14" s="114">
        <v>7194</v>
      </c>
      <c r="G14" s="114">
        <v>7275</v>
      </c>
      <c r="H14" s="140">
        <v>7072</v>
      </c>
      <c r="I14" s="115">
        <v>-257</v>
      </c>
      <c r="J14" s="116">
        <v>-3.6340497737556561</v>
      </c>
      <c r="K14"/>
      <c r="L14"/>
      <c r="M14"/>
      <c r="N14"/>
      <c r="O14"/>
      <c r="P14"/>
    </row>
    <row r="15" spans="1:16" s="110" customFormat="1" ht="14.45" customHeight="1" x14ac:dyDescent="0.2">
      <c r="A15" s="118" t="s">
        <v>105</v>
      </c>
      <c r="B15" s="121" t="s">
        <v>108</v>
      </c>
      <c r="C15" s="113">
        <v>16.205877238741088</v>
      </c>
      <c r="D15" s="115">
        <v>1864</v>
      </c>
      <c r="E15" s="114">
        <v>1998</v>
      </c>
      <c r="F15" s="114">
        <v>2039</v>
      </c>
      <c r="G15" s="114">
        <v>2066</v>
      </c>
      <c r="H15" s="140">
        <v>1894</v>
      </c>
      <c r="I15" s="115">
        <v>-30</v>
      </c>
      <c r="J15" s="116">
        <v>-1.583949313621964</v>
      </c>
      <c r="K15"/>
      <c r="L15"/>
      <c r="M15"/>
      <c r="N15"/>
      <c r="O15"/>
      <c r="P15"/>
    </row>
    <row r="16" spans="1:16" s="110" customFormat="1" ht="14.45" customHeight="1" x14ac:dyDescent="0.2">
      <c r="A16" s="118"/>
      <c r="B16" s="121" t="s">
        <v>109</v>
      </c>
      <c r="C16" s="113">
        <v>45.965918970613806</v>
      </c>
      <c r="D16" s="115">
        <v>5287</v>
      </c>
      <c r="E16" s="114">
        <v>5548</v>
      </c>
      <c r="F16" s="114">
        <v>5547</v>
      </c>
      <c r="G16" s="114">
        <v>5568</v>
      </c>
      <c r="H16" s="140">
        <v>5579</v>
      </c>
      <c r="I16" s="115">
        <v>-292</v>
      </c>
      <c r="J16" s="116">
        <v>-5.2339128876142675</v>
      </c>
      <c r="K16"/>
      <c r="L16"/>
      <c r="M16"/>
      <c r="N16"/>
      <c r="O16"/>
      <c r="P16"/>
    </row>
    <row r="17" spans="1:16" s="110" customFormat="1" ht="14.45" customHeight="1" x14ac:dyDescent="0.2">
      <c r="A17" s="118"/>
      <c r="B17" s="121" t="s">
        <v>110</v>
      </c>
      <c r="C17" s="113">
        <v>19.848721961398017</v>
      </c>
      <c r="D17" s="115">
        <v>2283</v>
      </c>
      <c r="E17" s="114">
        <v>2357</v>
      </c>
      <c r="F17" s="114">
        <v>2391</v>
      </c>
      <c r="G17" s="114">
        <v>2459</v>
      </c>
      <c r="H17" s="140">
        <v>2454</v>
      </c>
      <c r="I17" s="115">
        <v>-171</v>
      </c>
      <c r="J17" s="116">
        <v>-6.9682151589242052</v>
      </c>
      <c r="K17"/>
      <c r="L17"/>
      <c r="M17"/>
      <c r="N17"/>
      <c r="O17"/>
      <c r="P17"/>
    </row>
    <row r="18" spans="1:16" s="110" customFormat="1" ht="14.45" customHeight="1" x14ac:dyDescent="0.2">
      <c r="A18" s="120"/>
      <c r="B18" s="121" t="s">
        <v>111</v>
      </c>
      <c r="C18" s="113">
        <v>17.979481829247089</v>
      </c>
      <c r="D18" s="115">
        <v>2068</v>
      </c>
      <c r="E18" s="114">
        <v>2160</v>
      </c>
      <c r="F18" s="114">
        <v>2157</v>
      </c>
      <c r="G18" s="114">
        <v>2110</v>
      </c>
      <c r="H18" s="140">
        <v>2042</v>
      </c>
      <c r="I18" s="115">
        <v>26</v>
      </c>
      <c r="J18" s="116">
        <v>1.2732615083251715</v>
      </c>
      <c r="K18"/>
      <c r="L18"/>
      <c r="M18"/>
      <c r="N18"/>
      <c r="O18"/>
      <c r="P18"/>
    </row>
    <row r="19" spans="1:16" s="110" customFormat="1" ht="14.45" customHeight="1" x14ac:dyDescent="0.2">
      <c r="A19" s="120"/>
      <c r="B19" s="121" t="s">
        <v>112</v>
      </c>
      <c r="C19" s="113">
        <v>1.7909928708050773</v>
      </c>
      <c r="D19" s="115">
        <v>206</v>
      </c>
      <c r="E19" s="114">
        <v>227</v>
      </c>
      <c r="F19" s="114">
        <v>248</v>
      </c>
      <c r="G19" s="114">
        <v>207</v>
      </c>
      <c r="H19" s="140">
        <v>169</v>
      </c>
      <c r="I19" s="115">
        <v>37</v>
      </c>
      <c r="J19" s="116">
        <v>21.893491124260354</v>
      </c>
      <c r="K19"/>
      <c r="L19"/>
      <c r="M19"/>
      <c r="N19"/>
      <c r="O19"/>
      <c r="P19"/>
    </row>
    <row r="20" spans="1:16" s="110" customFormat="1" ht="14.45" customHeight="1" x14ac:dyDescent="0.2">
      <c r="A20" s="120" t="s">
        <v>113</v>
      </c>
      <c r="B20" s="119" t="s">
        <v>116</v>
      </c>
      <c r="C20" s="113">
        <v>91.331942270909408</v>
      </c>
      <c r="D20" s="115">
        <v>10505</v>
      </c>
      <c r="E20" s="114">
        <v>11002</v>
      </c>
      <c r="F20" s="114">
        <v>11062</v>
      </c>
      <c r="G20" s="114">
        <v>11126</v>
      </c>
      <c r="H20" s="140">
        <v>10948</v>
      </c>
      <c r="I20" s="115">
        <v>-443</v>
      </c>
      <c r="J20" s="116">
        <v>-4.0464011691633175</v>
      </c>
      <c r="K20"/>
      <c r="L20"/>
      <c r="M20"/>
      <c r="N20"/>
      <c r="O20"/>
      <c r="P20"/>
    </row>
    <row r="21" spans="1:16" s="110" customFormat="1" ht="14.45" customHeight="1" x14ac:dyDescent="0.2">
      <c r="A21" s="123"/>
      <c r="B21" s="124" t="s">
        <v>117</v>
      </c>
      <c r="C21" s="125">
        <v>8.4854807859502692</v>
      </c>
      <c r="D21" s="143">
        <v>976</v>
      </c>
      <c r="E21" s="144">
        <v>1040</v>
      </c>
      <c r="F21" s="144">
        <v>1048</v>
      </c>
      <c r="G21" s="144">
        <v>1049</v>
      </c>
      <c r="H21" s="145">
        <v>998</v>
      </c>
      <c r="I21" s="143">
        <v>-22</v>
      </c>
      <c r="J21" s="146">
        <v>-2.2044088176352705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12153</v>
      </c>
      <c r="E56" s="114">
        <v>12672</v>
      </c>
      <c r="F56" s="114">
        <v>12659</v>
      </c>
      <c r="G56" s="114">
        <v>12745</v>
      </c>
      <c r="H56" s="140">
        <v>12444</v>
      </c>
      <c r="I56" s="115">
        <v>-291</v>
      </c>
      <c r="J56" s="116">
        <v>-2.3384763741562198</v>
      </c>
      <c r="K56"/>
      <c r="L56"/>
      <c r="M56"/>
      <c r="N56"/>
      <c r="O56"/>
      <c r="P56"/>
    </row>
    <row r="57" spans="1:16" s="110" customFormat="1" ht="14.45" customHeight="1" x14ac:dyDescent="0.2">
      <c r="A57" s="120" t="s">
        <v>105</v>
      </c>
      <c r="B57" s="119" t="s">
        <v>106</v>
      </c>
      <c r="C57" s="113">
        <v>40.631942730190076</v>
      </c>
      <c r="D57" s="115">
        <v>4938</v>
      </c>
      <c r="E57" s="114">
        <v>5170</v>
      </c>
      <c r="F57" s="114">
        <v>5133</v>
      </c>
      <c r="G57" s="114">
        <v>5127</v>
      </c>
      <c r="H57" s="140">
        <v>5040</v>
      </c>
      <c r="I57" s="115">
        <v>-102</v>
      </c>
      <c r="J57" s="116">
        <v>-2.0238095238095237</v>
      </c>
    </row>
    <row r="58" spans="1:16" s="110" customFormat="1" ht="14.45" customHeight="1" x14ac:dyDescent="0.2">
      <c r="A58" s="120"/>
      <c r="B58" s="119" t="s">
        <v>107</v>
      </c>
      <c r="C58" s="113">
        <v>59.368057269809924</v>
      </c>
      <c r="D58" s="115">
        <v>7215</v>
      </c>
      <c r="E58" s="114">
        <v>7502</v>
      </c>
      <c r="F58" s="114">
        <v>7526</v>
      </c>
      <c r="G58" s="114">
        <v>7618</v>
      </c>
      <c r="H58" s="140">
        <v>7404</v>
      </c>
      <c r="I58" s="115">
        <v>-189</v>
      </c>
      <c r="J58" s="116">
        <v>-2.5526742301458669</v>
      </c>
    </row>
    <row r="59" spans="1:16" s="110" customFormat="1" ht="14.45" customHeight="1" x14ac:dyDescent="0.2">
      <c r="A59" s="118" t="s">
        <v>105</v>
      </c>
      <c r="B59" s="121" t="s">
        <v>108</v>
      </c>
      <c r="C59" s="113">
        <v>16.481527194931292</v>
      </c>
      <c r="D59" s="115">
        <v>2003</v>
      </c>
      <c r="E59" s="114">
        <v>2112</v>
      </c>
      <c r="F59" s="114">
        <v>2101</v>
      </c>
      <c r="G59" s="114">
        <v>2191</v>
      </c>
      <c r="H59" s="140">
        <v>1970</v>
      </c>
      <c r="I59" s="115">
        <v>33</v>
      </c>
      <c r="J59" s="116">
        <v>1.6751269035532994</v>
      </c>
    </row>
    <row r="60" spans="1:16" s="110" customFormat="1" ht="14.45" customHeight="1" x14ac:dyDescent="0.2">
      <c r="A60" s="118"/>
      <c r="B60" s="121" t="s">
        <v>109</v>
      </c>
      <c r="C60" s="113">
        <v>45.601908993664118</v>
      </c>
      <c r="D60" s="115">
        <v>5542</v>
      </c>
      <c r="E60" s="114">
        <v>5804</v>
      </c>
      <c r="F60" s="114">
        <v>5771</v>
      </c>
      <c r="G60" s="114">
        <v>5776</v>
      </c>
      <c r="H60" s="140">
        <v>5754</v>
      </c>
      <c r="I60" s="115">
        <v>-212</v>
      </c>
      <c r="J60" s="116">
        <v>-3.6843934654153632</v>
      </c>
    </row>
    <row r="61" spans="1:16" s="110" customFormat="1" ht="14.45" customHeight="1" x14ac:dyDescent="0.2">
      <c r="A61" s="118"/>
      <c r="B61" s="121" t="s">
        <v>110</v>
      </c>
      <c r="C61" s="113">
        <v>19.797580844235991</v>
      </c>
      <c r="D61" s="115">
        <v>2406</v>
      </c>
      <c r="E61" s="114">
        <v>2498</v>
      </c>
      <c r="F61" s="114">
        <v>2540</v>
      </c>
      <c r="G61" s="114">
        <v>2589</v>
      </c>
      <c r="H61" s="140">
        <v>2584</v>
      </c>
      <c r="I61" s="115">
        <v>-178</v>
      </c>
      <c r="J61" s="116">
        <v>-6.8885448916408665</v>
      </c>
    </row>
    <row r="62" spans="1:16" s="110" customFormat="1" ht="14.45" customHeight="1" x14ac:dyDescent="0.2">
      <c r="A62" s="120"/>
      <c r="B62" s="121" t="s">
        <v>111</v>
      </c>
      <c r="C62" s="113">
        <v>18.118982967168602</v>
      </c>
      <c r="D62" s="115">
        <v>2202</v>
      </c>
      <c r="E62" s="114">
        <v>2258</v>
      </c>
      <c r="F62" s="114">
        <v>2247</v>
      </c>
      <c r="G62" s="114">
        <v>2189</v>
      </c>
      <c r="H62" s="140">
        <v>2136</v>
      </c>
      <c r="I62" s="115">
        <v>66</v>
      </c>
      <c r="J62" s="116">
        <v>3.0898876404494384</v>
      </c>
    </row>
    <row r="63" spans="1:16" s="110" customFormat="1" ht="14.45" customHeight="1" x14ac:dyDescent="0.2">
      <c r="A63" s="120"/>
      <c r="B63" s="121" t="s">
        <v>112</v>
      </c>
      <c r="C63" s="113">
        <v>1.8102526125236567</v>
      </c>
      <c r="D63" s="115">
        <v>220</v>
      </c>
      <c r="E63" s="114">
        <v>232</v>
      </c>
      <c r="F63" s="114">
        <v>263</v>
      </c>
      <c r="G63" s="114">
        <v>224</v>
      </c>
      <c r="H63" s="140">
        <v>179</v>
      </c>
      <c r="I63" s="115">
        <v>41</v>
      </c>
      <c r="J63" s="116">
        <v>22.905027932960895</v>
      </c>
    </row>
    <row r="64" spans="1:16" s="110" customFormat="1" ht="14.45" customHeight="1" x14ac:dyDescent="0.2">
      <c r="A64" s="120" t="s">
        <v>113</v>
      </c>
      <c r="B64" s="119" t="s">
        <v>116</v>
      </c>
      <c r="C64" s="113">
        <v>90.61137167777504</v>
      </c>
      <c r="D64" s="115">
        <v>11012</v>
      </c>
      <c r="E64" s="114">
        <v>11479</v>
      </c>
      <c r="F64" s="114">
        <v>11480</v>
      </c>
      <c r="G64" s="114">
        <v>11562</v>
      </c>
      <c r="H64" s="140">
        <v>11321</v>
      </c>
      <c r="I64" s="115">
        <v>-309</v>
      </c>
      <c r="J64" s="116">
        <v>-2.7294408621146542</v>
      </c>
    </row>
    <row r="65" spans="1:10" s="110" customFormat="1" ht="14.45" customHeight="1" x14ac:dyDescent="0.2">
      <c r="A65" s="123"/>
      <c r="B65" s="124" t="s">
        <v>117</v>
      </c>
      <c r="C65" s="125">
        <v>9.2076030609726001</v>
      </c>
      <c r="D65" s="143">
        <v>1119</v>
      </c>
      <c r="E65" s="144">
        <v>1169</v>
      </c>
      <c r="F65" s="144">
        <v>1157</v>
      </c>
      <c r="G65" s="144">
        <v>1158</v>
      </c>
      <c r="H65" s="145">
        <v>1101</v>
      </c>
      <c r="I65" s="143">
        <v>18</v>
      </c>
      <c r="J65" s="146">
        <v>1.6348773841961852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11502</v>
      </c>
      <c r="G11" s="114">
        <v>12063</v>
      </c>
      <c r="H11" s="114">
        <v>12134</v>
      </c>
      <c r="I11" s="114">
        <v>12203</v>
      </c>
      <c r="J11" s="140">
        <v>11969</v>
      </c>
      <c r="K11" s="114">
        <v>-467</v>
      </c>
      <c r="L11" s="116">
        <v>-3.9017461776255327</v>
      </c>
    </row>
    <row r="12" spans="1:17" s="110" customFormat="1" ht="24" customHeight="1" x14ac:dyDescent="0.2">
      <c r="A12" s="604" t="s">
        <v>185</v>
      </c>
      <c r="B12" s="605"/>
      <c r="C12" s="605"/>
      <c r="D12" s="606"/>
      <c r="E12" s="113">
        <v>40.749434880890277</v>
      </c>
      <c r="F12" s="115">
        <v>4687</v>
      </c>
      <c r="G12" s="114">
        <v>4895</v>
      </c>
      <c r="H12" s="114">
        <v>4940</v>
      </c>
      <c r="I12" s="114">
        <v>4928</v>
      </c>
      <c r="J12" s="140">
        <v>4897</v>
      </c>
      <c r="K12" s="114">
        <v>-210</v>
      </c>
      <c r="L12" s="116">
        <v>-4.2883397998774759</v>
      </c>
    </row>
    <row r="13" spans="1:17" s="110" customFormat="1" ht="15" customHeight="1" x14ac:dyDescent="0.2">
      <c r="A13" s="120"/>
      <c r="B13" s="612" t="s">
        <v>107</v>
      </c>
      <c r="C13" s="612"/>
      <c r="E13" s="113">
        <v>59.250565119109723</v>
      </c>
      <c r="F13" s="115">
        <v>6815</v>
      </c>
      <c r="G13" s="114">
        <v>7168</v>
      </c>
      <c r="H13" s="114">
        <v>7194</v>
      </c>
      <c r="I13" s="114">
        <v>7275</v>
      </c>
      <c r="J13" s="140">
        <v>7072</v>
      </c>
      <c r="K13" s="114">
        <v>-257</v>
      </c>
      <c r="L13" s="116">
        <v>-3.6340497737556561</v>
      </c>
    </row>
    <row r="14" spans="1:17" s="110" customFormat="1" ht="22.5" customHeight="1" x14ac:dyDescent="0.2">
      <c r="A14" s="604" t="s">
        <v>186</v>
      </c>
      <c r="B14" s="605"/>
      <c r="C14" s="605"/>
      <c r="D14" s="606"/>
      <c r="E14" s="113">
        <v>16.205877238741088</v>
      </c>
      <c r="F14" s="115">
        <v>1864</v>
      </c>
      <c r="G14" s="114">
        <v>1998</v>
      </c>
      <c r="H14" s="114">
        <v>2039</v>
      </c>
      <c r="I14" s="114">
        <v>2066</v>
      </c>
      <c r="J14" s="140">
        <v>1894</v>
      </c>
      <c r="K14" s="114">
        <v>-30</v>
      </c>
      <c r="L14" s="116">
        <v>-1.583949313621964</v>
      </c>
    </row>
    <row r="15" spans="1:17" s="110" customFormat="1" ht="15" customHeight="1" x14ac:dyDescent="0.2">
      <c r="A15" s="120"/>
      <c r="B15" s="119"/>
      <c r="C15" s="258" t="s">
        <v>106</v>
      </c>
      <c r="E15" s="113">
        <v>45.332618025751074</v>
      </c>
      <c r="F15" s="115">
        <v>845</v>
      </c>
      <c r="G15" s="114">
        <v>873</v>
      </c>
      <c r="H15" s="114">
        <v>896</v>
      </c>
      <c r="I15" s="114">
        <v>907</v>
      </c>
      <c r="J15" s="140">
        <v>861</v>
      </c>
      <c r="K15" s="114">
        <v>-16</v>
      </c>
      <c r="L15" s="116">
        <v>-1.8583042973286876</v>
      </c>
    </row>
    <row r="16" spans="1:17" s="110" customFormat="1" ht="15" customHeight="1" x14ac:dyDescent="0.2">
      <c r="A16" s="120"/>
      <c r="B16" s="119"/>
      <c r="C16" s="258" t="s">
        <v>107</v>
      </c>
      <c r="E16" s="113">
        <v>54.667381974248926</v>
      </c>
      <c r="F16" s="115">
        <v>1019</v>
      </c>
      <c r="G16" s="114">
        <v>1125</v>
      </c>
      <c r="H16" s="114">
        <v>1143</v>
      </c>
      <c r="I16" s="114">
        <v>1159</v>
      </c>
      <c r="J16" s="140">
        <v>1033</v>
      </c>
      <c r="K16" s="114">
        <v>-14</v>
      </c>
      <c r="L16" s="116">
        <v>-1.3552758954501452</v>
      </c>
    </row>
    <row r="17" spans="1:12" s="110" customFormat="1" ht="15" customHeight="1" x14ac:dyDescent="0.2">
      <c r="A17" s="120"/>
      <c r="B17" s="121" t="s">
        <v>109</v>
      </c>
      <c r="C17" s="258"/>
      <c r="E17" s="113">
        <v>45.965918970613806</v>
      </c>
      <c r="F17" s="115">
        <v>5287</v>
      </c>
      <c r="G17" s="114">
        <v>5548</v>
      </c>
      <c r="H17" s="114">
        <v>5547</v>
      </c>
      <c r="I17" s="114">
        <v>5568</v>
      </c>
      <c r="J17" s="140">
        <v>5579</v>
      </c>
      <c r="K17" s="114">
        <v>-292</v>
      </c>
      <c r="L17" s="116">
        <v>-5.2339128876142675</v>
      </c>
    </row>
    <row r="18" spans="1:12" s="110" customFormat="1" ht="15" customHeight="1" x14ac:dyDescent="0.2">
      <c r="A18" s="120"/>
      <c r="B18" s="119"/>
      <c r="C18" s="258" t="s">
        <v>106</v>
      </c>
      <c r="E18" s="113">
        <v>37.582750141857389</v>
      </c>
      <c r="F18" s="115">
        <v>1987</v>
      </c>
      <c r="G18" s="114">
        <v>2089</v>
      </c>
      <c r="H18" s="114">
        <v>2070</v>
      </c>
      <c r="I18" s="114">
        <v>2048</v>
      </c>
      <c r="J18" s="140">
        <v>2085</v>
      </c>
      <c r="K18" s="114">
        <v>-98</v>
      </c>
      <c r="L18" s="116">
        <v>-4.7002398081534773</v>
      </c>
    </row>
    <row r="19" spans="1:12" s="110" customFormat="1" ht="15" customHeight="1" x14ac:dyDescent="0.2">
      <c r="A19" s="120"/>
      <c r="B19" s="119"/>
      <c r="C19" s="258" t="s">
        <v>107</v>
      </c>
      <c r="E19" s="113">
        <v>62.417249858142611</v>
      </c>
      <c r="F19" s="115">
        <v>3300</v>
      </c>
      <c r="G19" s="114">
        <v>3459</v>
      </c>
      <c r="H19" s="114">
        <v>3477</v>
      </c>
      <c r="I19" s="114">
        <v>3520</v>
      </c>
      <c r="J19" s="140">
        <v>3494</v>
      </c>
      <c r="K19" s="114">
        <v>-194</v>
      </c>
      <c r="L19" s="116">
        <v>-5.5523755008586146</v>
      </c>
    </row>
    <row r="20" spans="1:12" s="110" customFormat="1" ht="15" customHeight="1" x14ac:dyDescent="0.2">
      <c r="A20" s="120"/>
      <c r="B20" s="121" t="s">
        <v>110</v>
      </c>
      <c r="C20" s="258"/>
      <c r="E20" s="113">
        <v>19.848721961398017</v>
      </c>
      <c r="F20" s="115">
        <v>2283</v>
      </c>
      <c r="G20" s="114">
        <v>2357</v>
      </c>
      <c r="H20" s="114">
        <v>2391</v>
      </c>
      <c r="I20" s="114">
        <v>2459</v>
      </c>
      <c r="J20" s="140">
        <v>2454</v>
      </c>
      <c r="K20" s="114">
        <v>-171</v>
      </c>
      <c r="L20" s="116">
        <v>-6.9682151589242052</v>
      </c>
    </row>
    <row r="21" spans="1:12" s="110" customFormat="1" ht="15" customHeight="1" x14ac:dyDescent="0.2">
      <c r="A21" s="120"/>
      <c r="B21" s="119"/>
      <c r="C21" s="258" t="s">
        <v>106</v>
      </c>
      <c r="E21" s="113">
        <v>34.472185720543145</v>
      </c>
      <c r="F21" s="115">
        <v>787</v>
      </c>
      <c r="G21" s="114">
        <v>813</v>
      </c>
      <c r="H21" s="114">
        <v>839</v>
      </c>
      <c r="I21" s="114">
        <v>873</v>
      </c>
      <c r="J21" s="140">
        <v>892</v>
      </c>
      <c r="K21" s="114">
        <v>-105</v>
      </c>
      <c r="L21" s="116">
        <v>-11.771300448430493</v>
      </c>
    </row>
    <row r="22" spans="1:12" s="110" customFormat="1" ht="15" customHeight="1" x14ac:dyDescent="0.2">
      <c r="A22" s="120"/>
      <c r="B22" s="119"/>
      <c r="C22" s="258" t="s">
        <v>107</v>
      </c>
      <c r="E22" s="113">
        <v>65.527814279456848</v>
      </c>
      <c r="F22" s="115">
        <v>1496</v>
      </c>
      <c r="G22" s="114">
        <v>1544</v>
      </c>
      <c r="H22" s="114">
        <v>1552</v>
      </c>
      <c r="I22" s="114">
        <v>1586</v>
      </c>
      <c r="J22" s="140">
        <v>1562</v>
      </c>
      <c r="K22" s="114">
        <v>-66</v>
      </c>
      <c r="L22" s="116">
        <v>-4.225352112676056</v>
      </c>
    </row>
    <row r="23" spans="1:12" s="110" customFormat="1" ht="15" customHeight="1" x14ac:dyDescent="0.2">
      <c r="A23" s="120"/>
      <c r="B23" s="121" t="s">
        <v>111</v>
      </c>
      <c r="C23" s="258"/>
      <c r="E23" s="113">
        <v>17.979481829247089</v>
      </c>
      <c r="F23" s="115">
        <v>2068</v>
      </c>
      <c r="G23" s="114">
        <v>2160</v>
      </c>
      <c r="H23" s="114">
        <v>2157</v>
      </c>
      <c r="I23" s="114">
        <v>2110</v>
      </c>
      <c r="J23" s="140">
        <v>2042</v>
      </c>
      <c r="K23" s="114">
        <v>26</v>
      </c>
      <c r="L23" s="116">
        <v>1.2732615083251715</v>
      </c>
    </row>
    <row r="24" spans="1:12" s="110" customFormat="1" ht="15" customHeight="1" x14ac:dyDescent="0.2">
      <c r="A24" s="120"/>
      <c r="B24" s="119"/>
      <c r="C24" s="258" t="s">
        <v>106</v>
      </c>
      <c r="E24" s="113">
        <v>51.644100580270795</v>
      </c>
      <c r="F24" s="115">
        <v>1068</v>
      </c>
      <c r="G24" s="114">
        <v>1120</v>
      </c>
      <c r="H24" s="114">
        <v>1135</v>
      </c>
      <c r="I24" s="114">
        <v>1100</v>
      </c>
      <c r="J24" s="140">
        <v>1059</v>
      </c>
      <c r="K24" s="114">
        <v>9</v>
      </c>
      <c r="L24" s="116">
        <v>0.84985835694050993</v>
      </c>
    </row>
    <row r="25" spans="1:12" s="110" customFormat="1" ht="15" customHeight="1" x14ac:dyDescent="0.2">
      <c r="A25" s="120"/>
      <c r="B25" s="119"/>
      <c r="C25" s="258" t="s">
        <v>107</v>
      </c>
      <c r="E25" s="113">
        <v>48.355899419729205</v>
      </c>
      <c r="F25" s="115">
        <v>1000</v>
      </c>
      <c r="G25" s="114">
        <v>1040</v>
      </c>
      <c r="H25" s="114">
        <v>1022</v>
      </c>
      <c r="I25" s="114">
        <v>1010</v>
      </c>
      <c r="J25" s="140">
        <v>983</v>
      </c>
      <c r="K25" s="114">
        <v>17</v>
      </c>
      <c r="L25" s="116">
        <v>1.7293997965412005</v>
      </c>
    </row>
    <row r="26" spans="1:12" s="110" customFormat="1" ht="15" customHeight="1" x14ac:dyDescent="0.2">
      <c r="A26" s="120"/>
      <c r="C26" s="121" t="s">
        <v>187</v>
      </c>
      <c r="D26" s="110" t="s">
        <v>188</v>
      </c>
      <c r="E26" s="113">
        <v>1.7909928708050773</v>
      </c>
      <c r="F26" s="115">
        <v>206</v>
      </c>
      <c r="G26" s="114">
        <v>227</v>
      </c>
      <c r="H26" s="114">
        <v>248</v>
      </c>
      <c r="I26" s="114">
        <v>207</v>
      </c>
      <c r="J26" s="140">
        <v>169</v>
      </c>
      <c r="K26" s="114">
        <v>37</v>
      </c>
      <c r="L26" s="116">
        <v>21.893491124260354</v>
      </c>
    </row>
    <row r="27" spans="1:12" s="110" customFormat="1" ht="15" customHeight="1" x14ac:dyDescent="0.2">
      <c r="A27" s="120"/>
      <c r="B27" s="119"/>
      <c r="D27" s="259" t="s">
        <v>106</v>
      </c>
      <c r="E27" s="113">
        <v>45.145631067961162</v>
      </c>
      <c r="F27" s="115">
        <v>93</v>
      </c>
      <c r="G27" s="114">
        <v>110</v>
      </c>
      <c r="H27" s="114">
        <v>117</v>
      </c>
      <c r="I27" s="114">
        <v>97</v>
      </c>
      <c r="J27" s="140">
        <v>75</v>
      </c>
      <c r="K27" s="114">
        <v>18</v>
      </c>
      <c r="L27" s="116">
        <v>24</v>
      </c>
    </row>
    <row r="28" spans="1:12" s="110" customFormat="1" ht="15" customHeight="1" x14ac:dyDescent="0.2">
      <c r="A28" s="120"/>
      <c r="B28" s="119"/>
      <c r="D28" s="259" t="s">
        <v>107</v>
      </c>
      <c r="E28" s="113">
        <v>54.854368932038838</v>
      </c>
      <c r="F28" s="115">
        <v>113</v>
      </c>
      <c r="G28" s="114">
        <v>117</v>
      </c>
      <c r="H28" s="114">
        <v>131</v>
      </c>
      <c r="I28" s="114">
        <v>110</v>
      </c>
      <c r="J28" s="140">
        <v>94</v>
      </c>
      <c r="K28" s="114">
        <v>19</v>
      </c>
      <c r="L28" s="116">
        <v>20.212765957446809</v>
      </c>
    </row>
    <row r="29" spans="1:12" s="110" customFormat="1" ht="24" customHeight="1" x14ac:dyDescent="0.2">
      <c r="A29" s="604" t="s">
        <v>189</v>
      </c>
      <c r="B29" s="605"/>
      <c r="C29" s="605"/>
      <c r="D29" s="606"/>
      <c r="E29" s="113">
        <v>91.331942270909408</v>
      </c>
      <c r="F29" s="115">
        <v>10505</v>
      </c>
      <c r="G29" s="114">
        <v>11002</v>
      </c>
      <c r="H29" s="114">
        <v>11062</v>
      </c>
      <c r="I29" s="114">
        <v>11126</v>
      </c>
      <c r="J29" s="140">
        <v>10948</v>
      </c>
      <c r="K29" s="114">
        <v>-443</v>
      </c>
      <c r="L29" s="116">
        <v>-4.0464011691633175</v>
      </c>
    </row>
    <row r="30" spans="1:12" s="110" customFormat="1" ht="15" customHeight="1" x14ac:dyDescent="0.2">
      <c r="A30" s="120"/>
      <c r="B30" s="119"/>
      <c r="C30" s="258" t="s">
        <v>106</v>
      </c>
      <c r="E30" s="113">
        <v>40.304616849119469</v>
      </c>
      <c r="F30" s="115">
        <v>4234</v>
      </c>
      <c r="G30" s="114">
        <v>4396</v>
      </c>
      <c r="H30" s="114">
        <v>4442</v>
      </c>
      <c r="I30" s="114">
        <v>4422</v>
      </c>
      <c r="J30" s="140">
        <v>4411</v>
      </c>
      <c r="K30" s="114">
        <v>-177</v>
      </c>
      <c r="L30" s="116">
        <v>-4.0126955338925416</v>
      </c>
    </row>
    <row r="31" spans="1:12" s="110" customFormat="1" ht="15" customHeight="1" x14ac:dyDescent="0.2">
      <c r="A31" s="120"/>
      <c r="B31" s="119"/>
      <c r="C31" s="258" t="s">
        <v>107</v>
      </c>
      <c r="E31" s="113">
        <v>59.695383150880531</v>
      </c>
      <c r="F31" s="115">
        <v>6271</v>
      </c>
      <c r="G31" s="114">
        <v>6606</v>
      </c>
      <c r="H31" s="114">
        <v>6620</v>
      </c>
      <c r="I31" s="114">
        <v>6704</v>
      </c>
      <c r="J31" s="140">
        <v>6537</v>
      </c>
      <c r="K31" s="114">
        <v>-266</v>
      </c>
      <c r="L31" s="116">
        <v>-4.0691448676763038</v>
      </c>
    </row>
    <row r="32" spans="1:12" s="110" customFormat="1" ht="15" customHeight="1" x14ac:dyDescent="0.2">
      <c r="A32" s="120"/>
      <c r="B32" s="119" t="s">
        <v>117</v>
      </c>
      <c r="C32" s="258"/>
      <c r="E32" s="113">
        <v>8.4854807859502692</v>
      </c>
      <c r="F32" s="114">
        <v>976</v>
      </c>
      <c r="G32" s="114">
        <v>1040</v>
      </c>
      <c r="H32" s="114">
        <v>1048</v>
      </c>
      <c r="I32" s="114">
        <v>1049</v>
      </c>
      <c r="J32" s="140">
        <v>998</v>
      </c>
      <c r="K32" s="114">
        <v>-22</v>
      </c>
      <c r="L32" s="116">
        <v>-2.2044088176352705</v>
      </c>
    </row>
    <row r="33" spans="1:12" s="110" customFormat="1" ht="15" customHeight="1" x14ac:dyDescent="0.2">
      <c r="A33" s="120"/>
      <c r="B33" s="119"/>
      <c r="C33" s="258" t="s">
        <v>106</v>
      </c>
      <c r="E33" s="113">
        <v>45.491803278688522</v>
      </c>
      <c r="F33" s="114">
        <v>444</v>
      </c>
      <c r="G33" s="114">
        <v>488</v>
      </c>
      <c r="H33" s="114">
        <v>487</v>
      </c>
      <c r="I33" s="114">
        <v>495</v>
      </c>
      <c r="J33" s="140">
        <v>476</v>
      </c>
      <c r="K33" s="114">
        <v>-32</v>
      </c>
      <c r="L33" s="116">
        <v>-6.7226890756302522</v>
      </c>
    </row>
    <row r="34" spans="1:12" s="110" customFormat="1" ht="15" customHeight="1" x14ac:dyDescent="0.2">
      <c r="A34" s="120"/>
      <c r="B34" s="119"/>
      <c r="C34" s="258" t="s">
        <v>107</v>
      </c>
      <c r="E34" s="113">
        <v>54.508196721311478</v>
      </c>
      <c r="F34" s="114">
        <v>532</v>
      </c>
      <c r="G34" s="114">
        <v>552</v>
      </c>
      <c r="H34" s="114">
        <v>561</v>
      </c>
      <c r="I34" s="114">
        <v>554</v>
      </c>
      <c r="J34" s="140">
        <v>522</v>
      </c>
      <c r="K34" s="114">
        <v>10</v>
      </c>
      <c r="L34" s="116">
        <v>1.9157088122605364</v>
      </c>
    </row>
    <row r="35" spans="1:12" s="110" customFormat="1" ht="24" customHeight="1" x14ac:dyDescent="0.2">
      <c r="A35" s="604" t="s">
        <v>192</v>
      </c>
      <c r="B35" s="605"/>
      <c r="C35" s="605"/>
      <c r="D35" s="606"/>
      <c r="E35" s="113">
        <v>19.344461832724743</v>
      </c>
      <c r="F35" s="114">
        <v>2225</v>
      </c>
      <c r="G35" s="114">
        <v>2327</v>
      </c>
      <c r="H35" s="114">
        <v>2367</v>
      </c>
      <c r="I35" s="114">
        <v>2402</v>
      </c>
      <c r="J35" s="114">
        <v>2254</v>
      </c>
      <c r="K35" s="318">
        <v>-29</v>
      </c>
      <c r="L35" s="319">
        <v>-1.2866015971606033</v>
      </c>
    </row>
    <row r="36" spans="1:12" s="110" customFormat="1" ht="15" customHeight="1" x14ac:dyDescent="0.2">
      <c r="A36" s="120"/>
      <c r="B36" s="119"/>
      <c r="C36" s="258" t="s">
        <v>106</v>
      </c>
      <c r="E36" s="113">
        <v>42.831460674157306</v>
      </c>
      <c r="F36" s="114">
        <v>953</v>
      </c>
      <c r="G36" s="114">
        <v>969</v>
      </c>
      <c r="H36" s="114">
        <v>973</v>
      </c>
      <c r="I36" s="114">
        <v>1000</v>
      </c>
      <c r="J36" s="114">
        <v>957</v>
      </c>
      <c r="K36" s="318">
        <v>-4</v>
      </c>
      <c r="L36" s="116">
        <v>-0.41797283176593519</v>
      </c>
    </row>
    <row r="37" spans="1:12" s="110" customFormat="1" ht="15" customHeight="1" x14ac:dyDescent="0.2">
      <c r="A37" s="120"/>
      <c r="B37" s="119"/>
      <c r="C37" s="258" t="s">
        <v>107</v>
      </c>
      <c r="E37" s="113">
        <v>57.168539325842694</v>
      </c>
      <c r="F37" s="114">
        <v>1272</v>
      </c>
      <c r="G37" s="114">
        <v>1358</v>
      </c>
      <c r="H37" s="114">
        <v>1394</v>
      </c>
      <c r="I37" s="114">
        <v>1402</v>
      </c>
      <c r="J37" s="140">
        <v>1297</v>
      </c>
      <c r="K37" s="114">
        <v>-25</v>
      </c>
      <c r="L37" s="116">
        <v>-1.9275250578257517</v>
      </c>
    </row>
    <row r="38" spans="1:12" s="110" customFormat="1" ht="15" customHeight="1" x14ac:dyDescent="0.2">
      <c r="A38" s="120"/>
      <c r="B38" s="119" t="s">
        <v>328</v>
      </c>
      <c r="C38" s="258"/>
      <c r="E38" s="113">
        <v>57.050947661276297</v>
      </c>
      <c r="F38" s="114">
        <v>6562</v>
      </c>
      <c r="G38" s="114">
        <v>6818</v>
      </c>
      <c r="H38" s="114">
        <v>6797</v>
      </c>
      <c r="I38" s="114">
        <v>6828</v>
      </c>
      <c r="J38" s="140">
        <v>6790</v>
      </c>
      <c r="K38" s="114">
        <v>-228</v>
      </c>
      <c r="L38" s="116">
        <v>-3.357879234167894</v>
      </c>
    </row>
    <row r="39" spans="1:12" s="110" customFormat="1" ht="15" customHeight="1" x14ac:dyDescent="0.2">
      <c r="A39" s="120"/>
      <c r="B39" s="119"/>
      <c r="C39" s="258" t="s">
        <v>106</v>
      </c>
      <c r="E39" s="113">
        <v>40.2773544651021</v>
      </c>
      <c r="F39" s="115">
        <v>2643</v>
      </c>
      <c r="G39" s="114">
        <v>2757</v>
      </c>
      <c r="H39" s="114">
        <v>2781</v>
      </c>
      <c r="I39" s="114">
        <v>2766</v>
      </c>
      <c r="J39" s="140">
        <v>2793</v>
      </c>
      <c r="K39" s="114">
        <v>-150</v>
      </c>
      <c r="L39" s="116">
        <v>-5.3705692803437168</v>
      </c>
    </row>
    <row r="40" spans="1:12" s="110" customFormat="1" ht="15" customHeight="1" x14ac:dyDescent="0.2">
      <c r="A40" s="120"/>
      <c r="B40" s="119"/>
      <c r="C40" s="258" t="s">
        <v>107</v>
      </c>
      <c r="E40" s="113">
        <v>59.7226455348979</v>
      </c>
      <c r="F40" s="115">
        <v>3919</v>
      </c>
      <c r="G40" s="114">
        <v>4061</v>
      </c>
      <c r="H40" s="114">
        <v>4016</v>
      </c>
      <c r="I40" s="114">
        <v>4062</v>
      </c>
      <c r="J40" s="140">
        <v>3997</v>
      </c>
      <c r="K40" s="114">
        <v>-78</v>
      </c>
      <c r="L40" s="116">
        <v>-1.9514635976982737</v>
      </c>
    </row>
    <row r="41" spans="1:12" s="110" customFormat="1" ht="15" customHeight="1" x14ac:dyDescent="0.2">
      <c r="A41" s="120"/>
      <c r="B41" s="320" t="s">
        <v>516</v>
      </c>
      <c r="C41" s="258"/>
      <c r="E41" s="113">
        <v>6.8162058772387413</v>
      </c>
      <c r="F41" s="115">
        <v>784</v>
      </c>
      <c r="G41" s="114">
        <v>799</v>
      </c>
      <c r="H41" s="114">
        <v>797</v>
      </c>
      <c r="I41" s="114">
        <v>786</v>
      </c>
      <c r="J41" s="140">
        <v>754</v>
      </c>
      <c r="K41" s="114">
        <v>30</v>
      </c>
      <c r="L41" s="116">
        <v>3.9787798408488064</v>
      </c>
    </row>
    <row r="42" spans="1:12" s="110" customFormat="1" ht="15" customHeight="1" x14ac:dyDescent="0.2">
      <c r="A42" s="120"/>
      <c r="B42" s="119"/>
      <c r="C42" s="268" t="s">
        <v>106</v>
      </c>
      <c r="D42" s="182"/>
      <c r="E42" s="113">
        <v>45.025510204081634</v>
      </c>
      <c r="F42" s="115">
        <v>353</v>
      </c>
      <c r="G42" s="114">
        <v>345</v>
      </c>
      <c r="H42" s="114">
        <v>352</v>
      </c>
      <c r="I42" s="114">
        <v>341</v>
      </c>
      <c r="J42" s="140">
        <v>335</v>
      </c>
      <c r="K42" s="114">
        <v>18</v>
      </c>
      <c r="L42" s="116">
        <v>5.3731343283582094</v>
      </c>
    </row>
    <row r="43" spans="1:12" s="110" customFormat="1" ht="15" customHeight="1" x14ac:dyDescent="0.2">
      <c r="A43" s="120"/>
      <c r="B43" s="119"/>
      <c r="C43" s="268" t="s">
        <v>107</v>
      </c>
      <c r="D43" s="182"/>
      <c r="E43" s="113">
        <v>54.974489795918366</v>
      </c>
      <c r="F43" s="115">
        <v>431</v>
      </c>
      <c r="G43" s="114">
        <v>454</v>
      </c>
      <c r="H43" s="114">
        <v>445</v>
      </c>
      <c r="I43" s="114">
        <v>445</v>
      </c>
      <c r="J43" s="140">
        <v>419</v>
      </c>
      <c r="K43" s="114">
        <v>12</v>
      </c>
      <c r="L43" s="116">
        <v>2.8639618138424821</v>
      </c>
    </row>
    <row r="44" spans="1:12" s="110" customFormat="1" ht="15" customHeight="1" x14ac:dyDescent="0.2">
      <c r="A44" s="120"/>
      <c r="B44" s="119" t="s">
        <v>205</v>
      </c>
      <c r="C44" s="268"/>
      <c r="D44" s="182"/>
      <c r="E44" s="113">
        <v>16.788384628760216</v>
      </c>
      <c r="F44" s="115">
        <v>1931</v>
      </c>
      <c r="G44" s="114">
        <v>2119</v>
      </c>
      <c r="H44" s="114">
        <v>2173</v>
      </c>
      <c r="I44" s="114">
        <v>2187</v>
      </c>
      <c r="J44" s="140">
        <v>2171</v>
      </c>
      <c r="K44" s="114">
        <v>-240</v>
      </c>
      <c r="L44" s="116">
        <v>-11.054813450023032</v>
      </c>
    </row>
    <row r="45" spans="1:12" s="110" customFormat="1" ht="15" customHeight="1" x14ac:dyDescent="0.2">
      <c r="A45" s="120"/>
      <c r="B45" s="119"/>
      <c r="C45" s="268" t="s">
        <v>106</v>
      </c>
      <c r="D45" s="182"/>
      <c r="E45" s="113">
        <v>38.21853961677887</v>
      </c>
      <c r="F45" s="115">
        <v>738</v>
      </c>
      <c r="G45" s="114">
        <v>824</v>
      </c>
      <c r="H45" s="114">
        <v>834</v>
      </c>
      <c r="I45" s="114">
        <v>821</v>
      </c>
      <c r="J45" s="140">
        <v>812</v>
      </c>
      <c r="K45" s="114">
        <v>-74</v>
      </c>
      <c r="L45" s="116">
        <v>-9.1133004926108381</v>
      </c>
    </row>
    <row r="46" spans="1:12" s="110" customFormat="1" ht="15" customHeight="1" x14ac:dyDescent="0.2">
      <c r="A46" s="123"/>
      <c r="B46" s="124"/>
      <c r="C46" s="260" t="s">
        <v>107</v>
      </c>
      <c r="D46" s="261"/>
      <c r="E46" s="125">
        <v>61.78146038322113</v>
      </c>
      <c r="F46" s="143">
        <v>1193</v>
      </c>
      <c r="G46" s="144">
        <v>1295</v>
      </c>
      <c r="H46" s="144">
        <v>1339</v>
      </c>
      <c r="I46" s="144">
        <v>1366</v>
      </c>
      <c r="J46" s="145">
        <v>1359</v>
      </c>
      <c r="K46" s="144">
        <v>-166</v>
      </c>
      <c r="L46" s="146">
        <v>-12.21486387049301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11502</v>
      </c>
      <c r="E11" s="114">
        <v>12063</v>
      </c>
      <c r="F11" s="114">
        <v>12134</v>
      </c>
      <c r="G11" s="114">
        <v>12203</v>
      </c>
      <c r="H11" s="140">
        <v>11969</v>
      </c>
      <c r="I11" s="115">
        <v>-467</v>
      </c>
      <c r="J11" s="116">
        <v>-3.9017461776255327</v>
      </c>
    </row>
    <row r="12" spans="1:15" s="110" customFormat="1" ht="24.95" customHeight="1" x14ac:dyDescent="0.2">
      <c r="A12" s="193" t="s">
        <v>132</v>
      </c>
      <c r="B12" s="194" t="s">
        <v>133</v>
      </c>
      <c r="C12" s="113">
        <v>2.5821596244131455</v>
      </c>
      <c r="D12" s="115">
        <v>297</v>
      </c>
      <c r="E12" s="114">
        <v>299</v>
      </c>
      <c r="F12" s="114">
        <v>304</v>
      </c>
      <c r="G12" s="114">
        <v>299</v>
      </c>
      <c r="H12" s="140">
        <v>285</v>
      </c>
      <c r="I12" s="115">
        <v>12</v>
      </c>
      <c r="J12" s="116">
        <v>4.2105263157894735</v>
      </c>
    </row>
    <row r="13" spans="1:15" s="110" customFormat="1" ht="24.95" customHeight="1" x14ac:dyDescent="0.2">
      <c r="A13" s="193" t="s">
        <v>134</v>
      </c>
      <c r="B13" s="199" t="s">
        <v>214</v>
      </c>
      <c r="C13" s="113">
        <v>0.38254216657972528</v>
      </c>
      <c r="D13" s="115">
        <v>44</v>
      </c>
      <c r="E13" s="114">
        <v>43</v>
      </c>
      <c r="F13" s="114">
        <v>39</v>
      </c>
      <c r="G13" s="114">
        <v>41</v>
      </c>
      <c r="H13" s="140">
        <v>44</v>
      </c>
      <c r="I13" s="115">
        <v>0</v>
      </c>
      <c r="J13" s="116">
        <v>0</v>
      </c>
    </row>
    <row r="14" spans="1:15" s="287" customFormat="1" ht="24.95" customHeight="1" x14ac:dyDescent="0.2">
      <c r="A14" s="193" t="s">
        <v>215</v>
      </c>
      <c r="B14" s="199" t="s">
        <v>137</v>
      </c>
      <c r="C14" s="113">
        <v>5.251260650321683</v>
      </c>
      <c r="D14" s="115">
        <v>604</v>
      </c>
      <c r="E14" s="114">
        <v>615</v>
      </c>
      <c r="F14" s="114">
        <v>638</v>
      </c>
      <c r="G14" s="114">
        <v>621</v>
      </c>
      <c r="H14" s="140">
        <v>636</v>
      </c>
      <c r="I14" s="115">
        <v>-32</v>
      </c>
      <c r="J14" s="116">
        <v>-5.0314465408805029</v>
      </c>
      <c r="K14" s="110"/>
      <c r="L14" s="110"/>
      <c r="M14" s="110"/>
      <c r="N14" s="110"/>
      <c r="O14" s="110"/>
    </row>
    <row r="15" spans="1:15" s="110" customFormat="1" ht="24.95" customHeight="1" x14ac:dyDescent="0.2">
      <c r="A15" s="193" t="s">
        <v>216</v>
      </c>
      <c r="B15" s="199" t="s">
        <v>217</v>
      </c>
      <c r="C15" s="113">
        <v>2.390888541123283</v>
      </c>
      <c r="D15" s="115">
        <v>275</v>
      </c>
      <c r="E15" s="114">
        <v>285</v>
      </c>
      <c r="F15" s="114">
        <v>295</v>
      </c>
      <c r="G15" s="114">
        <v>279</v>
      </c>
      <c r="H15" s="140">
        <v>284</v>
      </c>
      <c r="I15" s="115">
        <v>-9</v>
      </c>
      <c r="J15" s="116">
        <v>-3.1690140845070425</v>
      </c>
    </row>
    <row r="16" spans="1:15" s="287" customFormat="1" ht="24.95" customHeight="1" x14ac:dyDescent="0.2">
      <c r="A16" s="193" t="s">
        <v>218</v>
      </c>
      <c r="B16" s="199" t="s">
        <v>141</v>
      </c>
      <c r="C16" s="113">
        <v>1.9387932533472441</v>
      </c>
      <c r="D16" s="115">
        <v>223</v>
      </c>
      <c r="E16" s="114">
        <v>225</v>
      </c>
      <c r="F16" s="114">
        <v>237</v>
      </c>
      <c r="G16" s="114">
        <v>241</v>
      </c>
      <c r="H16" s="140">
        <v>255</v>
      </c>
      <c r="I16" s="115">
        <v>-32</v>
      </c>
      <c r="J16" s="116">
        <v>-12.549019607843137</v>
      </c>
      <c r="K16" s="110"/>
      <c r="L16" s="110"/>
      <c r="M16" s="110"/>
      <c r="N16" s="110"/>
      <c r="O16" s="110"/>
    </row>
    <row r="17" spans="1:15" s="110" customFormat="1" ht="24.95" customHeight="1" x14ac:dyDescent="0.2">
      <c r="A17" s="193" t="s">
        <v>142</v>
      </c>
      <c r="B17" s="199" t="s">
        <v>220</v>
      </c>
      <c r="C17" s="113">
        <v>0.92157885585115629</v>
      </c>
      <c r="D17" s="115">
        <v>106</v>
      </c>
      <c r="E17" s="114">
        <v>105</v>
      </c>
      <c r="F17" s="114">
        <v>106</v>
      </c>
      <c r="G17" s="114">
        <v>101</v>
      </c>
      <c r="H17" s="140">
        <v>97</v>
      </c>
      <c r="I17" s="115">
        <v>9</v>
      </c>
      <c r="J17" s="116">
        <v>9.2783505154639183</v>
      </c>
    </row>
    <row r="18" spans="1:15" s="287" customFormat="1" ht="24.95" customHeight="1" x14ac:dyDescent="0.2">
      <c r="A18" s="201" t="s">
        <v>144</v>
      </c>
      <c r="B18" s="202" t="s">
        <v>145</v>
      </c>
      <c r="C18" s="113">
        <v>4.2949052338723703</v>
      </c>
      <c r="D18" s="115">
        <v>494</v>
      </c>
      <c r="E18" s="114">
        <v>502</v>
      </c>
      <c r="F18" s="114">
        <v>522</v>
      </c>
      <c r="G18" s="114">
        <v>520</v>
      </c>
      <c r="H18" s="140">
        <v>527</v>
      </c>
      <c r="I18" s="115">
        <v>-33</v>
      </c>
      <c r="J18" s="116">
        <v>-6.2618595825426944</v>
      </c>
      <c r="K18" s="110"/>
      <c r="L18" s="110"/>
      <c r="M18" s="110"/>
      <c r="N18" s="110"/>
      <c r="O18" s="110"/>
    </row>
    <row r="19" spans="1:15" s="110" customFormat="1" ht="24.95" customHeight="1" x14ac:dyDescent="0.2">
      <c r="A19" s="193" t="s">
        <v>146</v>
      </c>
      <c r="B19" s="199" t="s">
        <v>147</v>
      </c>
      <c r="C19" s="113">
        <v>16.927490871152845</v>
      </c>
      <c r="D19" s="115">
        <v>1947</v>
      </c>
      <c r="E19" s="114">
        <v>1975</v>
      </c>
      <c r="F19" s="114">
        <v>1940</v>
      </c>
      <c r="G19" s="114">
        <v>1944</v>
      </c>
      <c r="H19" s="140">
        <v>1922</v>
      </c>
      <c r="I19" s="115">
        <v>25</v>
      </c>
      <c r="J19" s="116">
        <v>1.3007284079084287</v>
      </c>
    </row>
    <row r="20" spans="1:15" s="287" customFormat="1" ht="24.95" customHeight="1" x14ac:dyDescent="0.2">
      <c r="A20" s="193" t="s">
        <v>148</v>
      </c>
      <c r="B20" s="199" t="s">
        <v>149</v>
      </c>
      <c r="C20" s="113">
        <v>7.1465832029212315</v>
      </c>
      <c r="D20" s="115">
        <v>822</v>
      </c>
      <c r="E20" s="114">
        <v>900</v>
      </c>
      <c r="F20" s="114">
        <v>920</v>
      </c>
      <c r="G20" s="114">
        <v>945</v>
      </c>
      <c r="H20" s="140">
        <v>959</v>
      </c>
      <c r="I20" s="115">
        <v>-137</v>
      </c>
      <c r="J20" s="116">
        <v>-14.285714285714286</v>
      </c>
      <c r="K20" s="110"/>
      <c r="L20" s="110"/>
      <c r="M20" s="110"/>
      <c r="N20" s="110"/>
      <c r="O20" s="110"/>
    </row>
    <row r="21" spans="1:15" s="110" customFormat="1" ht="24.95" customHeight="1" x14ac:dyDescent="0.2">
      <c r="A21" s="201" t="s">
        <v>150</v>
      </c>
      <c r="B21" s="202" t="s">
        <v>151</v>
      </c>
      <c r="C21" s="113">
        <v>12.658668057729091</v>
      </c>
      <c r="D21" s="115">
        <v>1456</v>
      </c>
      <c r="E21" s="114">
        <v>1771</v>
      </c>
      <c r="F21" s="114">
        <v>1798</v>
      </c>
      <c r="G21" s="114">
        <v>1838</v>
      </c>
      <c r="H21" s="140">
        <v>1725</v>
      </c>
      <c r="I21" s="115">
        <v>-269</v>
      </c>
      <c r="J21" s="116">
        <v>-15.594202898550725</v>
      </c>
    </row>
    <row r="22" spans="1:15" s="110" customFormat="1" ht="24.95" customHeight="1" x14ac:dyDescent="0.2">
      <c r="A22" s="201" t="s">
        <v>152</v>
      </c>
      <c r="B22" s="199" t="s">
        <v>153</v>
      </c>
      <c r="C22" s="113">
        <v>1.6258042079638324</v>
      </c>
      <c r="D22" s="115">
        <v>187</v>
      </c>
      <c r="E22" s="114">
        <v>193</v>
      </c>
      <c r="F22" s="114">
        <v>196</v>
      </c>
      <c r="G22" s="114">
        <v>214</v>
      </c>
      <c r="H22" s="140">
        <v>216</v>
      </c>
      <c r="I22" s="115">
        <v>-29</v>
      </c>
      <c r="J22" s="116">
        <v>-13.425925925925926</v>
      </c>
    </row>
    <row r="23" spans="1:15" s="110" customFormat="1" ht="24.95" customHeight="1" x14ac:dyDescent="0.2">
      <c r="A23" s="193" t="s">
        <v>154</v>
      </c>
      <c r="B23" s="199" t="s">
        <v>155</v>
      </c>
      <c r="C23" s="113">
        <v>1.025908537645627</v>
      </c>
      <c r="D23" s="115">
        <v>118</v>
      </c>
      <c r="E23" s="114">
        <v>128</v>
      </c>
      <c r="F23" s="114">
        <v>129</v>
      </c>
      <c r="G23" s="114">
        <v>128</v>
      </c>
      <c r="H23" s="140">
        <v>129</v>
      </c>
      <c r="I23" s="115">
        <v>-11</v>
      </c>
      <c r="J23" s="116">
        <v>-8.5271317829457356</v>
      </c>
    </row>
    <row r="24" spans="1:15" s="110" customFormat="1" ht="24.95" customHeight="1" x14ac:dyDescent="0.2">
      <c r="A24" s="193" t="s">
        <v>156</v>
      </c>
      <c r="B24" s="199" t="s">
        <v>221</v>
      </c>
      <c r="C24" s="113">
        <v>6.9031472787341333</v>
      </c>
      <c r="D24" s="115">
        <v>794</v>
      </c>
      <c r="E24" s="114">
        <v>816</v>
      </c>
      <c r="F24" s="114">
        <v>819</v>
      </c>
      <c r="G24" s="114">
        <v>795</v>
      </c>
      <c r="H24" s="140">
        <v>794</v>
      </c>
      <c r="I24" s="115">
        <v>0</v>
      </c>
      <c r="J24" s="116">
        <v>0</v>
      </c>
    </row>
    <row r="25" spans="1:15" s="110" customFormat="1" ht="24.95" customHeight="1" x14ac:dyDescent="0.2">
      <c r="A25" s="193" t="s">
        <v>222</v>
      </c>
      <c r="B25" s="204" t="s">
        <v>159</v>
      </c>
      <c r="C25" s="113">
        <v>8.6593635889410532</v>
      </c>
      <c r="D25" s="115">
        <v>996</v>
      </c>
      <c r="E25" s="114">
        <v>952</v>
      </c>
      <c r="F25" s="114">
        <v>946</v>
      </c>
      <c r="G25" s="114">
        <v>929</v>
      </c>
      <c r="H25" s="140">
        <v>939</v>
      </c>
      <c r="I25" s="115">
        <v>57</v>
      </c>
      <c r="J25" s="116">
        <v>6.0702875399361025</v>
      </c>
    </row>
    <row r="26" spans="1:15" s="110" customFormat="1" ht="24.95" customHeight="1" x14ac:dyDescent="0.2">
      <c r="A26" s="201">
        <v>782.78300000000002</v>
      </c>
      <c r="B26" s="203" t="s">
        <v>160</v>
      </c>
      <c r="C26" s="113">
        <v>0.47817770822465661</v>
      </c>
      <c r="D26" s="115">
        <v>55</v>
      </c>
      <c r="E26" s="114">
        <v>55</v>
      </c>
      <c r="F26" s="114">
        <v>53</v>
      </c>
      <c r="G26" s="114">
        <v>62</v>
      </c>
      <c r="H26" s="140">
        <v>56</v>
      </c>
      <c r="I26" s="115">
        <v>-1</v>
      </c>
      <c r="J26" s="116">
        <v>-1.7857142857142858</v>
      </c>
    </row>
    <row r="27" spans="1:15" s="110" customFormat="1" ht="24.95" customHeight="1" x14ac:dyDescent="0.2">
      <c r="A27" s="193" t="s">
        <v>161</v>
      </c>
      <c r="B27" s="199" t="s">
        <v>162</v>
      </c>
      <c r="C27" s="113">
        <v>1.1476264997391759</v>
      </c>
      <c r="D27" s="115">
        <v>132</v>
      </c>
      <c r="E27" s="114">
        <v>140</v>
      </c>
      <c r="F27" s="114">
        <v>140</v>
      </c>
      <c r="G27" s="114">
        <v>138</v>
      </c>
      <c r="H27" s="140">
        <v>131</v>
      </c>
      <c r="I27" s="115">
        <v>1</v>
      </c>
      <c r="J27" s="116">
        <v>0.76335877862595425</v>
      </c>
    </row>
    <row r="28" spans="1:15" s="110" customFormat="1" ht="24.95" customHeight="1" x14ac:dyDescent="0.2">
      <c r="A28" s="193" t="s">
        <v>163</v>
      </c>
      <c r="B28" s="199" t="s">
        <v>164</v>
      </c>
      <c r="C28" s="113">
        <v>3.1646670144322728</v>
      </c>
      <c r="D28" s="115">
        <v>364</v>
      </c>
      <c r="E28" s="114">
        <v>374</v>
      </c>
      <c r="F28" s="114">
        <v>362</v>
      </c>
      <c r="G28" s="114">
        <v>384</v>
      </c>
      <c r="H28" s="140">
        <v>373</v>
      </c>
      <c r="I28" s="115">
        <v>-9</v>
      </c>
      <c r="J28" s="116">
        <v>-2.4128686327077746</v>
      </c>
    </row>
    <row r="29" spans="1:15" s="110" customFormat="1" ht="24.95" customHeight="1" x14ac:dyDescent="0.2">
      <c r="A29" s="193">
        <v>86</v>
      </c>
      <c r="B29" s="199" t="s">
        <v>165</v>
      </c>
      <c r="C29" s="113">
        <v>7.1465832029212315</v>
      </c>
      <c r="D29" s="115">
        <v>822</v>
      </c>
      <c r="E29" s="114">
        <v>826</v>
      </c>
      <c r="F29" s="114">
        <v>836</v>
      </c>
      <c r="G29" s="114">
        <v>854</v>
      </c>
      <c r="H29" s="140">
        <v>839</v>
      </c>
      <c r="I29" s="115">
        <v>-17</v>
      </c>
      <c r="J29" s="116">
        <v>-2.026221692491061</v>
      </c>
    </row>
    <row r="30" spans="1:15" s="110" customFormat="1" ht="24.95" customHeight="1" x14ac:dyDescent="0.2">
      <c r="A30" s="193">
        <v>87.88</v>
      </c>
      <c r="B30" s="204" t="s">
        <v>166</v>
      </c>
      <c r="C30" s="113">
        <v>6.7031820552947314</v>
      </c>
      <c r="D30" s="115">
        <v>771</v>
      </c>
      <c r="E30" s="114">
        <v>818</v>
      </c>
      <c r="F30" s="114">
        <v>794</v>
      </c>
      <c r="G30" s="114">
        <v>791</v>
      </c>
      <c r="H30" s="140">
        <v>792</v>
      </c>
      <c r="I30" s="115">
        <v>-21</v>
      </c>
      <c r="J30" s="116">
        <v>-2.6515151515151514</v>
      </c>
    </row>
    <row r="31" spans="1:15" s="110" customFormat="1" ht="24.95" customHeight="1" x14ac:dyDescent="0.2">
      <c r="A31" s="193" t="s">
        <v>167</v>
      </c>
      <c r="B31" s="199" t="s">
        <v>168</v>
      </c>
      <c r="C31" s="113">
        <v>13.893235958963659</v>
      </c>
      <c r="D31" s="115">
        <v>1598</v>
      </c>
      <c r="E31" s="114">
        <v>1656</v>
      </c>
      <c r="F31" s="114">
        <v>1698</v>
      </c>
      <c r="G31" s="114">
        <v>1700</v>
      </c>
      <c r="H31" s="140">
        <v>1602</v>
      </c>
      <c r="I31" s="115">
        <v>-4</v>
      </c>
      <c r="J31" s="116">
        <v>-0.24968789013732834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2.5821596244131455</v>
      </c>
      <c r="D34" s="115">
        <v>297</v>
      </c>
      <c r="E34" s="114">
        <v>299</v>
      </c>
      <c r="F34" s="114">
        <v>304</v>
      </c>
      <c r="G34" s="114">
        <v>299</v>
      </c>
      <c r="H34" s="140">
        <v>285</v>
      </c>
      <c r="I34" s="115">
        <v>12</v>
      </c>
      <c r="J34" s="116">
        <v>4.2105263157894735</v>
      </c>
    </row>
    <row r="35" spans="1:10" s="110" customFormat="1" ht="24.95" customHeight="1" x14ac:dyDescent="0.2">
      <c r="A35" s="292" t="s">
        <v>171</v>
      </c>
      <c r="B35" s="293" t="s">
        <v>172</v>
      </c>
      <c r="C35" s="113">
        <v>9.9287080507737784</v>
      </c>
      <c r="D35" s="115">
        <v>1142</v>
      </c>
      <c r="E35" s="114">
        <v>1160</v>
      </c>
      <c r="F35" s="114">
        <v>1199</v>
      </c>
      <c r="G35" s="114">
        <v>1182</v>
      </c>
      <c r="H35" s="140">
        <v>1207</v>
      </c>
      <c r="I35" s="115">
        <v>-65</v>
      </c>
      <c r="J35" s="116">
        <v>-5.385252692626346</v>
      </c>
    </row>
    <row r="36" spans="1:10" s="110" customFormat="1" ht="24.95" customHeight="1" x14ac:dyDescent="0.2">
      <c r="A36" s="294" t="s">
        <v>173</v>
      </c>
      <c r="B36" s="295" t="s">
        <v>174</v>
      </c>
      <c r="C36" s="125">
        <v>87.480438184663541</v>
      </c>
      <c r="D36" s="143">
        <v>10062</v>
      </c>
      <c r="E36" s="144">
        <v>10604</v>
      </c>
      <c r="F36" s="144">
        <v>10631</v>
      </c>
      <c r="G36" s="144">
        <v>10722</v>
      </c>
      <c r="H36" s="145">
        <v>10477</v>
      </c>
      <c r="I36" s="143">
        <v>-415</v>
      </c>
      <c r="J36" s="146">
        <v>-3.9610575546435047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11502</v>
      </c>
      <c r="F11" s="264">
        <v>12063</v>
      </c>
      <c r="G11" s="264">
        <v>12134</v>
      </c>
      <c r="H11" s="264">
        <v>12203</v>
      </c>
      <c r="I11" s="265">
        <v>11969</v>
      </c>
      <c r="J11" s="263">
        <v>-467</v>
      </c>
      <c r="K11" s="266">
        <v>-3.9017461776255327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43.018605459920011</v>
      </c>
      <c r="E13" s="115">
        <v>4948</v>
      </c>
      <c r="F13" s="114">
        <v>5271</v>
      </c>
      <c r="G13" s="114">
        <v>5333</v>
      </c>
      <c r="H13" s="114">
        <v>5375</v>
      </c>
      <c r="I13" s="140">
        <v>5274</v>
      </c>
      <c r="J13" s="115">
        <v>-326</v>
      </c>
      <c r="K13" s="116">
        <v>-6.1812665908229052</v>
      </c>
    </row>
    <row r="14" spans="1:15" ht="15.95" customHeight="1" x14ac:dyDescent="0.2">
      <c r="A14" s="306" t="s">
        <v>230</v>
      </c>
      <c r="B14" s="307"/>
      <c r="C14" s="308"/>
      <c r="D14" s="113">
        <v>43.557642149191445</v>
      </c>
      <c r="E14" s="115">
        <v>5010</v>
      </c>
      <c r="F14" s="114">
        <v>5199</v>
      </c>
      <c r="G14" s="114">
        <v>5206</v>
      </c>
      <c r="H14" s="114">
        <v>5221</v>
      </c>
      <c r="I14" s="140">
        <v>5111</v>
      </c>
      <c r="J14" s="115">
        <v>-101</v>
      </c>
      <c r="K14" s="116">
        <v>-1.9761299158677363</v>
      </c>
    </row>
    <row r="15" spans="1:15" ht="15.95" customHeight="1" x14ac:dyDescent="0.2">
      <c r="A15" s="306" t="s">
        <v>231</v>
      </c>
      <c r="B15" s="307"/>
      <c r="C15" s="308"/>
      <c r="D15" s="113">
        <v>5.4512258737610848</v>
      </c>
      <c r="E15" s="115">
        <v>627</v>
      </c>
      <c r="F15" s="114">
        <v>647</v>
      </c>
      <c r="G15" s="114">
        <v>635</v>
      </c>
      <c r="H15" s="114">
        <v>643</v>
      </c>
      <c r="I15" s="140">
        <v>646</v>
      </c>
      <c r="J15" s="115">
        <v>-19</v>
      </c>
      <c r="K15" s="116">
        <v>-2.9411764705882355</v>
      </c>
    </row>
    <row r="16" spans="1:15" ht="15.95" customHeight="1" x14ac:dyDescent="0.2">
      <c r="A16" s="306" t="s">
        <v>232</v>
      </c>
      <c r="B16" s="307"/>
      <c r="C16" s="308"/>
      <c r="D16" s="113">
        <v>3.3994087984698313</v>
      </c>
      <c r="E16" s="115">
        <v>391</v>
      </c>
      <c r="F16" s="114">
        <v>408</v>
      </c>
      <c r="G16" s="114">
        <v>414</v>
      </c>
      <c r="H16" s="114">
        <v>401</v>
      </c>
      <c r="I16" s="140">
        <v>401</v>
      </c>
      <c r="J16" s="115">
        <v>-10</v>
      </c>
      <c r="K16" s="116">
        <v>-2.4937655860349128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1.7475221700573813</v>
      </c>
      <c r="E18" s="115">
        <v>201</v>
      </c>
      <c r="F18" s="114">
        <v>197</v>
      </c>
      <c r="G18" s="114">
        <v>204</v>
      </c>
      <c r="H18" s="114">
        <v>202</v>
      </c>
      <c r="I18" s="140">
        <v>192</v>
      </c>
      <c r="J18" s="115">
        <v>9</v>
      </c>
      <c r="K18" s="116">
        <v>4.6875</v>
      </c>
    </row>
    <row r="19" spans="1:11" ht="14.1" customHeight="1" x14ac:dyDescent="0.2">
      <c r="A19" s="306" t="s">
        <v>235</v>
      </c>
      <c r="B19" s="307" t="s">
        <v>236</v>
      </c>
      <c r="C19" s="308"/>
      <c r="D19" s="113">
        <v>1.3997565640758129</v>
      </c>
      <c r="E19" s="115">
        <v>161</v>
      </c>
      <c r="F19" s="114">
        <v>153</v>
      </c>
      <c r="G19" s="114">
        <v>157</v>
      </c>
      <c r="H19" s="114">
        <v>151</v>
      </c>
      <c r="I19" s="140">
        <v>145</v>
      </c>
      <c r="J19" s="115">
        <v>16</v>
      </c>
      <c r="K19" s="116">
        <v>11.03448275862069</v>
      </c>
    </row>
    <row r="20" spans="1:11" ht="14.1" customHeight="1" x14ac:dyDescent="0.2">
      <c r="A20" s="306">
        <v>12</v>
      </c>
      <c r="B20" s="307" t="s">
        <v>237</v>
      </c>
      <c r="C20" s="308"/>
      <c r="D20" s="113">
        <v>1.8866284124500088</v>
      </c>
      <c r="E20" s="115">
        <v>217</v>
      </c>
      <c r="F20" s="114">
        <v>222</v>
      </c>
      <c r="G20" s="114">
        <v>232</v>
      </c>
      <c r="H20" s="114">
        <v>220</v>
      </c>
      <c r="I20" s="140">
        <v>217</v>
      </c>
      <c r="J20" s="115">
        <v>0</v>
      </c>
      <c r="K20" s="116">
        <v>0</v>
      </c>
    </row>
    <row r="21" spans="1:11" ht="14.1" customHeight="1" x14ac:dyDescent="0.2">
      <c r="A21" s="306">
        <v>21</v>
      </c>
      <c r="B21" s="307" t="s">
        <v>238</v>
      </c>
      <c r="C21" s="308"/>
      <c r="D21" s="113">
        <v>0.3129890453834116</v>
      </c>
      <c r="E21" s="115">
        <v>36</v>
      </c>
      <c r="F21" s="114">
        <v>38</v>
      </c>
      <c r="G21" s="114">
        <v>37</v>
      </c>
      <c r="H21" s="114">
        <v>41</v>
      </c>
      <c r="I21" s="140">
        <v>39</v>
      </c>
      <c r="J21" s="115">
        <v>-3</v>
      </c>
      <c r="K21" s="116">
        <v>-7.6923076923076925</v>
      </c>
    </row>
    <row r="22" spans="1:11" ht="14.1" customHeight="1" x14ac:dyDescent="0.2">
      <c r="A22" s="306">
        <v>22</v>
      </c>
      <c r="B22" s="307" t="s">
        <v>239</v>
      </c>
      <c r="C22" s="308"/>
      <c r="D22" s="113">
        <v>0.66944879151451919</v>
      </c>
      <c r="E22" s="115">
        <v>77</v>
      </c>
      <c r="F22" s="114">
        <v>77</v>
      </c>
      <c r="G22" s="114">
        <v>77</v>
      </c>
      <c r="H22" s="114">
        <v>76</v>
      </c>
      <c r="I22" s="140">
        <v>78</v>
      </c>
      <c r="J22" s="115">
        <v>-1</v>
      </c>
      <c r="K22" s="116">
        <v>-1.2820512820512822</v>
      </c>
    </row>
    <row r="23" spans="1:11" ht="14.1" customHeight="1" x14ac:dyDescent="0.2">
      <c r="A23" s="306">
        <v>23</v>
      </c>
      <c r="B23" s="307" t="s">
        <v>240</v>
      </c>
      <c r="C23" s="308"/>
      <c r="D23" s="113">
        <v>0.20865936358894105</v>
      </c>
      <c r="E23" s="115">
        <v>24</v>
      </c>
      <c r="F23" s="114">
        <v>25</v>
      </c>
      <c r="G23" s="114">
        <v>36</v>
      </c>
      <c r="H23" s="114">
        <v>36</v>
      </c>
      <c r="I23" s="140">
        <v>43</v>
      </c>
      <c r="J23" s="115">
        <v>-19</v>
      </c>
      <c r="K23" s="116">
        <v>-44.186046511627907</v>
      </c>
    </row>
    <row r="24" spans="1:11" ht="14.1" customHeight="1" x14ac:dyDescent="0.2">
      <c r="A24" s="306">
        <v>24</v>
      </c>
      <c r="B24" s="307" t="s">
        <v>241</v>
      </c>
      <c r="C24" s="308"/>
      <c r="D24" s="113">
        <v>0.34776560598156842</v>
      </c>
      <c r="E24" s="115">
        <v>40</v>
      </c>
      <c r="F24" s="114">
        <v>42</v>
      </c>
      <c r="G24" s="114">
        <v>42</v>
      </c>
      <c r="H24" s="114">
        <v>46</v>
      </c>
      <c r="I24" s="140">
        <v>46</v>
      </c>
      <c r="J24" s="115">
        <v>-6</v>
      </c>
      <c r="K24" s="116">
        <v>-13.043478260869565</v>
      </c>
    </row>
    <row r="25" spans="1:11" ht="14.1" customHeight="1" x14ac:dyDescent="0.2">
      <c r="A25" s="306">
        <v>25</v>
      </c>
      <c r="B25" s="307" t="s">
        <v>242</v>
      </c>
      <c r="C25" s="308"/>
      <c r="D25" s="113">
        <v>1.1824030603373326</v>
      </c>
      <c r="E25" s="115">
        <v>136</v>
      </c>
      <c r="F25" s="114">
        <v>121</v>
      </c>
      <c r="G25" s="114">
        <v>129</v>
      </c>
      <c r="H25" s="114">
        <v>135</v>
      </c>
      <c r="I25" s="140">
        <v>133</v>
      </c>
      <c r="J25" s="115">
        <v>3</v>
      </c>
      <c r="K25" s="116">
        <v>2.255639097744361</v>
      </c>
    </row>
    <row r="26" spans="1:11" ht="14.1" customHeight="1" x14ac:dyDescent="0.2">
      <c r="A26" s="306">
        <v>26</v>
      </c>
      <c r="B26" s="307" t="s">
        <v>243</v>
      </c>
      <c r="C26" s="308"/>
      <c r="D26" s="113">
        <v>0.99113197704747003</v>
      </c>
      <c r="E26" s="115">
        <v>114</v>
      </c>
      <c r="F26" s="114">
        <v>108</v>
      </c>
      <c r="G26" s="114">
        <v>117</v>
      </c>
      <c r="H26" s="114">
        <v>122</v>
      </c>
      <c r="I26" s="140">
        <v>125</v>
      </c>
      <c r="J26" s="115">
        <v>-11</v>
      </c>
      <c r="K26" s="116">
        <v>-8.8000000000000007</v>
      </c>
    </row>
    <row r="27" spans="1:11" ht="14.1" customHeight="1" x14ac:dyDescent="0.2">
      <c r="A27" s="306">
        <v>27</v>
      </c>
      <c r="B27" s="307" t="s">
        <v>244</v>
      </c>
      <c r="C27" s="308"/>
      <c r="D27" s="113">
        <v>0.20865936358894105</v>
      </c>
      <c r="E27" s="115">
        <v>24</v>
      </c>
      <c r="F27" s="114">
        <v>21</v>
      </c>
      <c r="G27" s="114">
        <v>22</v>
      </c>
      <c r="H27" s="114">
        <v>23</v>
      </c>
      <c r="I27" s="140">
        <v>25</v>
      </c>
      <c r="J27" s="115">
        <v>-1</v>
      </c>
      <c r="K27" s="116">
        <v>-4</v>
      </c>
    </row>
    <row r="28" spans="1:11" ht="14.1" customHeight="1" x14ac:dyDescent="0.2">
      <c r="A28" s="306">
        <v>28</v>
      </c>
      <c r="B28" s="307" t="s">
        <v>245</v>
      </c>
      <c r="C28" s="308"/>
      <c r="D28" s="113">
        <v>0.17388280299078421</v>
      </c>
      <c r="E28" s="115">
        <v>20</v>
      </c>
      <c r="F28" s="114">
        <v>22</v>
      </c>
      <c r="G28" s="114">
        <v>23</v>
      </c>
      <c r="H28" s="114">
        <v>22</v>
      </c>
      <c r="I28" s="140">
        <v>24</v>
      </c>
      <c r="J28" s="115">
        <v>-4</v>
      </c>
      <c r="K28" s="116">
        <v>-16.666666666666668</v>
      </c>
    </row>
    <row r="29" spans="1:11" ht="14.1" customHeight="1" x14ac:dyDescent="0.2">
      <c r="A29" s="306">
        <v>29</v>
      </c>
      <c r="B29" s="307" t="s">
        <v>246</v>
      </c>
      <c r="C29" s="308"/>
      <c r="D29" s="113">
        <v>3.095113893235959</v>
      </c>
      <c r="E29" s="115">
        <v>356</v>
      </c>
      <c r="F29" s="114">
        <v>438</v>
      </c>
      <c r="G29" s="114">
        <v>421</v>
      </c>
      <c r="H29" s="114">
        <v>426</v>
      </c>
      <c r="I29" s="140">
        <v>417</v>
      </c>
      <c r="J29" s="115">
        <v>-61</v>
      </c>
      <c r="K29" s="116">
        <v>-14.628297362110311</v>
      </c>
    </row>
    <row r="30" spans="1:11" ht="14.1" customHeight="1" x14ac:dyDescent="0.2">
      <c r="A30" s="306" t="s">
        <v>247</v>
      </c>
      <c r="B30" s="307" t="s">
        <v>248</v>
      </c>
      <c r="C30" s="308"/>
      <c r="D30" s="113">
        <v>0.37384802643018605</v>
      </c>
      <c r="E30" s="115">
        <v>43</v>
      </c>
      <c r="F30" s="114">
        <v>50</v>
      </c>
      <c r="G30" s="114">
        <v>48</v>
      </c>
      <c r="H30" s="114">
        <v>44</v>
      </c>
      <c r="I30" s="140">
        <v>40</v>
      </c>
      <c r="J30" s="115">
        <v>3</v>
      </c>
      <c r="K30" s="116">
        <v>7.5</v>
      </c>
    </row>
    <row r="31" spans="1:11" ht="14.1" customHeight="1" x14ac:dyDescent="0.2">
      <c r="A31" s="306" t="s">
        <v>249</v>
      </c>
      <c r="B31" s="307" t="s">
        <v>250</v>
      </c>
      <c r="C31" s="308"/>
      <c r="D31" s="113">
        <v>2.7212658668057728</v>
      </c>
      <c r="E31" s="115">
        <v>313</v>
      </c>
      <c r="F31" s="114">
        <v>388</v>
      </c>
      <c r="G31" s="114">
        <v>373</v>
      </c>
      <c r="H31" s="114">
        <v>382</v>
      </c>
      <c r="I31" s="140">
        <v>377</v>
      </c>
      <c r="J31" s="115">
        <v>-64</v>
      </c>
      <c r="K31" s="116">
        <v>-16.976127320954909</v>
      </c>
    </row>
    <row r="32" spans="1:11" ht="14.1" customHeight="1" x14ac:dyDescent="0.2">
      <c r="A32" s="306">
        <v>31</v>
      </c>
      <c r="B32" s="307" t="s">
        <v>251</v>
      </c>
      <c r="C32" s="308"/>
      <c r="D32" s="113">
        <v>0.1564945226917058</v>
      </c>
      <c r="E32" s="115">
        <v>18</v>
      </c>
      <c r="F32" s="114">
        <v>16</v>
      </c>
      <c r="G32" s="114">
        <v>16</v>
      </c>
      <c r="H32" s="114">
        <v>15</v>
      </c>
      <c r="I32" s="140">
        <v>16</v>
      </c>
      <c r="J32" s="115">
        <v>2</v>
      </c>
      <c r="K32" s="116">
        <v>12.5</v>
      </c>
    </row>
    <row r="33" spans="1:11" ht="14.1" customHeight="1" x14ac:dyDescent="0.2">
      <c r="A33" s="306">
        <v>32</v>
      </c>
      <c r="B33" s="307" t="s">
        <v>252</v>
      </c>
      <c r="C33" s="308"/>
      <c r="D33" s="113">
        <v>0.96504955659885239</v>
      </c>
      <c r="E33" s="115">
        <v>111</v>
      </c>
      <c r="F33" s="114">
        <v>112</v>
      </c>
      <c r="G33" s="114">
        <v>115</v>
      </c>
      <c r="H33" s="114">
        <v>103</v>
      </c>
      <c r="I33" s="140">
        <v>110</v>
      </c>
      <c r="J33" s="115">
        <v>1</v>
      </c>
      <c r="K33" s="116">
        <v>0.90909090909090906</v>
      </c>
    </row>
    <row r="34" spans="1:11" ht="14.1" customHeight="1" x14ac:dyDescent="0.2">
      <c r="A34" s="306">
        <v>33</v>
      </c>
      <c r="B34" s="307" t="s">
        <v>253</v>
      </c>
      <c r="C34" s="308"/>
      <c r="D34" s="113">
        <v>0.67814293166405848</v>
      </c>
      <c r="E34" s="115">
        <v>78</v>
      </c>
      <c r="F34" s="114">
        <v>73</v>
      </c>
      <c r="G34" s="114">
        <v>71</v>
      </c>
      <c r="H34" s="114">
        <v>77</v>
      </c>
      <c r="I34" s="140">
        <v>84</v>
      </c>
      <c r="J34" s="115">
        <v>-6</v>
      </c>
      <c r="K34" s="116">
        <v>-7.1428571428571432</v>
      </c>
    </row>
    <row r="35" spans="1:11" ht="14.1" customHeight="1" x14ac:dyDescent="0.2">
      <c r="A35" s="306">
        <v>34</v>
      </c>
      <c r="B35" s="307" t="s">
        <v>254</v>
      </c>
      <c r="C35" s="308"/>
      <c r="D35" s="113">
        <v>3.8949747869935663</v>
      </c>
      <c r="E35" s="115">
        <v>448</v>
      </c>
      <c r="F35" s="114">
        <v>469</v>
      </c>
      <c r="G35" s="114">
        <v>474</v>
      </c>
      <c r="H35" s="114">
        <v>472</v>
      </c>
      <c r="I35" s="140">
        <v>464</v>
      </c>
      <c r="J35" s="115">
        <v>-16</v>
      </c>
      <c r="K35" s="116">
        <v>-3.4482758620689653</v>
      </c>
    </row>
    <row r="36" spans="1:11" ht="14.1" customHeight="1" x14ac:dyDescent="0.2">
      <c r="A36" s="306">
        <v>41</v>
      </c>
      <c r="B36" s="307" t="s">
        <v>255</v>
      </c>
      <c r="C36" s="308"/>
      <c r="D36" s="113">
        <v>0.20865936358894105</v>
      </c>
      <c r="E36" s="115">
        <v>24</v>
      </c>
      <c r="F36" s="114">
        <v>20</v>
      </c>
      <c r="G36" s="114">
        <v>25</v>
      </c>
      <c r="H36" s="114">
        <v>20</v>
      </c>
      <c r="I36" s="140">
        <v>21</v>
      </c>
      <c r="J36" s="115">
        <v>3</v>
      </c>
      <c r="K36" s="116">
        <v>14.285714285714286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0.44340114762649974</v>
      </c>
      <c r="E38" s="115">
        <v>51</v>
      </c>
      <c r="F38" s="114">
        <v>55</v>
      </c>
      <c r="G38" s="114">
        <v>58</v>
      </c>
      <c r="H38" s="114">
        <v>54</v>
      </c>
      <c r="I38" s="140">
        <v>56</v>
      </c>
      <c r="J38" s="115">
        <v>-5</v>
      </c>
      <c r="K38" s="116">
        <v>-8.9285714285714288</v>
      </c>
    </row>
    <row r="39" spans="1:11" ht="14.1" customHeight="1" x14ac:dyDescent="0.2">
      <c r="A39" s="306">
        <v>51</v>
      </c>
      <c r="B39" s="307" t="s">
        <v>258</v>
      </c>
      <c r="C39" s="308"/>
      <c r="D39" s="113">
        <v>5.7207442183968009</v>
      </c>
      <c r="E39" s="115">
        <v>658</v>
      </c>
      <c r="F39" s="114">
        <v>719</v>
      </c>
      <c r="G39" s="114">
        <v>718</v>
      </c>
      <c r="H39" s="114">
        <v>745</v>
      </c>
      <c r="I39" s="140">
        <v>757</v>
      </c>
      <c r="J39" s="115">
        <v>-99</v>
      </c>
      <c r="K39" s="116">
        <v>-13.077939233817702</v>
      </c>
    </row>
    <row r="40" spans="1:11" ht="14.1" customHeight="1" x14ac:dyDescent="0.2">
      <c r="A40" s="306" t="s">
        <v>259</v>
      </c>
      <c r="B40" s="307" t="s">
        <v>260</v>
      </c>
      <c r="C40" s="308"/>
      <c r="D40" s="113">
        <v>5.5468614154060161</v>
      </c>
      <c r="E40" s="115">
        <v>638</v>
      </c>
      <c r="F40" s="114">
        <v>703</v>
      </c>
      <c r="G40" s="114">
        <v>699</v>
      </c>
      <c r="H40" s="114">
        <v>728</v>
      </c>
      <c r="I40" s="140">
        <v>740</v>
      </c>
      <c r="J40" s="115">
        <v>-102</v>
      </c>
      <c r="K40" s="116">
        <v>-13.783783783783784</v>
      </c>
    </row>
    <row r="41" spans="1:11" ht="14.1" customHeight="1" x14ac:dyDescent="0.2">
      <c r="A41" s="306"/>
      <c r="B41" s="307" t="s">
        <v>261</v>
      </c>
      <c r="C41" s="308"/>
      <c r="D41" s="113">
        <v>1.9300991131977048</v>
      </c>
      <c r="E41" s="115">
        <v>222</v>
      </c>
      <c r="F41" s="114">
        <v>209</v>
      </c>
      <c r="G41" s="114">
        <v>197</v>
      </c>
      <c r="H41" s="114">
        <v>215</v>
      </c>
      <c r="I41" s="140">
        <v>227</v>
      </c>
      <c r="J41" s="115">
        <v>-5</v>
      </c>
      <c r="K41" s="116">
        <v>-2.2026431718061672</v>
      </c>
    </row>
    <row r="42" spans="1:11" ht="14.1" customHeight="1" x14ac:dyDescent="0.2">
      <c r="A42" s="306">
        <v>52</v>
      </c>
      <c r="B42" s="307" t="s">
        <v>262</v>
      </c>
      <c r="C42" s="308"/>
      <c r="D42" s="113">
        <v>6.0337332637802126</v>
      </c>
      <c r="E42" s="115">
        <v>694</v>
      </c>
      <c r="F42" s="114">
        <v>729</v>
      </c>
      <c r="G42" s="114">
        <v>734</v>
      </c>
      <c r="H42" s="114">
        <v>733</v>
      </c>
      <c r="I42" s="140">
        <v>730</v>
      </c>
      <c r="J42" s="115">
        <v>-36</v>
      </c>
      <c r="K42" s="116">
        <v>-4.9315068493150687</v>
      </c>
    </row>
    <row r="43" spans="1:11" ht="14.1" customHeight="1" x14ac:dyDescent="0.2">
      <c r="A43" s="306" t="s">
        <v>263</v>
      </c>
      <c r="B43" s="307" t="s">
        <v>264</v>
      </c>
      <c r="C43" s="308"/>
      <c r="D43" s="113">
        <v>5.868544600938967</v>
      </c>
      <c r="E43" s="115">
        <v>675</v>
      </c>
      <c r="F43" s="114">
        <v>712</v>
      </c>
      <c r="G43" s="114">
        <v>717</v>
      </c>
      <c r="H43" s="114">
        <v>714</v>
      </c>
      <c r="I43" s="140">
        <v>711</v>
      </c>
      <c r="J43" s="115">
        <v>-36</v>
      </c>
      <c r="K43" s="116">
        <v>-5.0632911392405067</v>
      </c>
    </row>
    <row r="44" spans="1:11" ht="14.1" customHeight="1" x14ac:dyDescent="0.2">
      <c r="A44" s="306">
        <v>53</v>
      </c>
      <c r="B44" s="307" t="s">
        <v>265</v>
      </c>
      <c r="C44" s="308"/>
      <c r="D44" s="113">
        <v>2.8342896887497826</v>
      </c>
      <c r="E44" s="115">
        <v>326</v>
      </c>
      <c r="F44" s="114">
        <v>227</v>
      </c>
      <c r="G44" s="114">
        <v>204</v>
      </c>
      <c r="H44" s="114">
        <v>202</v>
      </c>
      <c r="I44" s="140">
        <v>194</v>
      </c>
      <c r="J44" s="115">
        <v>132</v>
      </c>
      <c r="K44" s="116">
        <v>68.041237113402062</v>
      </c>
    </row>
    <row r="45" spans="1:11" ht="14.1" customHeight="1" x14ac:dyDescent="0.2">
      <c r="A45" s="306" t="s">
        <v>266</v>
      </c>
      <c r="B45" s="307" t="s">
        <v>267</v>
      </c>
      <c r="C45" s="308"/>
      <c r="D45" s="113">
        <v>2.7995131281516259</v>
      </c>
      <c r="E45" s="115">
        <v>322</v>
      </c>
      <c r="F45" s="114">
        <v>224</v>
      </c>
      <c r="G45" s="114">
        <v>201</v>
      </c>
      <c r="H45" s="114">
        <v>199</v>
      </c>
      <c r="I45" s="140">
        <v>192</v>
      </c>
      <c r="J45" s="115">
        <v>130</v>
      </c>
      <c r="K45" s="116">
        <v>67.708333333333329</v>
      </c>
    </row>
    <row r="46" spans="1:11" ht="14.1" customHeight="1" x14ac:dyDescent="0.2">
      <c r="A46" s="306">
        <v>54</v>
      </c>
      <c r="B46" s="307" t="s">
        <v>268</v>
      </c>
      <c r="C46" s="308"/>
      <c r="D46" s="113">
        <v>12.858633281168492</v>
      </c>
      <c r="E46" s="115">
        <v>1479</v>
      </c>
      <c r="F46" s="114">
        <v>1515</v>
      </c>
      <c r="G46" s="114">
        <v>1528</v>
      </c>
      <c r="H46" s="114">
        <v>1525</v>
      </c>
      <c r="I46" s="140">
        <v>1509</v>
      </c>
      <c r="J46" s="115">
        <v>-30</v>
      </c>
      <c r="K46" s="116">
        <v>-1.9880715705765408</v>
      </c>
    </row>
    <row r="47" spans="1:11" ht="14.1" customHeight="1" x14ac:dyDescent="0.2">
      <c r="A47" s="306">
        <v>61</v>
      </c>
      <c r="B47" s="307" t="s">
        <v>269</v>
      </c>
      <c r="C47" s="308"/>
      <c r="D47" s="113">
        <v>0.65206051121544084</v>
      </c>
      <c r="E47" s="115">
        <v>75</v>
      </c>
      <c r="F47" s="114">
        <v>74</v>
      </c>
      <c r="G47" s="114">
        <v>65</v>
      </c>
      <c r="H47" s="114">
        <v>69</v>
      </c>
      <c r="I47" s="140">
        <v>68</v>
      </c>
      <c r="J47" s="115">
        <v>7</v>
      </c>
      <c r="K47" s="116">
        <v>10.294117647058824</v>
      </c>
    </row>
    <row r="48" spans="1:11" ht="14.1" customHeight="1" x14ac:dyDescent="0.2">
      <c r="A48" s="306">
        <v>62</v>
      </c>
      <c r="B48" s="307" t="s">
        <v>270</v>
      </c>
      <c r="C48" s="308"/>
      <c r="D48" s="113">
        <v>10.754651364980003</v>
      </c>
      <c r="E48" s="115">
        <v>1237</v>
      </c>
      <c r="F48" s="114">
        <v>1314</v>
      </c>
      <c r="G48" s="114">
        <v>1271</v>
      </c>
      <c r="H48" s="114">
        <v>1282</v>
      </c>
      <c r="I48" s="140">
        <v>1232</v>
      </c>
      <c r="J48" s="115">
        <v>5</v>
      </c>
      <c r="K48" s="116">
        <v>0.40584415584415584</v>
      </c>
    </row>
    <row r="49" spans="1:11" ht="14.1" customHeight="1" x14ac:dyDescent="0.2">
      <c r="A49" s="306">
        <v>63</v>
      </c>
      <c r="B49" s="307" t="s">
        <v>271</v>
      </c>
      <c r="C49" s="308"/>
      <c r="D49" s="113">
        <v>10.728568944531386</v>
      </c>
      <c r="E49" s="115">
        <v>1234</v>
      </c>
      <c r="F49" s="114">
        <v>1455</v>
      </c>
      <c r="G49" s="114">
        <v>1523</v>
      </c>
      <c r="H49" s="114">
        <v>1557</v>
      </c>
      <c r="I49" s="140">
        <v>1435</v>
      </c>
      <c r="J49" s="115">
        <v>-201</v>
      </c>
      <c r="K49" s="116">
        <v>-14.006968641114982</v>
      </c>
    </row>
    <row r="50" spans="1:11" ht="14.1" customHeight="1" x14ac:dyDescent="0.2">
      <c r="A50" s="306" t="s">
        <v>272</v>
      </c>
      <c r="B50" s="307" t="s">
        <v>273</v>
      </c>
      <c r="C50" s="308"/>
      <c r="D50" s="113">
        <v>0.76508433315945057</v>
      </c>
      <c r="E50" s="115">
        <v>88</v>
      </c>
      <c r="F50" s="114">
        <v>100</v>
      </c>
      <c r="G50" s="114">
        <v>103</v>
      </c>
      <c r="H50" s="114">
        <v>112</v>
      </c>
      <c r="I50" s="140">
        <v>103</v>
      </c>
      <c r="J50" s="115">
        <v>-15</v>
      </c>
      <c r="K50" s="116">
        <v>-14.563106796116505</v>
      </c>
    </row>
    <row r="51" spans="1:11" ht="14.1" customHeight="1" x14ac:dyDescent="0.2">
      <c r="A51" s="306" t="s">
        <v>274</v>
      </c>
      <c r="B51" s="307" t="s">
        <v>275</v>
      </c>
      <c r="C51" s="308"/>
      <c r="D51" s="113">
        <v>9.3027299600069551</v>
      </c>
      <c r="E51" s="115">
        <v>1070</v>
      </c>
      <c r="F51" s="114">
        <v>1266</v>
      </c>
      <c r="G51" s="114">
        <v>1308</v>
      </c>
      <c r="H51" s="114">
        <v>1333</v>
      </c>
      <c r="I51" s="140">
        <v>1241</v>
      </c>
      <c r="J51" s="115">
        <v>-171</v>
      </c>
      <c r="K51" s="116">
        <v>-13.779210314262691</v>
      </c>
    </row>
    <row r="52" spans="1:11" ht="14.1" customHeight="1" x14ac:dyDescent="0.2">
      <c r="A52" s="306">
        <v>71</v>
      </c>
      <c r="B52" s="307" t="s">
        <v>276</v>
      </c>
      <c r="C52" s="308"/>
      <c r="D52" s="113">
        <v>11.815336463223787</v>
      </c>
      <c r="E52" s="115">
        <v>1359</v>
      </c>
      <c r="F52" s="114">
        <v>1401</v>
      </c>
      <c r="G52" s="114">
        <v>1427</v>
      </c>
      <c r="H52" s="114">
        <v>1441</v>
      </c>
      <c r="I52" s="140">
        <v>1450</v>
      </c>
      <c r="J52" s="115">
        <v>-91</v>
      </c>
      <c r="K52" s="116">
        <v>-6.2758620689655169</v>
      </c>
    </row>
    <row r="53" spans="1:11" ht="14.1" customHeight="1" x14ac:dyDescent="0.2">
      <c r="A53" s="306" t="s">
        <v>277</v>
      </c>
      <c r="B53" s="307" t="s">
        <v>278</v>
      </c>
      <c r="C53" s="308"/>
      <c r="D53" s="113">
        <v>0.67814293166405848</v>
      </c>
      <c r="E53" s="115">
        <v>78</v>
      </c>
      <c r="F53" s="114">
        <v>82</v>
      </c>
      <c r="G53" s="114">
        <v>82</v>
      </c>
      <c r="H53" s="114">
        <v>83</v>
      </c>
      <c r="I53" s="140">
        <v>83</v>
      </c>
      <c r="J53" s="115">
        <v>-5</v>
      </c>
      <c r="K53" s="116">
        <v>-6.024096385542169</v>
      </c>
    </row>
    <row r="54" spans="1:11" ht="14.1" customHeight="1" x14ac:dyDescent="0.2">
      <c r="A54" s="306" t="s">
        <v>279</v>
      </c>
      <c r="B54" s="307" t="s">
        <v>280</v>
      </c>
      <c r="C54" s="308"/>
      <c r="D54" s="113">
        <v>10.537297861241523</v>
      </c>
      <c r="E54" s="115">
        <v>1212</v>
      </c>
      <c r="F54" s="114">
        <v>1246</v>
      </c>
      <c r="G54" s="114">
        <v>1273</v>
      </c>
      <c r="H54" s="114">
        <v>1287</v>
      </c>
      <c r="I54" s="140">
        <v>1294</v>
      </c>
      <c r="J54" s="115">
        <v>-82</v>
      </c>
      <c r="K54" s="116">
        <v>-6.3369397217928904</v>
      </c>
    </row>
    <row r="55" spans="1:11" ht="14.1" customHeight="1" x14ac:dyDescent="0.2">
      <c r="A55" s="306">
        <v>72</v>
      </c>
      <c r="B55" s="307" t="s">
        <v>281</v>
      </c>
      <c r="C55" s="308"/>
      <c r="D55" s="113">
        <v>1.356285863328117</v>
      </c>
      <c r="E55" s="115">
        <v>156</v>
      </c>
      <c r="F55" s="114">
        <v>167</v>
      </c>
      <c r="G55" s="114">
        <v>168</v>
      </c>
      <c r="H55" s="114">
        <v>163</v>
      </c>
      <c r="I55" s="140">
        <v>158</v>
      </c>
      <c r="J55" s="115">
        <v>-2</v>
      </c>
      <c r="K55" s="116">
        <v>-1.2658227848101267</v>
      </c>
    </row>
    <row r="56" spans="1:11" ht="14.1" customHeight="1" x14ac:dyDescent="0.2">
      <c r="A56" s="306" t="s">
        <v>282</v>
      </c>
      <c r="B56" s="307" t="s">
        <v>283</v>
      </c>
      <c r="C56" s="308"/>
      <c r="D56" s="113">
        <v>0.34776560598156842</v>
      </c>
      <c r="E56" s="115">
        <v>40</v>
      </c>
      <c r="F56" s="114">
        <v>44</v>
      </c>
      <c r="G56" s="114">
        <v>44</v>
      </c>
      <c r="H56" s="114">
        <v>41</v>
      </c>
      <c r="I56" s="140">
        <v>38</v>
      </c>
      <c r="J56" s="115">
        <v>2</v>
      </c>
      <c r="K56" s="116">
        <v>5.2631578947368425</v>
      </c>
    </row>
    <row r="57" spans="1:11" ht="14.1" customHeight="1" x14ac:dyDescent="0.2">
      <c r="A57" s="306" t="s">
        <v>284</v>
      </c>
      <c r="B57" s="307" t="s">
        <v>285</v>
      </c>
      <c r="C57" s="308"/>
      <c r="D57" s="113">
        <v>0.61728395061728392</v>
      </c>
      <c r="E57" s="115">
        <v>71</v>
      </c>
      <c r="F57" s="114">
        <v>75</v>
      </c>
      <c r="G57" s="114">
        <v>76</v>
      </c>
      <c r="H57" s="114">
        <v>75</v>
      </c>
      <c r="I57" s="140">
        <v>75</v>
      </c>
      <c r="J57" s="115">
        <v>-4</v>
      </c>
      <c r="K57" s="116">
        <v>-5.333333333333333</v>
      </c>
    </row>
    <row r="58" spans="1:11" ht="14.1" customHeight="1" x14ac:dyDescent="0.2">
      <c r="A58" s="306">
        <v>73</v>
      </c>
      <c r="B58" s="307" t="s">
        <v>286</v>
      </c>
      <c r="C58" s="308"/>
      <c r="D58" s="113">
        <v>0.85202573465484266</v>
      </c>
      <c r="E58" s="115">
        <v>98</v>
      </c>
      <c r="F58" s="114">
        <v>98</v>
      </c>
      <c r="G58" s="114">
        <v>100</v>
      </c>
      <c r="H58" s="114">
        <v>98</v>
      </c>
      <c r="I58" s="140">
        <v>89</v>
      </c>
      <c r="J58" s="115">
        <v>9</v>
      </c>
      <c r="K58" s="116">
        <v>10.112359550561798</v>
      </c>
    </row>
    <row r="59" spans="1:11" ht="14.1" customHeight="1" x14ac:dyDescent="0.2">
      <c r="A59" s="306" t="s">
        <v>287</v>
      </c>
      <c r="B59" s="307" t="s">
        <v>288</v>
      </c>
      <c r="C59" s="308"/>
      <c r="D59" s="113">
        <v>0.56511910972004864</v>
      </c>
      <c r="E59" s="115">
        <v>65</v>
      </c>
      <c r="F59" s="114">
        <v>68</v>
      </c>
      <c r="G59" s="114">
        <v>70</v>
      </c>
      <c r="H59" s="114">
        <v>69</v>
      </c>
      <c r="I59" s="140">
        <v>64</v>
      </c>
      <c r="J59" s="115">
        <v>1</v>
      </c>
      <c r="K59" s="116">
        <v>1.5625</v>
      </c>
    </row>
    <row r="60" spans="1:11" ht="14.1" customHeight="1" x14ac:dyDescent="0.2">
      <c r="A60" s="306">
        <v>81</v>
      </c>
      <c r="B60" s="307" t="s">
        <v>289</v>
      </c>
      <c r="C60" s="308"/>
      <c r="D60" s="113">
        <v>4.2340462528255953</v>
      </c>
      <c r="E60" s="115">
        <v>487</v>
      </c>
      <c r="F60" s="114">
        <v>497</v>
      </c>
      <c r="G60" s="114">
        <v>488</v>
      </c>
      <c r="H60" s="114">
        <v>491</v>
      </c>
      <c r="I60" s="140">
        <v>496</v>
      </c>
      <c r="J60" s="115">
        <v>-9</v>
      </c>
      <c r="K60" s="116">
        <v>-1.814516129032258</v>
      </c>
    </row>
    <row r="61" spans="1:11" ht="14.1" customHeight="1" x14ac:dyDescent="0.2">
      <c r="A61" s="306" t="s">
        <v>290</v>
      </c>
      <c r="B61" s="307" t="s">
        <v>291</v>
      </c>
      <c r="C61" s="308"/>
      <c r="D61" s="113">
        <v>1.2693444618327248</v>
      </c>
      <c r="E61" s="115">
        <v>146</v>
      </c>
      <c r="F61" s="114">
        <v>144</v>
      </c>
      <c r="G61" s="114">
        <v>149</v>
      </c>
      <c r="H61" s="114">
        <v>159</v>
      </c>
      <c r="I61" s="140">
        <v>157</v>
      </c>
      <c r="J61" s="115">
        <v>-11</v>
      </c>
      <c r="K61" s="116">
        <v>-7.0063694267515926</v>
      </c>
    </row>
    <row r="62" spans="1:11" ht="14.1" customHeight="1" x14ac:dyDescent="0.2">
      <c r="A62" s="306" t="s">
        <v>292</v>
      </c>
      <c r="B62" s="307" t="s">
        <v>293</v>
      </c>
      <c r="C62" s="308"/>
      <c r="D62" s="113">
        <v>1.4953921057207442</v>
      </c>
      <c r="E62" s="115">
        <v>172</v>
      </c>
      <c r="F62" s="114">
        <v>168</v>
      </c>
      <c r="G62" s="114">
        <v>165</v>
      </c>
      <c r="H62" s="114">
        <v>160</v>
      </c>
      <c r="I62" s="140">
        <v>171</v>
      </c>
      <c r="J62" s="115">
        <v>1</v>
      </c>
      <c r="K62" s="116">
        <v>0.58479532163742687</v>
      </c>
    </row>
    <row r="63" spans="1:11" ht="14.1" customHeight="1" x14ac:dyDescent="0.2">
      <c r="A63" s="306"/>
      <c r="B63" s="307" t="s">
        <v>294</v>
      </c>
      <c r="C63" s="308"/>
      <c r="D63" s="113">
        <v>1.1650147800382542</v>
      </c>
      <c r="E63" s="115">
        <v>134</v>
      </c>
      <c r="F63" s="114">
        <v>122</v>
      </c>
      <c r="G63" s="114">
        <v>117</v>
      </c>
      <c r="H63" s="114">
        <v>121</v>
      </c>
      <c r="I63" s="140">
        <v>124</v>
      </c>
      <c r="J63" s="115">
        <v>10</v>
      </c>
      <c r="K63" s="116">
        <v>8.064516129032258</v>
      </c>
    </row>
    <row r="64" spans="1:11" ht="14.1" customHeight="1" x14ac:dyDescent="0.2">
      <c r="A64" s="306" t="s">
        <v>295</v>
      </c>
      <c r="B64" s="307" t="s">
        <v>296</v>
      </c>
      <c r="C64" s="308"/>
      <c r="D64" s="113">
        <v>0.14780038254216657</v>
      </c>
      <c r="E64" s="115">
        <v>17</v>
      </c>
      <c r="F64" s="114">
        <v>18</v>
      </c>
      <c r="G64" s="114">
        <v>19</v>
      </c>
      <c r="H64" s="114">
        <v>16</v>
      </c>
      <c r="I64" s="140">
        <v>16</v>
      </c>
      <c r="J64" s="115">
        <v>1</v>
      </c>
      <c r="K64" s="116">
        <v>6.25</v>
      </c>
    </row>
    <row r="65" spans="1:11" ht="14.1" customHeight="1" x14ac:dyDescent="0.2">
      <c r="A65" s="306" t="s">
        <v>297</v>
      </c>
      <c r="B65" s="307" t="s">
        <v>298</v>
      </c>
      <c r="C65" s="308"/>
      <c r="D65" s="113">
        <v>0.91288471570161711</v>
      </c>
      <c r="E65" s="115">
        <v>105</v>
      </c>
      <c r="F65" s="114">
        <v>121</v>
      </c>
      <c r="G65" s="114">
        <v>115</v>
      </c>
      <c r="H65" s="114">
        <v>117</v>
      </c>
      <c r="I65" s="140">
        <v>115</v>
      </c>
      <c r="J65" s="115">
        <v>-10</v>
      </c>
      <c r="K65" s="116">
        <v>-8.695652173913043</v>
      </c>
    </row>
    <row r="66" spans="1:11" ht="14.1" customHeight="1" x14ac:dyDescent="0.2">
      <c r="A66" s="306">
        <v>82</v>
      </c>
      <c r="B66" s="307" t="s">
        <v>299</v>
      </c>
      <c r="C66" s="308"/>
      <c r="D66" s="113">
        <v>2.8690662493479393</v>
      </c>
      <c r="E66" s="115">
        <v>330</v>
      </c>
      <c r="F66" s="114">
        <v>336</v>
      </c>
      <c r="G66" s="114">
        <v>329</v>
      </c>
      <c r="H66" s="114">
        <v>328</v>
      </c>
      <c r="I66" s="140">
        <v>320</v>
      </c>
      <c r="J66" s="115">
        <v>10</v>
      </c>
      <c r="K66" s="116">
        <v>3.125</v>
      </c>
    </row>
    <row r="67" spans="1:11" ht="14.1" customHeight="1" x14ac:dyDescent="0.2">
      <c r="A67" s="306" t="s">
        <v>300</v>
      </c>
      <c r="B67" s="307" t="s">
        <v>301</v>
      </c>
      <c r="C67" s="308"/>
      <c r="D67" s="113">
        <v>1.6171100678142931</v>
      </c>
      <c r="E67" s="115">
        <v>186</v>
      </c>
      <c r="F67" s="114">
        <v>182</v>
      </c>
      <c r="G67" s="114">
        <v>175</v>
      </c>
      <c r="H67" s="114">
        <v>172</v>
      </c>
      <c r="I67" s="140">
        <v>170</v>
      </c>
      <c r="J67" s="115">
        <v>16</v>
      </c>
      <c r="K67" s="116">
        <v>9.4117647058823533</v>
      </c>
    </row>
    <row r="68" spans="1:11" ht="14.1" customHeight="1" x14ac:dyDescent="0.2">
      <c r="A68" s="306" t="s">
        <v>302</v>
      </c>
      <c r="B68" s="307" t="s">
        <v>303</v>
      </c>
      <c r="C68" s="308"/>
      <c r="D68" s="113">
        <v>0.79116675360806821</v>
      </c>
      <c r="E68" s="115">
        <v>91</v>
      </c>
      <c r="F68" s="114">
        <v>100</v>
      </c>
      <c r="G68" s="114">
        <v>100</v>
      </c>
      <c r="H68" s="114">
        <v>99</v>
      </c>
      <c r="I68" s="140">
        <v>96</v>
      </c>
      <c r="J68" s="115">
        <v>-5</v>
      </c>
      <c r="K68" s="116">
        <v>-5.208333333333333</v>
      </c>
    </row>
    <row r="69" spans="1:11" ht="14.1" customHeight="1" x14ac:dyDescent="0.2">
      <c r="A69" s="306">
        <v>83</v>
      </c>
      <c r="B69" s="307" t="s">
        <v>304</v>
      </c>
      <c r="C69" s="308"/>
      <c r="D69" s="113">
        <v>3.9384454877412622</v>
      </c>
      <c r="E69" s="115">
        <v>453</v>
      </c>
      <c r="F69" s="114">
        <v>502</v>
      </c>
      <c r="G69" s="114">
        <v>483</v>
      </c>
      <c r="H69" s="114">
        <v>475</v>
      </c>
      <c r="I69" s="140">
        <v>467</v>
      </c>
      <c r="J69" s="115">
        <v>-14</v>
      </c>
      <c r="K69" s="116">
        <v>-2.9978586723768736</v>
      </c>
    </row>
    <row r="70" spans="1:11" ht="14.1" customHeight="1" x14ac:dyDescent="0.2">
      <c r="A70" s="306" t="s">
        <v>305</v>
      </c>
      <c r="B70" s="307" t="s">
        <v>306</v>
      </c>
      <c r="C70" s="308"/>
      <c r="D70" s="113">
        <v>2.3995826812728223</v>
      </c>
      <c r="E70" s="115">
        <v>276</v>
      </c>
      <c r="F70" s="114">
        <v>325</v>
      </c>
      <c r="G70" s="114">
        <v>304</v>
      </c>
      <c r="H70" s="114">
        <v>297</v>
      </c>
      <c r="I70" s="140">
        <v>292</v>
      </c>
      <c r="J70" s="115">
        <v>-16</v>
      </c>
      <c r="K70" s="116">
        <v>-5.4794520547945202</v>
      </c>
    </row>
    <row r="71" spans="1:11" ht="14.1" customHeight="1" x14ac:dyDescent="0.2">
      <c r="A71" s="306"/>
      <c r="B71" s="307" t="s">
        <v>307</v>
      </c>
      <c r="C71" s="308"/>
      <c r="D71" s="113">
        <v>1.2432620413841071</v>
      </c>
      <c r="E71" s="115">
        <v>143</v>
      </c>
      <c r="F71" s="114">
        <v>192</v>
      </c>
      <c r="G71" s="114">
        <v>180</v>
      </c>
      <c r="H71" s="114">
        <v>181</v>
      </c>
      <c r="I71" s="140">
        <v>179</v>
      </c>
      <c r="J71" s="115">
        <v>-36</v>
      </c>
      <c r="K71" s="116">
        <v>-20.11173184357542</v>
      </c>
    </row>
    <row r="72" spans="1:11" ht="14.1" customHeight="1" x14ac:dyDescent="0.2">
      <c r="A72" s="306">
        <v>84</v>
      </c>
      <c r="B72" s="307" t="s">
        <v>308</v>
      </c>
      <c r="C72" s="308"/>
      <c r="D72" s="113">
        <v>1.7562163102069206</v>
      </c>
      <c r="E72" s="115">
        <v>202</v>
      </c>
      <c r="F72" s="114">
        <v>214</v>
      </c>
      <c r="G72" s="114">
        <v>203</v>
      </c>
      <c r="H72" s="114">
        <v>203</v>
      </c>
      <c r="I72" s="140">
        <v>212</v>
      </c>
      <c r="J72" s="115">
        <v>-10</v>
      </c>
      <c r="K72" s="116">
        <v>-4.716981132075472</v>
      </c>
    </row>
    <row r="73" spans="1:11" ht="14.1" customHeight="1" x14ac:dyDescent="0.2">
      <c r="A73" s="306" t="s">
        <v>309</v>
      </c>
      <c r="B73" s="307" t="s">
        <v>310</v>
      </c>
      <c r="C73" s="308"/>
      <c r="D73" s="113">
        <v>0.21735350373848025</v>
      </c>
      <c r="E73" s="115">
        <v>25</v>
      </c>
      <c r="F73" s="114">
        <v>25</v>
      </c>
      <c r="G73" s="114">
        <v>28</v>
      </c>
      <c r="H73" s="114">
        <v>33</v>
      </c>
      <c r="I73" s="140">
        <v>31</v>
      </c>
      <c r="J73" s="115">
        <v>-6</v>
      </c>
      <c r="K73" s="116">
        <v>-19.35483870967742</v>
      </c>
    </row>
    <row r="74" spans="1:11" ht="14.1" customHeight="1" x14ac:dyDescent="0.2">
      <c r="A74" s="306" t="s">
        <v>311</v>
      </c>
      <c r="B74" s="307" t="s">
        <v>312</v>
      </c>
      <c r="C74" s="308"/>
      <c r="D74" s="113">
        <v>6.0858981046774473E-2</v>
      </c>
      <c r="E74" s="115">
        <v>7</v>
      </c>
      <c r="F74" s="114">
        <v>6</v>
      </c>
      <c r="G74" s="114">
        <v>5</v>
      </c>
      <c r="H74" s="114">
        <v>5</v>
      </c>
      <c r="I74" s="140">
        <v>5</v>
      </c>
      <c r="J74" s="115">
        <v>2</v>
      </c>
      <c r="K74" s="116">
        <v>40</v>
      </c>
    </row>
    <row r="75" spans="1:11" ht="14.1" customHeight="1" x14ac:dyDescent="0.2">
      <c r="A75" s="306" t="s">
        <v>313</v>
      </c>
      <c r="B75" s="307" t="s">
        <v>314</v>
      </c>
      <c r="C75" s="308"/>
      <c r="D75" s="113">
        <v>6.0858981046774473E-2</v>
      </c>
      <c r="E75" s="115">
        <v>7</v>
      </c>
      <c r="F75" s="114">
        <v>6</v>
      </c>
      <c r="G75" s="114">
        <v>7</v>
      </c>
      <c r="H75" s="114">
        <v>7</v>
      </c>
      <c r="I75" s="140">
        <v>6</v>
      </c>
      <c r="J75" s="115">
        <v>1</v>
      </c>
      <c r="K75" s="116">
        <v>16.666666666666668</v>
      </c>
    </row>
    <row r="76" spans="1:11" ht="14.1" customHeight="1" x14ac:dyDescent="0.2">
      <c r="A76" s="306">
        <v>91</v>
      </c>
      <c r="B76" s="307" t="s">
        <v>315</v>
      </c>
      <c r="C76" s="308"/>
      <c r="D76" s="113">
        <v>0.69553121196313683</v>
      </c>
      <c r="E76" s="115">
        <v>80</v>
      </c>
      <c r="F76" s="114">
        <v>71</v>
      </c>
      <c r="G76" s="114">
        <v>75</v>
      </c>
      <c r="H76" s="114">
        <v>71</v>
      </c>
      <c r="I76" s="140">
        <v>74</v>
      </c>
      <c r="J76" s="115">
        <v>6</v>
      </c>
      <c r="K76" s="116">
        <v>8.1081081081081088</v>
      </c>
    </row>
    <row r="77" spans="1:11" ht="14.1" customHeight="1" x14ac:dyDescent="0.2">
      <c r="A77" s="306">
        <v>92</v>
      </c>
      <c r="B77" s="307" t="s">
        <v>316</v>
      </c>
      <c r="C77" s="308"/>
      <c r="D77" s="113">
        <v>0.52164840897235265</v>
      </c>
      <c r="E77" s="115">
        <v>60</v>
      </c>
      <c r="F77" s="114">
        <v>65</v>
      </c>
      <c r="G77" s="114">
        <v>72</v>
      </c>
      <c r="H77" s="114">
        <v>67</v>
      </c>
      <c r="I77" s="140">
        <v>65</v>
      </c>
      <c r="J77" s="115">
        <v>-5</v>
      </c>
      <c r="K77" s="116">
        <v>-7.6923076923076925</v>
      </c>
    </row>
    <row r="78" spans="1:11" ht="14.1" customHeight="1" x14ac:dyDescent="0.2">
      <c r="A78" s="306">
        <v>93</v>
      </c>
      <c r="B78" s="307" t="s">
        <v>317</v>
      </c>
      <c r="C78" s="308"/>
      <c r="D78" s="113">
        <v>0.11302382194400974</v>
      </c>
      <c r="E78" s="115">
        <v>13</v>
      </c>
      <c r="F78" s="114">
        <v>13</v>
      </c>
      <c r="G78" s="114">
        <v>15</v>
      </c>
      <c r="H78" s="114">
        <v>15</v>
      </c>
      <c r="I78" s="140">
        <v>14</v>
      </c>
      <c r="J78" s="115">
        <v>-1</v>
      </c>
      <c r="K78" s="116">
        <v>-7.1428571428571432</v>
      </c>
    </row>
    <row r="79" spans="1:11" ht="14.1" customHeight="1" x14ac:dyDescent="0.2">
      <c r="A79" s="306">
        <v>94</v>
      </c>
      <c r="B79" s="307" t="s">
        <v>318</v>
      </c>
      <c r="C79" s="308"/>
      <c r="D79" s="113">
        <v>0.49556598852373501</v>
      </c>
      <c r="E79" s="115">
        <v>57</v>
      </c>
      <c r="F79" s="114">
        <v>68</v>
      </c>
      <c r="G79" s="114">
        <v>81</v>
      </c>
      <c r="H79" s="114">
        <v>80</v>
      </c>
      <c r="I79" s="140">
        <v>68</v>
      </c>
      <c r="J79" s="115">
        <v>-11</v>
      </c>
      <c r="K79" s="116">
        <v>-16.176470588235293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4.5731177186576248</v>
      </c>
      <c r="E81" s="143">
        <v>526</v>
      </c>
      <c r="F81" s="144">
        <v>538</v>
      </c>
      <c r="G81" s="144">
        <v>546</v>
      </c>
      <c r="H81" s="144">
        <v>563</v>
      </c>
      <c r="I81" s="145">
        <v>537</v>
      </c>
      <c r="J81" s="143">
        <v>-11</v>
      </c>
      <c r="K81" s="146">
        <v>-2.0484171322160147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3768</v>
      </c>
      <c r="G12" s="536">
        <v>2975</v>
      </c>
      <c r="H12" s="536">
        <v>4811</v>
      </c>
      <c r="I12" s="536">
        <v>3631</v>
      </c>
      <c r="J12" s="537">
        <v>3955</v>
      </c>
      <c r="K12" s="538">
        <v>-187</v>
      </c>
      <c r="L12" s="349">
        <v>-4.7281921618204805</v>
      </c>
    </row>
    <row r="13" spans="1:17" s="110" customFormat="1" ht="15" customHeight="1" x14ac:dyDescent="0.2">
      <c r="A13" s="350" t="s">
        <v>344</v>
      </c>
      <c r="B13" s="351" t="s">
        <v>345</v>
      </c>
      <c r="C13" s="347"/>
      <c r="D13" s="347"/>
      <c r="E13" s="348"/>
      <c r="F13" s="536">
        <v>1992</v>
      </c>
      <c r="G13" s="536">
        <v>1429</v>
      </c>
      <c r="H13" s="536">
        <v>2557</v>
      </c>
      <c r="I13" s="536">
        <v>1955</v>
      </c>
      <c r="J13" s="537">
        <v>2165</v>
      </c>
      <c r="K13" s="538">
        <v>-173</v>
      </c>
      <c r="L13" s="349">
        <v>-7.9907621247113161</v>
      </c>
    </row>
    <row r="14" spans="1:17" s="110" customFormat="1" ht="22.5" customHeight="1" x14ac:dyDescent="0.2">
      <c r="A14" s="350"/>
      <c r="B14" s="351" t="s">
        <v>346</v>
      </c>
      <c r="C14" s="347"/>
      <c r="D14" s="347"/>
      <c r="E14" s="348"/>
      <c r="F14" s="536">
        <v>1776</v>
      </c>
      <c r="G14" s="536">
        <v>1546</v>
      </c>
      <c r="H14" s="536">
        <v>2254</v>
      </c>
      <c r="I14" s="536">
        <v>1676</v>
      </c>
      <c r="J14" s="537">
        <v>1790</v>
      </c>
      <c r="K14" s="538">
        <v>-14</v>
      </c>
      <c r="L14" s="349">
        <v>-0.78212290502793291</v>
      </c>
    </row>
    <row r="15" spans="1:17" s="110" customFormat="1" ht="15" customHeight="1" x14ac:dyDescent="0.2">
      <c r="A15" s="350" t="s">
        <v>347</v>
      </c>
      <c r="B15" s="351" t="s">
        <v>108</v>
      </c>
      <c r="C15" s="347"/>
      <c r="D15" s="347"/>
      <c r="E15" s="348"/>
      <c r="F15" s="536">
        <v>842</v>
      </c>
      <c r="G15" s="536">
        <v>713</v>
      </c>
      <c r="H15" s="536">
        <v>2079</v>
      </c>
      <c r="I15" s="536">
        <v>825</v>
      </c>
      <c r="J15" s="537">
        <v>756</v>
      </c>
      <c r="K15" s="538">
        <v>86</v>
      </c>
      <c r="L15" s="349">
        <v>11.375661375661375</v>
      </c>
    </row>
    <row r="16" spans="1:17" s="110" customFormat="1" ht="15" customHeight="1" x14ac:dyDescent="0.2">
      <c r="A16" s="350"/>
      <c r="B16" s="351" t="s">
        <v>109</v>
      </c>
      <c r="C16" s="347"/>
      <c r="D16" s="347"/>
      <c r="E16" s="348"/>
      <c r="F16" s="536">
        <v>2446</v>
      </c>
      <c r="G16" s="536">
        <v>1948</v>
      </c>
      <c r="H16" s="536">
        <v>2359</v>
      </c>
      <c r="I16" s="536">
        <v>2351</v>
      </c>
      <c r="J16" s="537">
        <v>2755</v>
      </c>
      <c r="K16" s="538">
        <v>-309</v>
      </c>
      <c r="L16" s="349">
        <v>-11.215970961887477</v>
      </c>
    </row>
    <row r="17" spans="1:12" s="110" customFormat="1" ht="15" customHeight="1" x14ac:dyDescent="0.2">
      <c r="A17" s="350"/>
      <c r="B17" s="351" t="s">
        <v>110</v>
      </c>
      <c r="C17" s="347"/>
      <c r="D17" s="347"/>
      <c r="E17" s="348"/>
      <c r="F17" s="536">
        <v>416</v>
      </c>
      <c r="G17" s="536">
        <v>251</v>
      </c>
      <c r="H17" s="536">
        <v>312</v>
      </c>
      <c r="I17" s="536">
        <v>390</v>
      </c>
      <c r="J17" s="537">
        <v>396</v>
      </c>
      <c r="K17" s="538">
        <v>20</v>
      </c>
      <c r="L17" s="349">
        <v>5.0505050505050502</v>
      </c>
    </row>
    <row r="18" spans="1:12" s="110" customFormat="1" ht="15" customHeight="1" x14ac:dyDescent="0.2">
      <c r="A18" s="350"/>
      <c r="B18" s="351" t="s">
        <v>111</v>
      </c>
      <c r="C18" s="347"/>
      <c r="D18" s="347"/>
      <c r="E18" s="348"/>
      <c r="F18" s="536">
        <v>64</v>
      </c>
      <c r="G18" s="536">
        <v>63</v>
      </c>
      <c r="H18" s="536">
        <v>61</v>
      </c>
      <c r="I18" s="536">
        <v>65</v>
      </c>
      <c r="J18" s="537">
        <v>48</v>
      </c>
      <c r="K18" s="538">
        <v>16</v>
      </c>
      <c r="L18" s="349">
        <v>33.333333333333336</v>
      </c>
    </row>
    <row r="19" spans="1:12" s="110" customFormat="1" ht="15" customHeight="1" x14ac:dyDescent="0.2">
      <c r="A19" s="118" t="s">
        <v>113</v>
      </c>
      <c r="B19" s="119" t="s">
        <v>181</v>
      </c>
      <c r="C19" s="347"/>
      <c r="D19" s="347"/>
      <c r="E19" s="348"/>
      <c r="F19" s="536">
        <v>2299</v>
      </c>
      <c r="G19" s="536">
        <v>1721</v>
      </c>
      <c r="H19" s="536">
        <v>3336</v>
      </c>
      <c r="I19" s="536">
        <v>2189</v>
      </c>
      <c r="J19" s="537">
        <v>2504</v>
      </c>
      <c r="K19" s="538">
        <v>-205</v>
      </c>
      <c r="L19" s="349">
        <v>-8.1869009584664543</v>
      </c>
    </row>
    <row r="20" spans="1:12" s="110" customFormat="1" ht="15" customHeight="1" x14ac:dyDescent="0.2">
      <c r="A20" s="118"/>
      <c r="B20" s="119" t="s">
        <v>182</v>
      </c>
      <c r="C20" s="347"/>
      <c r="D20" s="347"/>
      <c r="E20" s="348"/>
      <c r="F20" s="536">
        <v>1469</v>
      </c>
      <c r="G20" s="536">
        <v>1254</v>
      </c>
      <c r="H20" s="536">
        <v>1475</v>
      </c>
      <c r="I20" s="536">
        <v>1442</v>
      </c>
      <c r="J20" s="537">
        <v>1451</v>
      </c>
      <c r="K20" s="538">
        <v>18</v>
      </c>
      <c r="L20" s="349">
        <v>1.2405237767057202</v>
      </c>
    </row>
    <row r="21" spans="1:12" s="110" customFormat="1" ht="15" customHeight="1" x14ac:dyDescent="0.2">
      <c r="A21" s="118" t="s">
        <v>113</v>
      </c>
      <c r="B21" s="119" t="s">
        <v>116</v>
      </c>
      <c r="C21" s="347"/>
      <c r="D21" s="347"/>
      <c r="E21" s="348"/>
      <c r="F21" s="536">
        <v>3141</v>
      </c>
      <c r="G21" s="536">
        <v>2309</v>
      </c>
      <c r="H21" s="536">
        <v>3983</v>
      </c>
      <c r="I21" s="536">
        <v>2955</v>
      </c>
      <c r="J21" s="537">
        <v>3249</v>
      </c>
      <c r="K21" s="538">
        <v>-108</v>
      </c>
      <c r="L21" s="349">
        <v>-3.3240997229916895</v>
      </c>
    </row>
    <row r="22" spans="1:12" s="110" customFormat="1" ht="15" customHeight="1" x14ac:dyDescent="0.2">
      <c r="A22" s="118"/>
      <c r="B22" s="119" t="s">
        <v>117</v>
      </c>
      <c r="C22" s="347"/>
      <c r="D22" s="347"/>
      <c r="E22" s="348"/>
      <c r="F22" s="536">
        <v>620</v>
      </c>
      <c r="G22" s="536">
        <v>663</v>
      </c>
      <c r="H22" s="536">
        <v>821</v>
      </c>
      <c r="I22" s="536">
        <v>674</v>
      </c>
      <c r="J22" s="537">
        <v>701</v>
      </c>
      <c r="K22" s="538">
        <v>-81</v>
      </c>
      <c r="L22" s="349">
        <v>-11.554921540656206</v>
      </c>
    </row>
    <row r="23" spans="1:12" s="110" customFormat="1" ht="15" customHeight="1" x14ac:dyDescent="0.2">
      <c r="A23" s="352" t="s">
        <v>347</v>
      </c>
      <c r="B23" s="353" t="s">
        <v>193</v>
      </c>
      <c r="C23" s="354"/>
      <c r="D23" s="354"/>
      <c r="E23" s="355"/>
      <c r="F23" s="539">
        <v>109</v>
      </c>
      <c r="G23" s="539">
        <v>126</v>
      </c>
      <c r="H23" s="539">
        <v>1144</v>
      </c>
      <c r="I23" s="539">
        <v>54</v>
      </c>
      <c r="J23" s="540">
        <v>117</v>
      </c>
      <c r="K23" s="541">
        <v>-8</v>
      </c>
      <c r="L23" s="356">
        <v>-6.8376068376068373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36.700000000000003</v>
      </c>
      <c r="G25" s="542">
        <v>43.6</v>
      </c>
      <c r="H25" s="542">
        <v>42.9</v>
      </c>
      <c r="I25" s="542">
        <v>40.4</v>
      </c>
      <c r="J25" s="542">
        <v>36.799999999999997</v>
      </c>
      <c r="K25" s="543" t="s">
        <v>349</v>
      </c>
      <c r="L25" s="364">
        <v>-9.9999999999994316E-2</v>
      </c>
    </row>
    <row r="26" spans="1:12" s="110" customFormat="1" ht="15" customHeight="1" x14ac:dyDescent="0.2">
      <c r="A26" s="365" t="s">
        <v>105</v>
      </c>
      <c r="B26" s="366" t="s">
        <v>345</v>
      </c>
      <c r="C26" s="362"/>
      <c r="D26" s="362"/>
      <c r="E26" s="363"/>
      <c r="F26" s="542">
        <v>33.799999999999997</v>
      </c>
      <c r="G26" s="542">
        <v>38.6</v>
      </c>
      <c r="H26" s="542">
        <v>37.799999999999997</v>
      </c>
      <c r="I26" s="542">
        <v>37.1</v>
      </c>
      <c r="J26" s="544">
        <v>32</v>
      </c>
      <c r="K26" s="543" t="s">
        <v>349</v>
      </c>
      <c r="L26" s="364">
        <v>1.7999999999999972</v>
      </c>
    </row>
    <row r="27" spans="1:12" s="110" customFormat="1" ht="15" customHeight="1" x14ac:dyDescent="0.2">
      <c r="A27" s="365"/>
      <c r="B27" s="366" t="s">
        <v>346</v>
      </c>
      <c r="C27" s="362"/>
      <c r="D27" s="362"/>
      <c r="E27" s="363"/>
      <c r="F27" s="542">
        <v>40</v>
      </c>
      <c r="G27" s="542">
        <v>48.2</v>
      </c>
      <c r="H27" s="542">
        <v>48.2</v>
      </c>
      <c r="I27" s="542">
        <v>44.2</v>
      </c>
      <c r="J27" s="542">
        <v>42.6</v>
      </c>
      <c r="K27" s="543" t="s">
        <v>349</v>
      </c>
      <c r="L27" s="364">
        <v>-2.6000000000000014</v>
      </c>
    </row>
    <row r="28" spans="1:12" s="110" customFormat="1" ht="15" customHeight="1" x14ac:dyDescent="0.2">
      <c r="A28" s="365" t="s">
        <v>113</v>
      </c>
      <c r="B28" s="366" t="s">
        <v>108</v>
      </c>
      <c r="C28" s="362"/>
      <c r="D28" s="362"/>
      <c r="E28" s="363"/>
      <c r="F28" s="542">
        <v>47.4</v>
      </c>
      <c r="G28" s="542">
        <v>52.9</v>
      </c>
      <c r="H28" s="542">
        <v>51.2</v>
      </c>
      <c r="I28" s="542">
        <v>52</v>
      </c>
      <c r="J28" s="542">
        <v>46.6</v>
      </c>
      <c r="K28" s="543" t="s">
        <v>349</v>
      </c>
      <c r="L28" s="364">
        <v>0.79999999999999716</v>
      </c>
    </row>
    <row r="29" spans="1:12" s="110" customFormat="1" ht="11.25" x14ac:dyDescent="0.2">
      <c r="A29" s="365"/>
      <c r="B29" s="366" t="s">
        <v>109</v>
      </c>
      <c r="C29" s="362"/>
      <c r="D29" s="362"/>
      <c r="E29" s="363"/>
      <c r="F29" s="542">
        <v>33.5</v>
      </c>
      <c r="G29" s="542">
        <v>40.5</v>
      </c>
      <c r="H29" s="542">
        <v>39.799999999999997</v>
      </c>
      <c r="I29" s="542">
        <v>37.6</v>
      </c>
      <c r="J29" s="544">
        <v>34.9</v>
      </c>
      <c r="K29" s="543" t="s">
        <v>349</v>
      </c>
      <c r="L29" s="364">
        <v>-1.3999999999999986</v>
      </c>
    </row>
    <row r="30" spans="1:12" s="110" customFormat="1" ht="15" customHeight="1" x14ac:dyDescent="0.2">
      <c r="A30" s="365"/>
      <c r="B30" s="366" t="s">
        <v>110</v>
      </c>
      <c r="C30" s="362"/>
      <c r="D30" s="362"/>
      <c r="E30" s="363"/>
      <c r="F30" s="542">
        <v>35.1</v>
      </c>
      <c r="G30" s="542">
        <v>42.4</v>
      </c>
      <c r="H30" s="542">
        <v>37.4</v>
      </c>
      <c r="I30" s="542">
        <v>35</v>
      </c>
      <c r="J30" s="542">
        <v>31.8</v>
      </c>
      <c r="K30" s="543" t="s">
        <v>349</v>
      </c>
      <c r="L30" s="364">
        <v>3.3000000000000007</v>
      </c>
    </row>
    <row r="31" spans="1:12" s="110" customFormat="1" ht="15" customHeight="1" x14ac:dyDescent="0.2">
      <c r="A31" s="365"/>
      <c r="B31" s="366" t="s">
        <v>111</v>
      </c>
      <c r="C31" s="362"/>
      <c r="D31" s="362"/>
      <c r="E31" s="363"/>
      <c r="F31" s="542">
        <v>41.9</v>
      </c>
      <c r="G31" s="542">
        <v>55.6</v>
      </c>
      <c r="H31" s="542">
        <v>57.4</v>
      </c>
      <c r="I31" s="542">
        <v>35.9</v>
      </c>
      <c r="J31" s="542">
        <v>52.1</v>
      </c>
      <c r="K31" s="543" t="s">
        <v>349</v>
      </c>
      <c r="L31" s="364">
        <v>-10.200000000000003</v>
      </c>
    </row>
    <row r="32" spans="1:12" s="110" customFormat="1" ht="15" customHeight="1" x14ac:dyDescent="0.2">
      <c r="A32" s="367" t="s">
        <v>113</v>
      </c>
      <c r="B32" s="368" t="s">
        <v>181</v>
      </c>
      <c r="C32" s="362"/>
      <c r="D32" s="362"/>
      <c r="E32" s="363"/>
      <c r="F32" s="542">
        <v>32.799999999999997</v>
      </c>
      <c r="G32" s="542">
        <v>40.299999999999997</v>
      </c>
      <c r="H32" s="542">
        <v>38.4</v>
      </c>
      <c r="I32" s="542">
        <v>36.799999999999997</v>
      </c>
      <c r="J32" s="544">
        <v>31.3</v>
      </c>
      <c r="K32" s="543" t="s">
        <v>349</v>
      </c>
      <c r="L32" s="364">
        <v>1.4999999999999964</v>
      </c>
    </row>
    <row r="33" spans="1:12" s="110" customFormat="1" ht="15" customHeight="1" x14ac:dyDescent="0.2">
      <c r="A33" s="367"/>
      <c r="B33" s="368" t="s">
        <v>182</v>
      </c>
      <c r="C33" s="362"/>
      <c r="D33" s="362"/>
      <c r="E33" s="363"/>
      <c r="F33" s="542">
        <v>42.4</v>
      </c>
      <c r="G33" s="542">
        <v>47.7</v>
      </c>
      <c r="H33" s="542">
        <v>49.4</v>
      </c>
      <c r="I33" s="542">
        <v>45.8</v>
      </c>
      <c r="J33" s="542">
        <v>45.8</v>
      </c>
      <c r="K33" s="543" t="s">
        <v>349</v>
      </c>
      <c r="L33" s="364">
        <v>-3.3999999999999986</v>
      </c>
    </row>
    <row r="34" spans="1:12" s="369" customFormat="1" ht="15" customHeight="1" x14ac:dyDescent="0.2">
      <c r="A34" s="367" t="s">
        <v>113</v>
      </c>
      <c r="B34" s="368" t="s">
        <v>116</v>
      </c>
      <c r="C34" s="362"/>
      <c r="D34" s="362"/>
      <c r="E34" s="363"/>
      <c r="F34" s="542">
        <v>35.700000000000003</v>
      </c>
      <c r="G34" s="542">
        <v>40.299999999999997</v>
      </c>
      <c r="H34" s="542">
        <v>41.7</v>
      </c>
      <c r="I34" s="542">
        <v>39.1</v>
      </c>
      <c r="J34" s="542">
        <v>35.9</v>
      </c>
      <c r="K34" s="543" t="s">
        <v>349</v>
      </c>
      <c r="L34" s="364">
        <v>-0.19999999999999574</v>
      </c>
    </row>
    <row r="35" spans="1:12" s="369" customFormat="1" ht="11.25" x14ac:dyDescent="0.2">
      <c r="A35" s="370"/>
      <c r="B35" s="371" t="s">
        <v>117</v>
      </c>
      <c r="C35" s="372"/>
      <c r="D35" s="372"/>
      <c r="E35" s="373"/>
      <c r="F35" s="545">
        <v>41.8</v>
      </c>
      <c r="G35" s="545">
        <v>54.6</v>
      </c>
      <c r="H35" s="545">
        <v>47.6</v>
      </c>
      <c r="I35" s="545">
        <v>45.7</v>
      </c>
      <c r="J35" s="546">
        <v>40.9</v>
      </c>
      <c r="K35" s="547" t="s">
        <v>349</v>
      </c>
      <c r="L35" s="374">
        <v>0.89999999999999858</v>
      </c>
    </row>
    <row r="36" spans="1:12" s="369" customFormat="1" ht="15.95" customHeight="1" x14ac:dyDescent="0.2">
      <c r="A36" s="375" t="s">
        <v>350</v>
      </c>
      <c r="B36" s="376"/>
      <c r="C36" s="377"/>
      <c r="D36" s="376"/>
      <c r="E36" s="378"/>
      <c r="F36" s="548">
        <v>3627</v>
      </c>
      <c r="G36" s="548">
        <v>2796</v>
      </c>
      <c r="H36" s="548">
        <v>3505</v>
      </c>
      <c r="I36" s="548">
        <v>3554</v>
      </c>
      <c r="J36" s="548">
        <v>3810</v>
      </c>
      <c r="K36" s="549">
        <v>-183</v>
      </c>
      <c r="L36" s="380">
        <v>-4.8031496062992129</v>
      </c>
    </row>
    <row r="37" spans="1:12" s="369" customFormat="1" ht="15.95" customHeight="1" x14ac:dyDescent="0.2">
      <c r="A37" s="381"/>
      <c r="B37" s="382" t="s">
        <v>113</v>
      </c>
      <c r="C37" s="382" t="s">
        <v>351</v>
      </c>
      <c r="D37" s="382"/>
      <c r="E37" s="383"/>
      <c r="F37" s="548">
        <v>1331</v>
      </c>
      <c r="G37" s="548">
        <v>1218</v>
      </c>
      <c r="H37" s="548">
        <v>1503</v>
      </c>
      <c r="I37" s="548">
        <v>1436</v>
      </c>
      <c r="J37" s="548">
        <v>1401</v>
      </c>
      <c r="K37" s="549">
        <v>-70</v>
      </c>
      <c r="L37" s="380">
        <v>-4.9964311206281229</v>
      </c>
    </row>
    <row r="38" spans="1:12" s="369" customFormat="1" ht="15.95" customHeight="1" x14ac:dyDescent="0.2">
      <c r="A38" s="381"/>
      <c r="B38" s="384" t="s">
        <v>105</v>
      </c>
      <c r="C38" s="384" t="s">
        <v>106</v>
      </c>
      <c r="D38" s="385"/>
      <c r="E38" s="383"/>
      <c r="F38" s="548">
        <v>1908</v>
      </c>
      <c r="G38" s="548">
        <v>1355</v>
      </c>
      <c r="H38" s="548">
        <v>1784</v>
      </c>
      <c r="I38" s="548">
        <v>1912</v>
      </c>
      <c r="J38" s="550">
        <v>2085</v>
      </c>
      <c r="K38" s="549">
        <v>-177</v>
      </c>
      <c r="L38" s="380">
        <v>-8.4892086330935257</v>
      </c>
    </row>
    <row r="39" spans="1:12" s="369" customFormat="1" ht="15.95" customHeight="1" x14ac:dyDescent="0.2">
      <c r="A39" s="381"/>
      <c r="B39" s="385"/>
      <c r="C39" s="382" t="s">
        <v>352</v>
      </c>
      <c r="D39" s="385"/>
      <c r="E39" s="383"/>
      <c r="F39" s="548">
        <v>644</v>
      </c>
      <c r="G39" s="548">
        <v>523</v>
      </c>
      <c r="H39" s="548">
        <v>674</v>
      </c>
      <c r="I39" s="548">
        <v>710</v>
      </c>
      <c r="J39" s="548">
        <v>667</v>
      </c>
      <c r="K39" s="549">
        <v>-23</v>
      </c>
      <c r="L39" s="380">
        <v>-3.4482758620689653</v>
      </c>
    </row>
    <row r="40" spans="1:12" s="369" customFormat="1" ht="15.95" customHeight="1" x14ac:dyDescent="0.2">
      <c r="A40" s="381"/>
      <c r="B40" s="384"/>
      <c r="C40" s="384" t="s">
        <v>107</v>
      </c>
      <c r="D40" s="385"/>
      <c r="E40" s="383"/>
      <c r="F40" s="548">
        <v>1719</v>
      </c>
      <c r="G40" s="548">
        <v>1441</v>
      </c>
      <c r="H40" s="548">
        <v>1721</v>
      </c>
      <c r="I40" s="548">
        <v>1642</v>
      </c>
      <c r="J40" s="548">
        <v>1725</v>
      </c>
      <c r="K40" s="549">
        <v>-6</v>
      </c>
      <c r="L40" s="380">
        <v>-0.34782608695652173</v>
      </c>
    </row>
    <row r="41" spans="1:12" s="369" customFormat="1" ht="24" customHeight="1" x14ac:dyDescent="0.2">
      <c r="A41" s="381"/>
      <c r="B41" s="385"/>
      <c r="C41" s="382" t="s">
        <v>352</v>
      </c>
      <c r="D41" s="385"/>
      <c r="E41" s="383"/>
      <c r="F41" s="548">
        <v>687</v>
      </c>
      <c r="G41" s="548">
        <v>695</v>
      </c>
      <c r="H41" s="548">
        <v>829</v>
      </c>
      <c r="I41" s="548">
        <v>726</v>
      </c>
      <c r="J41" s="550">
        <v>734</v>
      </c>
      <c r="K41" s="549">
        <v>-47</v>
      </c>
      <c r="L41" s="380">
        <v>-6.4032697547683926</v>
      </c>
    </row>
    <row r="42" spans="1:12" s="110" customFormat="1" ht="15" customHeight="1" x14ac:dyDescent="0.2">
      <c r="A42" s="381"/>
      <c r="B42" s="384" t="s">
        <v>113</v>
      </c>
      <c r="C42" s="384" t="s">
        <v>353</v>
      </c>
      <c r="D42" s="385"/>
      <c r="E42" s="383"/>
      <c r="F42" s="548">
        <v>740</v>
      </c>
      <c r="G42" s="548">
        <v>578</v>
      </c>
      <c r="H42" s="548">
        <v>918</v>
      </c>
      <c r="I42" s="548">
        <v>767</v>
      </c>
      <c r="J42" s="548">
        <v>653</v>
      </c>
      <c r="K42" s="549">
        <v>87</v>
      </c>
      <c r="L42" s="380">
        <v>13.323124042879019</v>
      </c>
    </row>
    <row r="43" spans="1:12" s="110" customFormat="1" ht="15" customHeight="1" x14ac:dyDescent="0.2">
      <c r="A43" s="381"/>
      <c r="B43" s="385"/>
      <c r="C43" s="382" t="s">
        <v>352</v>
      </c>
      <c r="D43" s="385"/>
      <c r="E43" s="383"/>
      <c r="F43" s="548">
        <v>351</v>
      </c>
      <c r="G43" s="548">
        <v>306</v>
      </c>
      <c r="H43" s="548">
        <v>470</v>
      </c>
      <c r="I43" s="548">
        <v>399</v>
      </c>
      <c r="J43" s="548">
        <v>304</v>
      </c>
      <c r="K43" s="549">
        <v>47</v>
      </c>
      <c r="L43" s="380">
        <v>15.460526315789474</v>
      </c>
    </row>
    <row r="44" spans="1:12" s="110" customFormat="1" ht="15" customHeight="1" x14ac:dyDescent="0.2">
      <c r="A44" s="381"/>
      <c r="B44" s="384"/>
      <c r="C44" s="366" t="s">
        <v>109</v>
      </c>
      <c r="D44" s="385"/>
      <c r="E44" s="383"/>
      <c r="F44" s="548">
        <v>2409</v>
      </c>
      <c r="G44" s="548">
        <v>1905</v>
      </c>
      <c r="H44" s="548">
        <v>2216</v>
      </c>
      <c r="I44" s="548">
        <v>2334</v>
      </c>
      <c r="J44" s="550">
        <v>2713</v>
      </c>
      <c r="K44" s="549">
        <v>-304</v>
      </c>
      <c r="L44" s="380">
        <v>-11.205307777368228</v>
      </c>
    </row>
    <row r="45" spans="1:12" s="110" customFormat="1" ht="15" customHeight="1" x14ac:dyDescent="0.2">
      <c r="A45" s="381"/>
      <c r="B45" s="385"/>
      <c r="C45" s="382" t="s">
        <v>352</v>
      </c>
      <c r="D45" s="385"/>
      <c r="E45" s="383"/>
      <c r="F45" s="548">
        <v>808</v>
      </c>
      <c r="G45" s="548">
        <v>771</v>
      </c>
      <c r="H45" s="548">
        <v>882</v>
      </c>
      <c r="I45" s="548">
        <v>878</v>
      </c>
      <c r="J45" s="548">
        <v>946</v>
      </c>
      <c r="K45" s="549">
        <v>-138</v>
      </c>
      <c r="L45" s="380">
        <v>-14.587737843551798</v>
      </c>
    </row>
    <row r="46" spans="1:12" s="110" customFormat="1" ht="15" customHeight="1" x14ac:dyDescent="0.2">
      <c r="A46" s="381"/>
      <c r="B46" s="384"/>
      <c r="C46" s="366" t="s">
        <v>110</v>
      </c>
      <c r="D46" s="385"/>
      <c r="E46" s="383"/>
      <c r="F46" s="548">
        <v>416</v>
      </c>
      <c r="G46" s="548">
        <v>250</v>
      </c>
      <c r="H46" s="548">
        <v>310</v>
      </c>
      <c r="I46" s="548">
        <v>389</v>
      </c>
      <c r="J46" s="548">
        <v>396</v>
      </c>
      <c r="K46" s="549">
        <v>20</v>
      </c>
      <c r="L46" s="380">
        <v>5.0505050505050502</v>
      </c>
    </row>
    <row r="47" spans="1:12" s="110" customFormat="1" ht="15" customHeight="1" x14ac:dyDescent="0.2">
      <c r="A47" s="381"/>
      <c r="B47" s="385"/>
      <c r="C47" s="382" t="s">
        <v>352</v>
      </c>
      <c r="D47" s="385"/>
      <c r="E47" s="383"/>
      <c r="F47" s="548">
        <v>146</v>
      </c>
      <c r="G47" s="548">
        <v>106</v>
      </c>
      <c r="H47" s="548">
        <v>116</v>
      </c>
      <c r="I47" s="548">
        <v>136</v>
      </c>
      <c r="J47" s="550">
        <v>126</v>
      </c>
      <c r="K47" s="549">
        <v>20</v>
      </c>
      <c r="L47" s="380">
        <v>15.873015873015873</v>
      </c>
    </row>
    <row r="48" spans="1:12" s="110" customFormat="1" ht="15" customHeight="1" x14ac:dyDescent="0.2">
      <c r="A48" s="381"/>
      <c r="B48" s="385"/>
      <c r="C48" s="366" t="s">
        <v>111</v>
      </c>
      <c r="D48" s="386"/>
      <c r="E48" s="387"/>
      <c r="F48" s="548">
        <v>62</v>
      </c>
      <c r="G48" s="548">
        <v>63</v>
      </c>
      <c r="H48" s="548">
        <v>61</v>
      </c>
      <c r="I48" s="548">
        <v>64</v>
      </c>
      <c r="J48" s="548">
        <v>48</v>
      </c>
      <c r="K48" s="549">
        <v>14</v>
      </c>
      <c r="L48" s="380">
        <v>29.166666666666668</v>
      </c>
    </row>
    <row r="49" spans="1:12" s="110" customFormat="1" ht="15" customHeight="1" x14ac:dyDescent="0.2">
      <c r="A49" s="381"/>
      <c r="B49" s="385"/>
      <c r="C49" s="382" t="s">
        <v>352</v>
      </c>
      <c r="D49" s="385"/>
      <c r="E49" s="383"/>
      <c r="F49" s="548">
        <v>26</v>
      </c>
      <c r="G49" s="548">
        <v>35</v>
      </c>
      <c r="H49" s="548">
        <v>35</v>
      </c>
      <c r="I49" s="548">
        <v>23</v>
      </c>
      <c r="J49" s="548">
        <v>25</v>
      </c>
      <c r="K49" s="549">
        <v>1</v>
      </c>
      <c r="L49" s="380">
        <v>4</v>
      </c>
    </row>
    <row r="50" spans="1:12" s="110" customFormat="1" ht="15" customHeight="1" x14ac:dyDescent="0.2">
      <c r="A50" s="381"/>
      <c r="B50" s="384" t="s">
        <v>113</v>
      </c>
      <c r="C50" s="382" t="s">
        <v>181</v>
      </c>
      <c r="D50" s="385"/>
      <c r="E50" s="383"/>
      <c r="F50" s="548">
        <v>2163</v>
      </c>
      <c r="G50" s="548">
        <v>1552</v>
      </c>
      <c r="H50" s="548">
        <v>2070</v>
      </c>
      <c r="I50" s="548">
        <v>2122</v>
      </c>
      <c r="J50" s="550">
        <v>2370</v>
      </c>
      <c r="K50" s="549">
        <v>-207</v>
      </c>
      <c r="L50" s="380">
        <v>-8.7341772151898738</v>
      </c>
    </row>
    <row r="51" spans="1:12" s="110" customFormat="1" ht="15" customHeight="1" x14ac:dyDescent="0.2">
      <c r="A51" s="381"/>
      <c r="B51" s="385"/>
      <c r="C51" s="382" t="s">
        <v>352</v>
      </c>
      <c r="D51" s="385"/>
      <c r="E51" s="383"/>
      <c r="F51" s="548">
        <v>710</v>
      </c>
      <c r="G51" s="548">
        <v>625</v>
      </c>
      <c r="H51" s="548">
        <v>794</v>
      </c>
      <c r="I51" s="548">
        <v>780</v>
      </c>
      <c r="J51" s="548">
        <v>741</v>
      </c>
      <c r="K51" s="549">
        <v>-31</v>
      </c>
      <c r="L51" s="380">
        <v>-4.1835357624831309</v>
      </c>
    </row>
    <row r="52" spans="1:12" s="110" customFormat="1" ht="15" customHeight="1" x14ac:dyDescent="0.2">
      <c r="A52" s="381"/>
      <c r="B52" s="384"/>
      <c r="C52" s="382" t="s">
        <v>182</v>
      </c>
      <c r="D52" s="385"/>
      <c r="E52" s="383"/>
      <c r="F52" s="548">
        <v>1464</v>
      </c>
      <c r="G52" s="548">
        <v>1244</v>
      </c>
      <c r="H52" s="548">
        <v>1435</v>
      </c>
      <c r="I52" s="548">
        <v>1432</v>
      </c>
      <c r="J52" s="548">
        <v>1440</v>
      </c>
      <c r="K52" s="549">
        <v>24</v>
      </c>
      <c r="L52" s="380">
        <v>1.6666666666666667</v>
      </c>
    </row>
    <row r="53" spans="1:12" s="269" customFormat="1" ht="11.25" customHeight="1" x14ac:dyDescent="0.2">
      <c r="A53" s="381"/>
      <c r="B53" s="385"/>
      <c r="C53" s="382" t="s">
        <v>352</v>
      </c>
      <c r="D53" s="385"/>
      <c r="E53" s="383"/>
      <c r="F53" s="548">
        <v>621</v>
      </c>
      <c r="G53" s="548">
        <v>593</v>
      </c>
      <c r="H53" s="548">
        <v>709</v>
      </c>
      <c r="I53" s="548">
        <v>656</v>
      </c>
      <c r="J53" s="550">
        <v>660</v>
      </c>
      <c r="K53" s="549">
        <v>-39</v>
      </c>
      <c r="L53" s="380">
        <v>-5.9090909090909092</v>
      </c>
    </row>
    <row r="54" spans="1:12" s="151" customFormat="1" ht="12.75" customHeight="1" x14ac:dyDescent="0.2">
      <c r="A54" s="381"/>
      <c r="B54" s="384" t="s">
        <v>113</v>
      </c>
      <c r="C54" s="384" t="s">
        <v>116</v>
      </c>
      <c r="D54" s="385"/>
      <c r="E54" s="383"/>
      <c r="F54" s="548">
        <v>3020</v>
      </c>
      <c r="G54" s="548">
        <v>2150</v>
      </c>
      <c r="H54" s="548">
        <v>2814</v>
      </c>
      <c r="I54" s="548">
        <v>2882</v>
      </c>
      <c r="J54" s="548">
        <v>3115</v>
      </c>
      <c r="K54" s="549">
        <v>-95</v>
      </c>
      <c r="L54" s="380">
        <v>-3.0497592295345104</v>
      </c>
    </row>
    <row r="55" spans="1:12" ht="11.25" x14ac:dyDescent="0.2">
      <c r="A55" s="381"/>
      <c r="B55" s="385"/>
      <c r="C55" s="382" t="s">
        <v>352</v>
      </c>
      <c r="D55" s="385"/>
      <c r="E55" s="383"/>
      <c r="F55" s="548">
        <v>1079</v>
      </c>
      <c r="G55" s="548">
        <v>866</v>
      </c>
      <c r="H55" s="548">
        <v>1173</v>
      </c>
      <c r="I55" s="548">
        <v>1128</v>
      </c>
      <c r="J55" s="548">
        <v>1119</v>
      </c>
      <c r="K55" s="549">
        <v>-40</v>
      </c>
      <c r="L55" s="380">
        <v>-3.5746201966041107</v>
      </c>
    </row>
    <row r="56" spans="1:12" ht="14.25" customHeight="1" x14ac:dyDescent="0.2">
      <c r="A56" s="381"/>
      <c r="B56" s="385"/>
      <c r="C56" s="384" t="s">
        <v>117</v>
      </c>
      <c r="D56" s="385"/>
      <c r="E56" s="383"/>
      <c r="F56" s="548">
        <v>601</v>
      </c>
      <c r="G56" s="548">
        <v>643</v>
      </c>
      <c r="H56" s="548">
        <v>687</v>
      </c>
      <c r="I56" s="548">
        <v>670</v>
      </c>
      <c r="J56" s="548">
        <v>690</v>
      </c>
      <c r="K56" s="549">
        <v>-89</v>
      </c>
      <c r="L56" s="380">
        <v>-12.898550724637682</v>
      </c>
    </row>
    <row r="57" spans="1:12" ht="18.75" customHeight="1" x14ac:dyDescent="0.2">
      <c r="A57" s="388"/>
      <c r="B57" s="389"/>
      <c r="C57" s="390" t="s">
        <v>352</v>
      </c>
      <c r="D57" s="389"/>
      <c r="E57" s="391"/>
      <c r="F57" s="551">
        <v>251</v>
      </c>
      <c r="G57" s="552">
        <v>351</v>
      </c>
      <c r="H57" s="552">
        <v>327</v>
      </c>
      <c r="I57" s="552">
        <v>306</v>
      </c>
      <c r="J57" s="552">
        <v>282</v>
      </c>
      <c r="K57" s="553">
        <f t="shared" ref="K57" si="0">IF(OR(F57=".",J57=".")=TRUE,".",IF(OR(F57="*",J57="*")=TRUE,"*",IF(AND(F57="-",J57="-")=TRUE,"-",IF(AND(ISNUMBER(J57),ISNUMBER(F57))=TRUE,IF(F57-J57=0,0,F57-J57),IF(ISNUMBER(F57)=TRUE,F57,-J57)))))</f>
        <v>-31</v>
      </c>
      <c r="L57" s="392">
        <f t="shared" ref="L57" si="1">IF(K57 =".",".",IF(K57 ="*","*",IF(K57="-","-",IF(K57=0,0,IF(OR(J57="-",J57=".",F57="-",F57=".")=TRUE,"X",IF(J57=0,"0,0",IF(ABS(K57*100/J57)&gt;250,".X",(K57*100/J57))))))))</f>
        <v>-10.99290780141844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3768</v>
      </c>
      <c r="E11" s="114">
        <v>2975</v>
      </c>
      <c r="F11" s="114">
        <v>4811</v>
      </c>
      <c r="G11" s="114">
        <v>3631</v>
      </c>
      <c r="H11" s="140">
        <v>3955</v>
      </c>
      <c r="I11" s="115">
        <v>-187</v>
      </c>
      <c r="J11" s="116">
        <v>-4.7281921618204805</v>
      </c>
    </row>
    <row r="12" spans="1:15" s="110" customFormat="1" ht="24.95" customHeight="1" x14ac:dyDescent="0.2">
      <c r="A12" s="193" t="s">
        <v>132</v>
      </c>
      <c r="B12" s="194" t="s">
        <v>133</v>
      </c>
      <c r="C12" s="113">
        <v>2.2292993630573248</v>
      </c>
      <c r="D12" s="115">
        <v>84</v>
      </c>
      <c r="E12" s="114">
        <v>152</v>
      </c>
      <c r="F12" s="114">
        <v>148</v>
      </c>
      <c r="G12" s="114">
        <v>61</v>
      </c>
      <c r="H12" s="140">
        <v>70</v>
      </c>
      <c r="I12" s="115">
        <v>14</v>
      </c>
      <c r="J12" s="116">
        <v>20</v>
      </c>
    </row>
    <row r="13" spans="1:15" s="110" customFormat="1" ht="24.95" customHeight="1" x14ac:dyDescent="0.2">
      <c r="A13" s="193" t="s">
        <v>134</v>
      </c>
      <c r="B13" s="199" t="s">
        <v>214</v>
      </c>
      <c r="C13" s="113">
        <v>1.0881104033970277</v>
      </c>
      <c r="D13" s="115">
        <v>41</v>
      </c>
      <c r="E13" s="114">
        <v>11</v>
      </c>
      <c r="F13" s="114">
        <v>30</v>
      </c>
      <c r="G13" s="114">
        <v>33</v>
      </c>
      <c r="H13" s="140">
        <v>40</v>
      </c>
      <c r="I13" s="115">
        <v>1</v>
      </c>
      <c r="J13" s="116">
        <v>2.5</v>
      </c>
    </row>
    <row r="14" spans="1:15" s="287" customFormat="1" ht="24.95" customHeight="1" x14ac:dyDescent="0.2">
      <c r="A14" s="193" t="s">
        <v>215</v>
      </c>
      <c r="B14" s="199" t="s">
        <v>137</v>
      </c>
      <c r="C14" s="113">
        <v>8.2271762208067933</v>
      </c>
      <c r="D14" s="115">
        <v>310</v>
      </c>
      <c r="E14" s="114">
        <v>275</v>
      </c>
      <c r="F14" s="114">
        <v>565</v>
      </c>
      <c r="G14" s="114">
        <v>309</v>
      </c>
      <c r="H14" s="140">
        <v>542</v>
      </c>
      <c r="I14" s="115">
        <v>-232</v>
      </c>
      <c r="J14" s="116">
        <v>-42.804428044280442</v>
      </c>
      <c r="K14" s="110"/>
      <c r="L14" s="110"/>
      <c r="M14" s="110"/>
      <c r="N14" s="110"/>
      <c r="O14" s="110"/>
    </row>
    <row r="15" spans="1:15" s="110" customFormat="1" ht="24.95" customHeight="1" x14ac:dyDescent="0.2">
      <c r="A15" s="193" t="s">
        <v>216</v>
      </c>
      <c r="B15" s="199" t="s">
        <v>217</v>
      </c>
      <c r="C15" s="113">
        <v>2.6539278131634818</v>
      </c>
      <c r="D15" s="115">
        <v>100</v>
      </c>
      <c r="E15" s="114">
        <v>124</v>
      </c>
      <c r="F15" s="114">
        <v>168</v>
      </c>
      <c r="G15" s="114">
        <v>88</v>
      </c>
      <c r="H15" s="140">
        <v>273</v>
      </c>
      <c r="I15" s="115">
        <v>-173</v>
      </c>
      <c r="J15" s="116">
        <v>-63.369963369963372</v>
      </c>
    </row>
    <row r="16" spans="1:15" s="287" customFormat="1" ht="24.95" customHeight="1" x14ac:dyDescent="0.2">
      <c r="A16" s="193" t="s">
        <v>218</v>
      </c>
      <c r="B16" s="199" t="s">
        <v>141</v>
      </c>
      <c r="C16" s="113">
        <v>4.511677282377919</v>
      </c>
      <c r="D16" s="115">
        <v>170</v>
      </c>
      <c r="E16" s="114">
        <v>119</v>
      </c>
      <c r="F16" s="114">
        <v>315</v>
      </c>
      <c r="G16" s="114">
        <v>172</v>
      </c>
      <c r="H16" s="140">
        <v>220</v>
      </c>
      <c r="I16" s="115">
        <v>-50</v>
      </c>
      <c r="J16" s="116">
        <v>-22.727272727272727</v>
      </c>
      <c r="K16" s="110"/>
      <c r="L16" s="110"/>
      <c r="M16" s="110"/>
      <c r="N16" s="110"/>
      <c r="O16" s="110"/>
    </row>
    <row r="17" spans="1:15" s="110" customFormat="1" ht="24.95" customHeight="1" x14ac:dyDescent="0.2">
      <c r="A17" s="193" t="s">
        <v>142</v>
      </c>
      <c r="B17" s="199" t="s">
        <v>220</v>
      </c>
      <c r="C17" s="113">
        <v>1.0615711252653928</v>
      </c>
      <c r="D17" s="115">
        <v>40</v>
      </c>
      <c r="E17" s="114">
        <v>32</v>
      </c>
      <c r="F17" s="114">
        <v>82</v>
      </c>
      <c r="G17" s="114">
        <v>49</v>
      </c>
      <c r="H17" s="140">
        <v>49</v>
      </c>
      <c r="I17" s="115">
        <v>-9</v>
      </c>
      <c r="J17" s="116">
        <v>-18.367346938775512</v>
      </c>
    </row>
    <row r="18" spans="1:15" s="287" customFormat="1" ht="24.95" customHeight="1" x14ac:dyDescent="0.2">
      <c r="A18" s="201" t="s">
        <v>144</v>
      </c>
      <c r="B18" s="202" t="s">
        <v>145</v>
      </c>
      <c r="C18" s="113">
        <v>8.4660297239915074</v>
      </c>
      <c r="D18" s="115">
        <v>319</v>
      </c>
      <c r="E18" s="114">
        <v>162</v>
      </c>
      <c r="F18" s="114">
        <v>350</v>
      </c>
      <c r="G18" s="114">
        <v>264</v>
      </c>
      <c r="H18" s="140">
        <v>376</v>
      </c>
      <c r="I18" s="115">
        <v>-57</v>
      </c>
      <c r="J18" s="116">
        <v>-15.159574468085106</v>
      </c>
      <c r="K18" s="110"/>
      <c r="L18" s="110"/>
      <c r="M18" s="110"/>
      <c r="N18" s="110"/>
      <c r="O18" s="110"/>
    </row>
    <row r="19" spans="1:15" s="110" customFormat="1" ht="24.95" customHeight="1" x14ac:dyDescent="0.2">
      <c r="A19" s="193" t="s">
        <v>146</v>
      </c>
      <c r="B19" s="199" t="s">
        <v>147</v>
      </c>
      <c r="C19" s="113">
        <v>16.825902335456476</v>
      </c>
      <c r="D19" s="115">
        <v>634</v>
      </c>
      <c r="E19" s="114">
        <v>399</v>
      </c>
      <c r="F19" s="114">
        <v>708</v>
      </c>
      <c r="G19" s="114">
        <v>509</v>
      </c>
      <c r="H19" s="140">
        <v>463</v>
      </c>
      <c r="I19" s="115">
        <v>171</v>
      </c>
      <c r="J19" s="116">
        <v>36.933045356371487</v>
      </c>
    </row>
    <row r="20" spans="1:15" s="287" customFormat="1" ht="24.95" customHeight="1" x14ac:dyDescent="0.2">
      <c r="A20" s="193" t="s">
        <v>148</v>
      </c>
      <c r="B20" s="199" t="s">
        <v>149</v>
      </c>
      <c r="C20" s="113">
        <v>4.8566878980891719</v>
      </c>
      <c r="D20" s="115">
        <v>183</v>
      </c>
      <c r="E20" s="114">
        <v>128</v>
      </c>
      <c r="F20" s="114">
        <v>194</v>
      </c>
      <c r="G20" s="114">
        <v>297</v>
      </c>
      <c r="H20" s="140">
        <v>173</v>
      </c>
      <c r="I20" s="115">
        <v>10</v>
      </c>
      <c r="J20" s="116">
        <v>5.7803468208092488</v>
      </c>
      <c r="K20" s="110"/>
      <c r="L20" s="110"/>
      <c r="M20" s="110"/>
      <c r="N20" s="110"/>
      <c r="O20" s="110"/>
    </row>
    <row r="21" spans="1:15" s="110" customFormat="1" ht="24.95" customHeight="1" x14ac:dyDescent="0.2">
      <c r="A21" s="201" t="s">
        <v>150</v>
      </c>
      <c r="B21" s="202" t="s">
        <v>151</v>
      </c>
      <c r="C21" s="113">
        <v>5.7059447983014859</v>
      </c>
      <c r="D21" s="115">
        <v>215</v>
      </c>
      <c r="E21" s="114">
        <v>228</v>
      </c>
      <c r="F21" s="114">
        <v>297</v>
      </c>
      <c r="G21" s="114">
        <v>282</v>
      </c>
      <c r="H21" s="140">
        <v>253</v>
      </c>
      <c r="I21" s="115">
        <v>-38</v>
      </c>
      <c r="J21" s="116">
        <v>-15.019762845849803</v>
      </c>
    </row>
    <row r="22" spans="1:15" s="110" customFormat="1" ht="24.95" customHeight="1" x14ac:dyDescent="0.2">
      <c r="A22" s="201" t="s">
        <v>152</v>
      </c>
      <c r="B22" s="199" t="s">
        <v>153</v>
      </c>
      <c r="C22" s="113">
        <v>0.76963906581740982</v>
      </c>
      <c r="D22" s="115">
        <v>29</v>
      </c>
      <c r="E22" s="114">
        <v>55</v>
      </c>
      <c r="F22" s="114">
        <v>81</v>
      </c>
      <c r="G22" s="114">
        <v>35</v>
      </c>
      <c r="H22" s="140">
        <v>46</v>
      </c>
      <c r="I22" s="115">
        <v>-17</v>
      </c>
      <c r="J22" s="116">
        <v>-36.956521739130437</v>
      </c>
    </row>
    <row r="23" spans="1:15" s="110" customFormat="1" ht="24.95" customHeight="1" x14ac:dyDescent="0.2">
      <c r="A23" s="193" t="s">
        <v>154</v>
      </c>
      <c r="B23" s="199" t="s">
        <v>155</v>
      </c>
      <c r="C23" s="113">
        <v>2.7600849256900211</v>
      </c>
      <c r="D23" s="115">
        <v>104</v>
      </c>
      <c r="E23" s="114">
        <v>25</v>
      </c>
      <c r="F23" s="114">
        <v>124</v>
      </c>
      <c r="G23" s="114">
        <v>33</v>
      </c>
      <c r="H23" s="140">
        <v>93</v>
      </c>
      <c r="I23" s="115">
        <v>11</v>
      </c>
      <c r="J23" s="116">
        <v>11.827956989247312</v>
      </c>
    </row>
    <row r="24" spans="1:15" s="110" customFormat="1" ht="24.95" customHeight="1" x14ac:dyDescent="0.2">
      <c r="A24" s="193" t="s">
        <v>156</v>
      </c>
      <c r="B24" s="199" t="s">
        <v>221</v>
      </c>
      <c r="C24" s="113">
        <v>4.591295116772824</v>
      </c>
      <c r="D24" s="115">
        <v>173</v>
      </c>
      <c r="E24" s="114">
        <v>130</v>
      </c>
      <c r="F24" s="114">
        <v>215</v>
      </c>
      <c r="G24" s="114">
        <v>154</v>
      </c>
      <c r="H24" s="140">
        <v>186</v>
      </c>
      <c r="I24" s="115">
        <v>-13</v>
      </c>
      <c r="J24" s="116">
        <v>-6.989247311827957</v>
      </c>
    </row>
    <row r="25" spans="1:15" s="110" customFormat="1" ht="24.95" customHeight="1" x14ac:dyDescent="0.2">
      <c r="A25" s="193" t="s">
        <v>222</v>
      </c>
      <c r="B25" s="204" t="s">
        <v>159</v>
      </c>
      <c r="C25" s="113">
        <v>5.6263269639065818</v>
      </c>
      <c r="D25" s="115">
        <v>212</v>
      </c>
      <c r="E25" s="114">
        <v>120</v>
      </c>
      <c r="F25" s="114">
        <v>201</v>
      </c>
      <c r="G25" s="114">
        <v>181</v>
      </c>
      <c r="H25" s="140">
        <v>188</v>
      </c>
      <c r="I25" s="115">
        <v>24</v>
      </c>
      <c r="J25" s="116">
        <v>12.76595744680851</v>
      </c>
    </row>
    <row r="26" spans="1:15" s="110" customFormat="1" ht="24.95" customHeight="1" x14ac:dyDescent="0.2">
      <c r="A26" s="201">
        <v>782.78300000000002</v>
      </c>
      <c r="B26" s="203" t="s">
        <v>160</v>
      </c>
      <c r="C26" s="113">
        <v>6.5286624203821653</v>
      </c>
      <c r="D26" s="115">
        <v>246</v>
      </c>
      <c r="E26" s="114">
        <v>229</v>
      </c>
      <c r="F26" s="114">
        <v>316</v>
      </c>
      <c r="G26" s="114">
        <v>349</v>
      </c>
      <c r="H26" s="140">
        <v>286</v>
      </c>
      <c r="I26" s="115">
        <v>-40</v>
      </c>
      <c r="J26" s="116">
        <v>-13.986013986013987</v>
      </c>
    </row>
    <row r="27" spans="1:15" s="110" customFormat="1" ht="24.95" customHeight="1" x14ac:dyDescent="0.2">
      <c r="A27" s="193" t="s">
        <v>161</v>
      </c>
      <c r="B27" s="199" t="s">
        <v>162</v>
      </c>
      <c r="C27" s="113">
        <v>5.7059447983014859</v>
      </c>
      <c r="D27" s="115">
        <v>215</v>
      </c>
      <c r="E27" s="114">
        <v>208</v>
      </c>
      <c r="F27" s="114">
        <v>226</v>
      </c>
      <c r="G27" s="114">
        <v>253</v>
      </c>
      <c r="H27" s="140">
        <v>248</v>
      </c>
      <c r="I27" s="115">
        <v>-33</v>
      </c>
      <c r="J27" s="116">
        <v>-13.306451612903226</v>
      </c>
    </row>
    <row r="28" spans="1:15" s="110" customFormat="1" ht="24.95" customHeight="1" x14ac:dyDescent="0.2">
      <c r="A28" s="193" t="s">
        <v>163</v>
      </c>
      <c r="B28" s="199" t="s">
        <v>164</v>
      </c>
      <c r="C28" s="113">
        <v>3.529723991507431</v>
      </c>
      <c r="D28" s="115">
        <v>133</v>
      </c>
      <c r="E28" s="114">
        <v>113</v>
      </c>
      <c r="F28" s="114">
        <v>239</v>
      </c>
      <c r="G28" s="114">
        <v>114</v>
      </c>
      <c r="H28" s="140">
        <v>157</v>
      </c>
      <c r="I28" s="115">
        <v>-24</v>
      </c>
      <c r="J28" s="116">
        <v>-15.286624203821656</v>
      </c>
    </row>
    <row r="29" spans="1:15" s="110" customFormat="1" ht="24.95" customHeight="1" x14ac:dyDescent="0.2">
      <c r="A29" s="193">
        <v>86</v>
      </c>
      <c r="B29" s="199" t="s">
        <v>165</v>
      </c>
      <c r="C29" s="113">
        <v>9.1560509554140133</v>
      </c>
      <c r="D29" s="115">
        <v>345</v>
      </c>
      <c r="E29" s="114">
        <v>273</v>
      </c>
      <c r="F29" s="114">
        <v>383</v>
      </c>
      <c r="G29" s="114">
        <v>281</v>
      </c>
      <c r="H29" s="140">
        <v>294</v>
      </c>
      <c r="I29" s="115">
        <v>51</v>
      </c>
      <c r="J29" s="116">
        <v>17.346938775510203</v>
      </c>
    </row>
    <row r="30" spans="1:15" s="110" customFormat="1" ht="24.95" customHeight="1" x14ac:dyDescent="0.2">
      <c r="A30" s="193">
        <v>87.88</v>
      </c>
      <c r="B30" s="204" t="s">
        <v>166</v>
      </c>
      <c r="C30" s="113">
        <v>8.9702760084925686</v>
      </c>
      <c r="D30" s="115">
        <v>338</v>
      </c>
      <c r="E30" s="114">
        <v>358</v>
      </c>
      <c r="F30" s="114">
        <v>498</v>
      </c>
      <c r="G30" s="114">
        <v>310</v>
      </c>
      <c r="H30" s="140">
        <v>329</v>
      </c>
      <c r="I30" s="115">
        <v>9</v>
      </c>
      <c r="J30" s="116">
        <v>2.735562310030395</v>
      </c>
    </row>
    <row r="31" spans="1:15" s="110" customFormat="1" ht="24.95" customHeight="1" x14ac:dyDescent="0.2">
      <c r="A31" s="193" t="s">
        <v>167</v>
      </c>
      <c r="B31" s="199" t="s">
        <v>168</v>
      </c>
      <c r="C31" s="113">
        <v>4.9628450106157116</v>
      </c>
      <c r="D31" s="115">
        <v>187</v>
      </c>
      <c r="E31" s="114">
        <v>109</v>
      </c>
      <c r="F31" s="114">
        <v>236</v>
      </c>
      <c r="G31" s="114">
        <v>166</v>
      </c>
      <c r="H31" s="140">
        <v>211</v>
      </c>
      <c r="I31" s="115">
        <v>-24</v>
      </c>
      <c r="J31" s="116">
        <v>-11.374407582938389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2.2292993630573248</v>
      </c>
      <c r="D34" s="115">
        <v>84</v>
      </c>
      <c r="E34" s="114">
        <v>152</v>
      </c>
      <c r="F34" s="114">
        <v>148</v>
      </c>
      <c r="G34" s="114">
        <v>61</v>
      </c>
      <c r="H34" s="140">
        <v>70</v>
      </c>
      <c r="I34" s="115">
        <v>14</v>
      </c>
      <c r="J34" s="116">
        <v>20</v>
      </c>
    </row>
    <row r="35" spans="1:10" s="110" customFormat="1" ht="24.95" customHeight="1" x14ac:dyDescent="0.2">
      <c r="A35" s="292" t="s">
        <v>171</v>
      </c>
      <c r="B35" s="293" t="s">
        <v>172</v>
      </c>
      <c r="C35" s="113">
        <v>17.781316348195329</v>
      </c>
      <c r="D35" s="115">
        <v>670</v>
      </c>
      <c r="E35" s="114">
        <v>448</v>
      </c>
      <c r="F35" s="114">
        <v>945</v>
      </c>
      <c r="G35" s="114">
        <v>606</v>
      </c>
      <c r="H35" s="140">
        <v>958</v>
      </c>
      <c r="I35" s="115">
        <v>-288</v>
      </c>
      <c r="J35" s="116">
        <v>-30.062630480167016</v>
      </c>
    </row>
    <row r="36" spans="1:10" s="110" customFormat="1" ht="24.95" customHeight="1" x14ac:dyDescent="0.2">
      <c r="A36" s="294" t="s">
        <v>173</v>
      </c>
      <c r="B36" s="295" t="s">
        <v>174</v>
      </c>
      <c r="C36" s="125">
        <v>79.989384288747345</v>
      </c>
      <c r="D36" s="143">
        <v>3014</v>
      </c>
      <c r="E36" s="144">
        <v>2375</v>
      </c>
      <c r="F36" s="144">
        <v>3718</v>
      </c>
      <c r="G36" s="144">
        <v>2964</v>
      </c>
      <c r="H36" s="145">
        <v>2927</v>
      </c>
      <c r="I36" s="143">
        <v>87</v>
      </c>
      <c r="J36" s="146">
        <v>2.9723266142808336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3768</v>
      </c>
      <c r="F11" s="264">
        <v>2975</v>
      </c>
      <c r="G11" s="264">
        <v>4811</v>
      </c>
      <c r="H11" s="264">
        <v>3631</v>
      </c>
      <c r="I11" s="265">
        <v>3955</v>
      </c>
      <c r="J11" s="263">
        <v>-187</v>
      </c>
      <c r="K11" s="266">
        <v>-4.7281921618204805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29.697452229299362</v>
      </c>
      <c r="E13" s="115">
        <v>1119</v>
      </c>
      <c r="F13" s="114">
        <v>1083</v>
      </c>
      <c r="G13" s="114">
        <v>1369</v>
      </c>
      <c r="H13" s="114">
        <v>1277</v>
      </c>
      <c r="I13" s="140">
        <v>1304</v>
      </c>
      <c r="J13" s="115">
        <v>-185</v>
      </c>
      <c r="K13" s="116">
        <v>-14.187116564417177</v>
      </c>
    </row>
    <row r="14" spans="1:15" ht="15.95" customHeight="1" x14ac:dyDescent="0.2">
      <c r="A14" s="306" t="s">
        <v>230</v>
      </c>
      <c r="B14" s="307"/>
      <c r="C14" s="308"/>
      <c r="D14" s="113">
        <v>53.34394904458599</v>
      </c>
      <c r="E14" s="115">
        <v>2010</v>
      </c>
      <c r="F14" s="114">
        <v>1474</v>
      </c>
      <c r="G14" s="114">
        <v>2817</v>
      </c>
      <c r="H14" s="114">
        <v>1854</v>
      </c>
      <c r="I14" s="140">
        <v>1971</v>
      </c>
      <c r="J14" s="115">
        <v>39</v>
      </c>
      <c r="K14" s="116">
        <v>1.9786910197869101</v>
      </c>
    </row>
    <row r="15" spans="1:15" ht="15.95" customHeight="1" x14ac:dyDescent="0.2">
      <c r="A15" s="306" t="s">
        <v>231</v>
      </c>
      <c r="B15" s="307"/>
      <c r="C15" s="308"/>
      <c r="D15" s="113">
        <v>7.0859872611464967</v>
      </c>
      <c r="E15" s="115">
        <v>267</v>
      </c>
      <c r="F15" s="114">
        <v>186</v>
      </c>
      <c r="G15" s="114">
        <v>326</v>
      </c>
      <c r="H15" s="114">
        <v>257</v>
      </c>
      <c r="I15" s="140">
        <v>321</v>
      </c>
      <c r="J15" s="115">
        <v>-54</v>
      </c>
      <c r="K15" s="116">
        <v>-16.822429906542055</v>
      </c>
    </row>
    <row r="16" spans="1:15" ht="15.95" customHeight="1" x14ac:dyDescent="0.2">
      <c r="A16" s="306" t="s">
        <v>232</v>
      </c>
      <c r="B16" s="307"/>
      <c r="C16" s="308"/>
      <c r="D16" s="113">
        <v>9.872611464968152</v>
      </c>
      <c r="E16" s="115">
        <v>372</v>
      </c>
      <c r="F16" s="114">
        <v>232</v>
      </c>
      <c r="G16" s="114">
        <v>297</v>
      </c>
      <c r="H16" s="114">
        <v>243</v>
      </c>
      <c r="I16" s="140">
        <v>355</v>
      </c>
      <c r="J16" s="115">
        <v>17</v>
      </c>
      <c r="K16" s="116">
        <v>4.788732394366197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1.3800424628450105</v>
      </c>
      <c r="E18" s="115">
        <v>52</v>
      </c>
      <c r="F18" s="114">
        <v>130</v>
      </c>
      <c r="G18" s="114">
        <v>134</v>
      </c>
      <c r="H18" s="114">
        <v>44</v>
      </c>
      <c r="I18" s="140">
        <v>34</v>
      </c>
      <c r="J18" s="115">
        <v>18</v>
      </c>
      <c r="K18" s="116">
        <v>52.941176470588232</v>
      </c>
    </row>
    <row r="19" spans="1:11" ht="14.1" customHeight="1" x14ac:dyDescent="0.2">
      <c r="A19" s="306" t="s">
        <v>235</v>
      </c>
      <c r="B19" s="307" t="s">
        <v>236</v>
      </c>
      <c r="C19" s="308"/>
      <c r="D19" s="113">
        <v>1.167728237791932</v>
      </c>
      <c r="E19" s="115">
        <v>44</v>
      </c>
      <c r="F19" s="114">
        <v>121</v>
      </c>
      <c r="G19" s="114">
        <v>116</v>
      </c>
      <c r="H19" s="114">
        <v>30</v>
      </c>
      <c r="I19" s="140">
        <v>16</v>
      </c>
      <c r="J19" s="115">
        <v>28</v>
      </c>
      <c r="K19" s="116">
        <v>175</v>
      </c>
    </row>
    <row r="20" spans="1:11" ht="14.1" customHeight="1" x14ac:dyDescent="0.2">
      <c r="A20" s="306">
        <v>12</v>
      </c>
      <c r="B20" s="307" t="s">
        <v>237</v>
      </c>
      <c r="C20" s="308"/>
      <c r="D20" s="113">
        <v>2.1231422505307855</v>
      </c>
      <c r="E20" s="115">
        <v>80</v>
      </c>
      <c r="F20" s="114">
        <v>31</v>
      </c>
      <c r="G20" s="114">
        <v>60</v>
      </c>
      <c r="H20" s="114">
        <v>84</v>
      </c>
      <c r="I20" s="140">
        <v>106</v>
      </c>
      <c r="J20" s="115">
        <v>-26</v>
      </c>
      <c r="K20" s="116">
        <v>-24.528301886792452</v>
      </c>
    </row>
    <row r="21" spans="1:11" ht="14.1" customHeight="1" x14ac:dyDescent="0.2">
      <c r="A21" s="306">
        <v>21</v>
      </c>
      <c r="B21" s="307" t="s">
        <v>238</v>
      </c>
      <c r="C21" s="308"/>
      <c r="D21" s="113">
        <v>0.95541401273885351</v>
      </c>
      <c r="E21" s="115">
        <v>36</v>
      </c>
      <c r="F21" s="114">
        <v>44</v>
      </c>
      <c r="G21" s="114">
        <v>50</v>
      </c>
      <c r="H21" s="114">
        <v>50</v>
      </c>
      <c r="I21" s="140">
        <v>63</v>
      </c>
      <c r="J21" s="115">
        <v>-27</v>
      </c>
      <c r="K21" s="116">
        <v>-42.857142857142854</v>
      </c>
    </row>
    <row r="22" spans="1:11" ht="14.1" customHeight="1" x14ac:dyDescent="0.2">
      <c r="A22" s="306">
        <v>22</v>
      </c>
      <c r="B22" s="307" t="s">
        <v>239</v>
      </c>
      <c r="C22" s="308"/>
      <c r="D22" s="113">
        <v>0.84925690021231426</v>
      </c>
      <c r="E22" s="115">
        <v>32</v>
      </c>
      <c r="F22" s="114">
        <v>25</v>
      </c>
      <c r="G22" s="114">
        <v>81</v>
      </c>
      <c r="H22" s="114">
        <v>39</v>
      </c>
      <c r="I22" s="140">
        <v>51</v>
      </c>
      <c r="J22" s="115">
        <v>-19</v>
      </c>
      <c r="K22" s="116">
        <v>-37.254901960784316</v>
      </c>
    </row>
    <row r="23" spans="1:11" ht="14.1" customHeight="1" x14ac:dyDescent="0.2">
      <c r="A23" s="306">
        <v>23</v>
      </c>
      <c r="B23" s="307" t="s">
        <v>240</v>
      </c>
      <c r="C23" s="308"/>
      <c r="D23" s="113">
        <v>1.0881104033970277</v>
      </c>
      <c r="E23" s="115">
        <v>41</v>
      </c>
      <c r="F23" s="114">
        <v>45</v>
      </c>
      <c r="G23" s="114">
        <v>88</v>
      </c>
      <c r="H23" s="114">
        <v>97</v>
      </c>
      <c r="I23" s="140">
        <v>81</v>
      </c>
      <c r="J23" s="115">
        <v>-40</v>
      </c>
      <c r="K23" s="116">
        <v>-49.382716049382715</v>
      </c>
    </row>
    <row r="24" spans="1:11" ht="14.1" customHeight="1" x14ac:dyDescent="0.2">
      <c r="A24" s="306">
        <v>24</v>
      </c>
      <c r="B24" s="307" t="s">
        <v>241</v>
      </c>
      <c r="C24" s="308"/>
      <c r="D24" s="113">
        <v>1.6454352441613589</v>
      </c>
      <c r="E24" s="115">
        <v>62</v>
      </c>
      <c r="F24" s="114">
        <v>35</v>
      </c>
      <c r="G24" s="114">
        <v>70</v>
      </c>
      <c r="H24" s="114">
        <v>54</v>
      </c>
      <c r="I24" s="140">
        <v>73</v>
      </c>
      <c r="J24" s="115">
        <v>-11</v>
      </c>
      <c r="K24" s="116">
        <v>-15.068493150684931</v>
      </c>
    </row>
    <row r="25" spans="1:11" ht="14.1" customHeight="1" x14ac:dyDescent="0.2">
      <c r="A25" s="306">
        <v>25</v>
      </c>
      <c r="B25" s="307" t="s">
        <v>242</v>
      </c>
      <c r="C25" s="308"/>
      <c r="D25" s="113">
        <v>4.3524416135881108</v>
      </c>
      <c r="E25" s="115">
        <v>164</v>
      </c>
      <c r="F25" s="114">
        <v>105</v>
      </c>
      <c r="G25" s="114">
        <v>198</v>
      </c>
      <c r="H25" s="114">
        <v>142</v>
      </c>
      <c r="I25" s="140">
        <v>144</v>
      </c>
      <c r="J25" s="115">
        <v>20</v>
      </c>
      <c r="K25" s="116">
        <v>13.888888888888889</v>
      </c>
    </row>
    <row r="26" spans="1:11" ht="14.1" customHeight="1" x14ac:dyDescent="0.2">
      <c r="A26" s="306">
        <v>26</v>
      </c>
      <c r="B26" s="307" t="s">
        <v>243</v>
      </c>
      <c r="C26" s="308"/>
      <c r="D26" s="113">
        <v>3.5031847133757963</v>
      </c>
      <c r="E26" s="115">
        <v>132</v>
      </c>
      <c r="F26" s="114">
        <v>66</v>
      </c>
      <c r="G26" s="114">
        <v>189</v>
      </c>
      <c r="H26" s="114">
        <v>87</v>
      </c>
      <c r="I26" s="140">
        <v>133</v>
      </c>
      <c r="J26" s="115">
        <v>-1</v>
      </c>
      <c r="K26" s="116">
        <v>-0.75187969924812026</v>
      </c>
    </row>
    <row r="27" spans="1:11" ht="14.1" customHeight="1" x14ac:dyDescent="0.2">
      <c r="A27" s="306">
        <v>27</v>
      </c>
      <c r="B27" s="307" t="s">
        <v>244</v>
      </c>
      <c r="C27" s="308"/>
      <c r="D27" s="113">
        <v>1.0615711252653928</v>
      </c>
      <c r="E27" s="115">
        <v>40</v>
      </c>
      <c r="F27" s="114">
        <v>21</v>
      </c>
      <c r="G27" s="114">
        <v>82</v>
      </c>
      <c r="H27" s="114">
        <v>29</v>
      </c>
      <c r="I27" s="140">
        <v>59</v>
      </c>
      <c r="J27" s="115">
        <v>-19</v>
      </c>
      <c r="K27" s="116">
        <v>-32.203389830508478</v>
      </c>
    </row>
    <row r="28" spans="1:11" ht="14.1" customHeight="1" x14ac:dyDescent="0.2">
      <c r="A28" s="306">
        <v>28</v>
      </c>
      <c r="B28" s="307" t="s">
        <v>245</v>
      </c>
      <c r="C28" s="308"/>
      <c r="D28" s="113">
        <v>0.18577494692144372</v>
      </c>
      <c r="E28" s="115">
        <v>7</v>
      </c>
      <c r="F28" s="114">
        <v>21</v>
      </c>
      <c r="G28" s="114">
        <v>25</v>
      </c>
      <c r="H28" s="114">
        <v>16</v>
      </c>
      <c r="I28" s="140">
        <v>13</v>
      </c>
      <c r="J28" s="115">
        <v>-6</v>
      </c>
      <c r="K28" s="116">
        <v>-46.153846153846153</v>
      </c>
    </row>
    <row r="29" spans="1:11" ht="14.1" customHeight="1" x14ac:dyDescent="0.2">
      <c r="A29" s="306">
        <v>29</v>
      </c>
      <c r="B29" s="307" t="s">
        <v>246</v>
      </c>
      <c r="C29" s="308"/>
      <c r="D29" s="113">
        <v>4.9097664543524413</v>
      </c>
      <c r="E29" s="115">
        <v>185</v>
      </c>
      <c r="F29" s="114">
        <v>135</v>
      </c>
      <c r="G29" s="114">
        <v>183</v>
      </c>
      <c r="H29" s="114">
        <v>162</v>
      </c>
      <c r="I29" s="140">
        <v>192</v>
      </c>
      <c r="J29" s="115">
        <v>-7</v>
      </c>
      <c r="K29" s="116">
        <v>-3.6458333333333335</v>
      </c>
    </row>
    <row r="30" spans="1:11" ht="14.1" customHeight="1" x14ac:dyDescent="0.2">
      <c r="A30" s="306" t="s">
        <v>247</v>
      </c>
      <c r="B30" s="307" t="s">
        <v>248</v>
      </c>
      <c r="C30" s="308"/>
      <c r="D30" s="113">
        <v>1.910828025477707</v>
      </c>
      <c r="E30" s="115">
        <v>72</v>
      </c>
      <c r="F30" s="114">
        <v>56</v>
      </c>
      <c r="G30" s="114">
        <v>81</v>
      </c>
      <c r="H30" s="114">
        <v>45</v>
      </c>
      <c r="I30" s="140">
        <v>81</v>
      </c>
      <c r="J30" s="115">
        <v>-9</v>
      </c>
      <c r="K30" s="116">
        <v>-11.111111111111111</v>
      </c>
    </row>
    <row r="31" spans="1:11" ht="14.1" customHeight="1" x14ac:dyDescent="0.2">
      <c r="A31" s="306" t="s">
        <v>249</v>
      </c>
      <c r="B31" s="307" t="s">
        <v>250</v>
      </c>
      <c r="C31" s="308"/>
      <c r="D31" s="113">
        <v>2.9989384288747347</v>
      </c>
      <c r="E31" s="115">
        <v>113</v>
      </c>
      <c r="F31" s="114">
        <v>79</v>
      </c>
      <c r="G31" s="114">
        <v>102</v>
      </c>
      <c r="H31" s="114">
        <v>117</v>
      </c>
      <c r="I31" s="140">
        <v>111</v>
      </c>
      <c r="J31" s="115">
        <v>2</v>
      </c>
      <c r="K31" s="116">
        <v>1.8018018018018018</v>
      </c>
    </row>
    <row r="32" spans="1:11" ht="14.1" customHeight="1" x14ac:dyDescent="0.2">
      <c r="A32" s="306">
        <v>31</v>
      </c>
      <c r="B32" s="307" t="s">
        <v>251</v>
      </c>
      <c r="C32" s="308"/>
      <c r="D32" s="113">
        <v>0.45116772823779194</v>
      </c>
      <c r="E32" s="115">
        <v>17</v>
      </c>
      <c r="F32" s="114">
        <v>10</v>
      </c>
      <c r="G32" s="114">
        <v>20</v>
      </c>
      <c r="H32" s="114">
        <v>13</v>
      </c>
      <c r="I32" s="140">
        <v>15</v>
      </c>
      <c r="J32" s="115">
        <v>2</v>
      </c>
      <c r="K32" s="116">
        <v>13.333333333333334</v>
      </c>
    </row>
    <row r="33" spans="1:11" ht="14.1" customHeight="1" x14ac:dyDescent="0.2">
      <c r="A33" s="306">
        <v>32</v>
      </c>
      <c r="B33" s="307" t="s">
        <v>252</v>
      </c>
      <c r="C33" s="308"/>
      <c r="D33" s="113">
        <v>4.1135881104033967</v>
      </c>
      <c r="E33" s="115">
        <v>155</v>
      </c>
      <c r="F33" s="114">
        <v>75</v>
      </c>
      <c r="G33" s="114">
        <v>127</v>
      </c>
      <c r="H33" s="114">
        <v>140</v>
      </c>
      <c r="I33" s="140">
        <v>168</v>
      </c>
      <c r="J33" s="115">
        <v>-13</v>
      </c>
      <c r="K33" s="116">
        <v>-7.7380952380952381</v>
      </c>
    </row>
    <row r="34" spans="1:11" ht="14.1" customHeight="1" x14ac:dyDescent="0.2">
      <c r="A34" s="306">
        <v>33</v>
      </c>
      <c r="B34" s="307" t="s">
        <v>253</v>
      </c>
      <c r="C34" s="308"/>
      <c r="D34" s="113">
        <v>1.6719745222929936</v>
      </c>
      <c r="E34" s="115">
        <v>63</v>
      </c>
      <c r="F34" s="114">
        <v>34</v>
      </c>
      <c r="G34" s="114">
        <v>77</v>
      </c>
      <c r="H34" s="114">
        <v>68</v>
      </c>
      <c r="I34" s="140">
        <v>90</v>
      </c>
      <c r="J34" s="115">
        <v>-27</v>
      </c>
      <c r="K34" s="116">
        <v>-30</v>
      </c>
    </row>
    <row r="35" spans="1:11" ht="14.1" customHeight="1" x14ac:dyDescent="0.2">
      <c r="A35" s="306">
        <v>34</v>
      </c>
      <c r="B35" s="307" t="s">
        <v>254</v>
      </c>
      <c r="C35" s="308"/>
      <c r="D35" s="113">
        <v>2.6273885350318471</v>
      </c>
      <c r="E35" s="115">
        <v>99</v>
      </c>
      <c r="F35" s="114">
        <v>53</v>
      </c>
      <c r="G35" s="114">
        <v>91</v>
      </c>
      <c r="H35" s="114">
        <v>77</v>
      </c>
      <c r="I35" s="140">
        <v>81</v>
      </c>
      <c r="J35" s="115">
        <v>18</v>
      </c>
      <c r="K35" s="116">
        <v>22.222222222222221</v>
      </c>
    </row>
    <row r="36" spans="1:11" ht="14.1" customHeight="1" x14ac:dyDescent="0.2">
      <c r="A36" s="306">
        <v>41</v>
      </c>
      <c r="B36" s="307" t="s">
        <v>255</v>
      </c>
      <c r="C36" s="308"/>
      <c r="D36" s="113">
        <v>1.2208067940552016</v>
      </c>
      <c r="E36" s="115">
        <v>46</v>
      </c>
      <c r="F36" s="114">
        <v>62</v>
      </c>
      <c r="G36" s="114">
        <v>61</v>
      </c>
      <c r="H36" s="114">
        <v>55</v>
      </c>
      <c r="I36" s="140">
        <v>156</v>
      </c>
      <c r="J36" s="115">
        <v>-110</v>
      </c>
      <c r="K36" s="116">
        <v>-70.512820512820511</v>
      </c>
    </row>
    <row r="37" spans="1:11" ht="14.1" customHeight="1" x14ac:dyDescent="0.2">
      <c r="A37" s="306">
        <v>42</v>
      </c>
      <c r="B37" s="307" t="s">
        <v>256</v>
      </c>
      <c r="C37" s="308"/>
      <c r="D37" s="113" t="s">
        <v>513</v>
      </c>
      <c r="E37" s="115" t="s">
        <v>513</v>
      </c>
      <c r="F37" s="114">
        <v>4</v>
      </c>
      <c r="G37" s="114">
        <v>5</v>
      </c>
      <c r="H37" s="114">
        <v>5</v>
      </c>
      <c r="I37" s="140">
        <v>5</v>
      </c>
      <c r="J37" s="115" t="s">
        <v>513</v>
      </c>
      <c r="K37" s="116" t="s">
        <v>513</v>
      </c>
    </row>
    <row r="38" spans="1:11" ht="14.1" customHeight="1" x14ac:dyDescent="0.2">
      <c r="A38" s="306">
        <v>43</v>
      </c>
      <c r="B38" s="307" t="s">
        <v>257</v>
      </c>
      <c r="C38" s="308"/>
      <c r="D38" s="113">
        <v>0.69002123142250527</v>
      </c>
      <c r="E38" s="115">
        <v>26</v>
      </c>
      <c r="F38" s="114">
        <v>18</v>
      </c>
      <c r="G38" s="114">
        <v>83</v>
      </c>
      <c r="H38" s="114">
        <v>42</v>
      </c>
      <c r="I38" s="140">
        <v>48</v>
      </c>
      <c r="J38" s="115">
        <v>-22</v>
      </c>
      <c r="K38" s="116">
        <v>-45.833333333333336</v>
      </c>
    </row>
    <row r="39" spans="1:11" ht="14.1" customHeight="1" x14ac:dyDescent="0.2">
      <c r="A39" s="306">
        <v>51</v>
      </c>
      <c r="B39" s="307" t="s">
        <v>258</v>
      </c>
      <c r="C39" s="308"/>
      <c r="D39" s="113">
        <v>5.2016985138004248</v>
      </c>
      <c r="E39" s="115">
        <v>196</v>
      </c>
      <c r="F39" s="114">
        <v>171</v>
      </c>
      <c r="G39" s="114">
        <v>244</v>
      </c>
      <c r="H39" s="114">
        <v>226</v>
      </c>
      <c r="I39" s="140">
        <v>221</v>
      </c>
      <c r="J39" s="115">
        <v>-25</v>
      </c>
      <c r="K39" s="116">
        <v>-11.312217194570136</v>
      </c>
    </row>
    <row r="40" spans="1:11" ht="14.1" customHeight="1" x14ac:dyDescent="0.2">
      <c r="A40" s="306" t="s">
        <v>259</v>
      </c>
      <c r="B40" s="307" t="s">
        <v>260</v>
      </c>
      <c r="C40" s="308"/>
      <c r="D40" s="113">
        <v>4.8301486199575372</v>
      </c>
      <c r="E40" s="115">
        <v>182</v>
      </c>
      <c r="F40" s="114">
        <v>161</v>
      </c>
      <c r="G40" s="114">
        <v>226</v>
      </c>
      <c r="H40" s="114">
        <v>207</v>
      </c>
      <c r="I40" s="140">
        <v>208</v>
      </c>
      <c r="J40" s="115">
        <v>-26</v>
      </c>
      <c r="K40" s="116">
        <v>-12.5</v>
      </c>
    </row>
    <row r="41" spans="1:11" ht="14.1" customHeight="1" x14ac:dyDescent="0.2">
      <c r="A41" s="306"/>
      <c r="B41" s="307" t="s">
        <v>261</v>
      </c>
      <c r="C41" s="308"/>
      <c r="D41" s="113">
        <v>2.9458598726114649</v>
      </c>
      <c r="E41" s="115">
        <v>111</v>
      </c>
      <c r="F41" s="114">
        <v>123</v>
      </c>
      <c r="G41" s="114">
        <v>160</v>
      </c>
      <c r="H41" s="114">
        <v>138</v>
      </c>
      <c r="I41" s="140">
        <v>140</v>
      </c>
      <c r="J41" s="115">
        <v>-29</v>
      </c>
      <c r="K41" s="116">
        <v>-20.714285714285715</v>
      </c>
    </row>
    <row r="42" spans="1:11" ht="14.1" customHeight="1" x14ac:dyDescent="0.2">
      <c r="A42" s="306">
        <v>52</v>
      </c>
      <c r="B42" s="307" t="s">
        <v>262</v>
      </c>
      <c r="C42" s="308"/>
      <c r="D42" s="113">
        <v>3.3174097664543525</v>
      </c>
      <c r="E42" s="115">
        <v>125</v>
      </c>
      <c r="F42" s="114">
        <v>113</v>
      </c>
      <c r="G42" s="114">
        <v>127</v>
      </c>
      <c r="H42" s="114">
        <v>234</v>
      </c>
      <c r="I42" s="140">
        <v>142</v>
      </c>
      <c r="J42" s="115">
        <v>-17</v>
      </c>
      <c r="K42" s="116">
        <v>-11.971830985915492</v>
      </c>
    </row>
    <row r="43" spans="1:11" ht="14.1" customHeight="1" x14ac:dyDescent="0.2">
      <c r="A43" s="306" t="s">
        <v>263</v>
      </c>
      <c r="B43" s="307" t="s">
        <v>264</v>
      </c>
      <c r="C43" s="308"/>
      <c r="D43" s="113">
        <v>2.6539278131634818</v>
      </c>
      <c r="E43" s="115">
        <v>100</v>
      </c>
      <c r="F43" s="114">
        <v>104</v>
      </c>
      <c r="G43" s="114">
        <v>109</v>
      </c>
      <c r="H43" s="114">
        <v>219</v>
      </c>
      <c r="I43" s="140">
        <v>123</v>
      </c>
      <c r="J43" s="115">
        <v>-23</v>
      </c>
      <c r="K43" s="116">
        <v>-18.699186991869919</v>
      </c>
    </row>
    <row r="44" spans="1:11" ht="14.1" customHeight="1" x14ac:dyDescent="0.2">
      <c r="A44" s="306">
        <v>53</v>
      </c>
      <c r="B44" s="307" t="s">
        <v>265</v>
      </c>
      <c r="C44" s="308"/>
      <c r="D44" s="113">
        <v>1.4331210191082802</v>
      </c>
      <c r="E44" s="115">
        <v>54</v>
      </c>
      <c r="F44" s="114">
        <v>24</v>
      </c>
      <c r="G44" s="114">
        <v>53</v>
      </c>
      <c r="H44" s="114">
        <v>39</v>
      </c>
      <c r="I44" s="140">
        <v>38</v>
      </c>
      <c r="J44" s="115">
        <v>16</v>
      </c>
      <c r="K44" s="116">
        <v>42.10526315789474</v>
      </c>
    </row>
    <row r="45" spans="1:11" ht="14.1" customHeight="1" x14ac:dyDescent="0.2">
      <c r="A45" s="306" t="s">
        <v>266</v>
      </c>
      <c r="B45" s="307" t="s">
        <v>267</v>
      </c>
      <c r="C45" s="308"/>
      <c r="D45" s="113">
        <v>1.3269639065817409</v>
      </c>
      <c r="E45" s="115">
        <v>50</v>
      </c>
      <c r="F45" s="114">
        <v>21</v>
      </c>
      <c r="G45" s="114">
        <v>45</v>
      </c>
      <c r="H45" s="114">
        <v>29</v>
      </c>
      <c r="I45" s="140">
        <v>27</v>
      </c>
      <c r="J45" s="115">
        <v>23</v>
      </c>
      <c r="K45" s="116">
        <v>85.18518518518519</v>
      </c>
    </row>
    <row r="46" spans="1:11" ht="14.1" customHeight="1" x14ac:dyDescent="0.2">
      <c r="A46" s="306">
        <v>54</v>
      </c>
      <c r="B46" s="307" t="s">
        <v>268</v>
      </c>
      <c r="C46" s="308"/>
      <c r="D46" s="113">
        <v>2.6273885350318471</v>
      </c>
      <c r="E46" s="115">
        <v>99</v>
      </c>
      <c r="F46" s="114">
        <v>75</v>
      </c>
      <c r="G46" s="114">
        <v>117</v>
      </c>
      <c r="H46" s="114">
        <v>109</v>
      </c>
      <c r="I46" s="140">
        <v>116</v>
      </c>
      <c r="J46" s="115">
        <v>-17</v>
      </c>
      <c r="K46" s="116">
        <v>-14.655172413793103</v>
      </c>
    </row>
    <row r="47" spans="1:11" ht="14.1" customHeight="1" x14ac:dyDescent="0.2">
      <c r="A47" s="306">
        <v>61</v>
      </c>
      <c r="B47" s="307" t="s">
        <v>269</v>
      </c>
      <c r="C47" s="308"/>
      <c r="D47" s="113">
        <v>2.5212314225053079</v>
      </c>
      <c r="E47" s="115">
        <v>95</v>
      </c>
      <c r="F47" s="114">
        <v>46</v>
      </c>
      <c r="G47" s="114">
        <v>75</v>
      </c>
      <c r="H47" s="114">
        <v>50</v>
      </c>
      <c r="I47" s="140">
        <v>94</v>
      </c>
      <c r="J47" s="115">
        <v>1</v>
      </c>
      <c r="K47" s="116">
        <v>1.0638297872340425</v>
      </c>
    </row>
    <row r="48" spans="1:11" ht="14.1" customHeight="1" x14ac:dyDescent="0.2">
      <c r="A48" s="306">
        <v>62</v>
      </c>
      <c r="B48" s="307" t="s">
        <v>270</v>
      </c>
      <c r="C48" s="308"/>
      <c r="D48" s="113">
        <v>9.023354564755838</v>
      </c>
      <c r="E48" s="115">
        <v>340</v>
      </c>
      <c r="F48" s="114">
        <v>283</v>
      </c>
      <c r="G48" s="114">
        <v>449</v>
      </c>
      <c r="H48" s="114">
        <v>351</v>
      </c>
      <c r="I48" s="140">
        <v>255</v>
      </c>
      <c r="J48" s="115">
        <v>85</v>
      </c>
      <c r="K48" s="116">
        <v>33.333333333333336</v>
      </c>
    </row>
    <row r="49" spans="1:11" ht="14.1" customHeight="1" x14ac:dyDescent="0.2">
      <c r="A49" s="306">
        <v>63</v>
      </c>
      <c r="B49" s="307" t="s">
        <v>271</v>
      </c>
      <c r="C49" s="308"/>
      <c r="D49" s="113">
        <v>4.9097664543524413</v>
      </c>
      <c r="E49" s="115">
        <v>185</v>
      </c>
      <c r="F49" s="114">
        <v>144</v>
      </c>
      <c r="G49" s="114">
        <v>224</v>
      </c>
      <c r="H49" s="114">
        <v>201</v>
      </c>
      <c r="I49" s="140">
        <v>161</v>
      </c>
      <c r="J49" s="115">
        <v>24</v>
      </c>
      <c r="K49" s="116">
        <v>14.906832298136646</v>
      </c>
    </row>
    <row r="50" spans="1:11" ht="14.1" customHeight="1" x14ac:dyDescent="0.2">
      <c r="A50" s="306" t="s">
        <v>272</v>
      </c>
      <c r="B50" s="307" t="s">
        <v>273</v>
      </c>
      <c r="C50" s="308"/>
      <c r="D50" s="113">
        <v>0.66348195329087045</v>
      </c>
      <c r="E50" s="115">
        <v>25</v>
      </c>
      <c r="F50" s="114">
        <v>26</v>
      </c>
      <c r="G50" s="114">
        <v>60</v>
      </c>
      <c r="H50" s="114">
        <v>32</v>
      </c>
      <c r="I50" s="140">
        <v>27</v>
      </c>
      <c r="J50" s="115">
        <v>-2</v>
      </c>
      <c r="K50" s="116">
        <v>-7.4074074074074074</v>
      </c>
    </row>
    <row r="51" spans="1:11" ht="14.1" customHeight="1" x14ac:dyDescent="0.2">
      <c r="A51" s="306" t="s">
        <v>274</v>
      </c>
      <c r="B51" s="307" t="s">
        <v>275</v>
      </c>
      <c r="C51" s="308"/>
      <c r="D51" s="113">
        <v>3.7154989384288748</v>
      </c>
      <c r="E51" s="115">
        <v>140</v>
      </c>
      <c r="F51" s="114">
        <v>112</v>
      </c>
      <c r="G51" s="114">
        <v>130</v>
      </c>
      <c r="H51" s="114">
        <v>132</v>
      </c>
      <c r="I51" s="140">
        <v>115</v>
      </c>
      <c r="J51" s="115">
        <v>25</v>
      </c>
      <c r="K51" s="116">
        <v>21.739130434782609</v>
      </c>
    </row>
    <row r="52" spans="1:11" ht="14.1" customHeight="1" x14ac:dyDescent="0.2">
      <c r="A52" s="306">
        <v>71</v>
      </c>
      <c r="B52" s="307" t="s">
        <v>276</v>
      </c>
      <c r="C52" s="308"/>
      <c r="D52" s="113">
        <v>7.0329087048832273</v>
      </c>
      <c r="E52" s="115">
        <v>265</v>
      </c>
      <c r="F52" s="114">
        <v>201</v>
      </c>
      <c r="G52" s="114">
        <v>341</v>
      </c>
      <c r="H52" s="114">
        <v>216</v>
      </c>
      <c r="I52" s="140">
        <v>307</v>
      </c>
      <c r="J52" s="115">
        <v>-42</v>
      </c>
      <c r="K52" s="116">
        <v>-13.680781758957655</v>
      </c>
    </row>
    <row r="53" spans="1:11" ht="14.1" customHeight="1" x14ac:dyDescent="0.2">
      <c r="A53" s="306" t="s">
        <v>277</v>
      </c>
      <c r="B53" s="307" t="s">
        <v>278</v>
      </c>
      <c r="C53" s="308"/>
      <c r="D53" s="113">
        <v>1.9639065817409767</v>
      </c>
      <c r="E53" s="115">
        <v>74</v>
      </c>
      <c r="F53" s="114">
        <v>47</v>
      </c>
      <c r="G53" s="114">
        <v>133</v>
      </c>
      <c r="H53" s="114">
        <v>76</v>
      </c>
      <c r="I53" s="140">
        <v>128</v>
      </c>
      <c r="J53" s="115">
        <v>-54</v>
      </c>
      <c r="K53" s="116">
        <v>-42.1875</v>
      </c>
    </row>
    <row r="54" spans="1:11" ht="14.1" customHeight="1" x14ac:dyDescent="0.2">
      <c r="A54" s="306" t="s">
        <v>279</v>
      </c>
      <c r="B54" s="307" t="s">
        <v>280</v>
      </c>
      <c r="C54" s="308"/>
      <c r="D54" s="113">
        <v>4.3789808917197455</v>
      </c>
      <c r="E54" s="115">
        <v>165</v>
      </c>
      <c r="F54" s="114">
        <v>132</v>
      </c>
      <c r="G54" s="114">
        <v>179</v>
      </c>
      <c r="H54" s="114">
        <v>108</v>
      </c>
      <c r="I54" s="140">
        <v>138</v>
      </c>
      <c r="J54" s="115">
        <v>27</v>
      </c>
      <c r="K54" s="116">
        <v>19.565217391304348</v>
      </c>
    </row>
    <row r="55" spans="1:11" ht="14.1" customHeight="1" x14ac:dyDescent="0.2">
      <c r="A55" s="306">
        <v>72</v>
      </c>
      <c r="B55" s="307" t="s">
        <v>281</v>
      </c>
      <c r="C55" s="308"/>
      <c r="D55" s="113">
        <v>3.0520169851380041</v>
      </c>
      <c r="E55" s="115">
        <v>115</v>
      </c>
      <c r="F55" s="114">
        <v>45</v>
      </c>
      <c r="G55" s="114">
        <v>165</v>
      </c>
      <c r="H55" s="114">
        <v>62</v>
      </c>
      <c r="I55" s="140">
        <v>115</v>
      </c>
      <c r="J55" s="115">
        <v>0</v>
      </c>
      <c r="K55" s="116">
        <v>0</v>
      </c>
    </row>
    <row r="56" spans="1:11" ht="14.1" customHeight="1" x14ac:dyDescent="0.2">
      <c r="A56" s="306" t="s">
        <v>282</v>
      </c>
      <c r="B56" s="307" t="s">
        <v>283</v>
      </c>
      <c r="C56" s="308"/>
      <c r="D56" s="113">
        <v>2.4150743099787686</v>
      </c>
      <c r="E56" s="115">
        <v>91</v>
      </c>
      <c r="F56" s="114">
        <v>18</v>
      </c>
      <c r="G56" s="114">
        <v>114</v>
      </c>
      <c r="H56" s="114">
        <v>22</v>
      </c>
      <c r="I56" s="140">
        <v>59</v>
      </c>
      <c r="J56" s="115">
        <v>32</v>
      </c>
      <c r="K56" s="116">
        <v>54.237288135593218</v>
      </c>
    </row>
    <row r="57" spans="1:11" ht="14.1" customHeight="1" x14ac:dyDescent="0.2">
      <c r="A57" s="306" t="s">
        <v>284</v>
      </c>
      <c r="B57" s="307" t="s">
        <v>285</v>
      </c>
      <c r="C57" s="308"/>
      <c r="D57" s="113">
        <v>0.39808917197452232</v>
      </c>
      <c r="E57" s="115">
        <v>15</v>
      </c>
      <c r="F57" s="114">
        <v>16</v>
      </c>
      <c r="G57" s="114">
        <v>24</v>
      </c>
      <c r="H57" s="114">
        <v>22</v>
      </c>
      <c r="I57" s="140">
        <v>19</v>
      </c>
      <c r="J57" s="115">
        <v>-4</v>
      </c>
      <c r="K57" s="116">
        <v>-21.05263157894737</v>
      </c>
    </row>
    <row r="58" spans="1:11" ht="14.1" customHeight="1" x14ac:dyDescent="0.2">
      <c r="A58" s="306">
        <v>73</v>
      </c>
      <c r="B58" s="307" t="s">
        <v>286</v>
      </c>
      <c r="C58" s="308"/>
      <c r="D58" s="113">
        <v>1.0350318471337581</v>
      </c>
      <c r="E58" s="115">
        <v>39</v>
      </c>
      <c r="F58" s="114">
        <v>31</v>
      </c>
      <c r="G58" s="114">
        <v>88</v>
      </c>
      <c r="H58" s="114">
        <v>62</v>
      </c>
      <c r="I58" s="140">
        <v>38</v>
      </c>
      <c r="J58" s="115">
        <v>1</v>
      </c>
      <c r="K58" s="116">
        <v>2.6315789473684212</v>
      </c>
    </row>
    <row r="59" spans="1:11" ht="14.1" customHeight="1" x14ac:dyDescent="0.2">
      <c r="A59" s="306" t="s">
        <v>287</v>
      </c>
      <c r="B59" s="307" t="s">
        <v>288</v>
      </c>
      <c r="C59" s="308"/>
      <c r="D59" s="113">
        <v>0.74309978768577489</v>
      </c>
      <c r="E59" s="115">
        <v>28</v>
      </c>
      <c r="F59" s="114">
        <v>24</v>
      </c>
      <c r="G59" s="114">
        <v>71</v>
      </c>
      <c r="H59" s="114">
        <v>38</v>
      </c>
      <c r="I59" s="140">
        <v>25</v>
      </c>
      <c r="J59" s="115">
        <v>3</v>
      </c>
      <c r="K59" s="116">
        <v>12</v>
      </c>
    </row>
    <row r="60" spans="1:11" ht="14.1" customHeight="1" x14ac:dyDescent="0.2">
      <c r="A60" s="306">
        <v>81</v>
      </c>
      <c r="B60" s="307" t="s">
        <v>289</v>
      </c>
      <c r="C60" s="308"/>
      <c r="D60" s="113">
        <v>10.509554140127388</v>
      </c>
      <c r="E60" s="115">
        <v>396</v>
      </c>
      <c r="F60" s="114">
        <v>334</v>
      </c>
      <c r="G60" s="114">
        <v>422</v>
      </c>
      <c r="H60" s="114">
        <v>290</v>
      </c>
      <c r="I60" s="140">
        <v>312</v>
      </c>
      <c r="J60" s="115">
        <v>84</v>
      </c>
      <c r="K60" s="116">
        <v>26.923076923076923</v>
      </c>
    </row>
    <row r="61" spans="1:11" ht="14.1" customHeight="1" x14ac:dyDescent="0.2">
      <c r="A61" s="306" t="s">
        <v>290</v>
      </c>
      <c r="B61" s="307" t="s">
        <v>291</v>
      </c>
      <c r="C61" s="308"/>
      <c r="D61" s="113">
        <v>2.1231422505307855</v>
      </c>
      <c r="E61" s="115">
        <v>80</v>
      </c>
      <c r="F61" s="114">
        <v>59</v>
      </c>
      <c r="G61" s="114">
        <v>134</v>
      </c>
      <c r="H61" s="114">
        <v>85</v>
      </c>
      <c r="I61" s="140">
        <v>68</v>
      </c>
      <c r="J61" s="115">
        <v>12</v>
      </c>
      <c r="K61" s="116">
        <v>17.647058823529413</v>
      </c>
    </row>
    <row r="62" spans="1:11" ht="14.1" customHeight="1" x14ac:dyDescent="0.2">
      <c r="A62" s="306" t="s">
        <v>292</v>
      </c>
      <c r="B62" s="307" t="s">
        <v>293</v>
      </c>
      <c r="C62" s="308"/>
      <c r="D62" s="113">
        <v>3.1847133757961785</v>
      </c>
      <c r="E62" s="115">
        <v>120</v>
      </c>
      <c r="F62" s="114">
        <v>150</v>
      </c>
      <c r="G62" s="114">
        <v>175</v>
      </c>
      <c r="H62" s="114">
        <v>93</v>
      </c>
      <c r="I62" s="140">
        <v>84</v>
      </c>
      <c r="J62" s="115">
        <v>36</v>
      </c>
      <c r="K62" s="116">
        <v>42.857142857142854</v>
      </c>
    </row>
    <row r="63" spans="1:11" ht="14.1" customHeight="1" x14ac:dyDescent="0.2">
      <c r="A63" s="306"/>
      <c r="B63" s="307" t="s">
        <v>294</v>
      </c>
      <c r="C63" s="308"/>
      <c r="D63" s="113">
        <v>2.7335456475583864</v>
      </c>
      <c r="E63" s="115">
        <v>103</v>
      </c>
      <c r="F63" s="114">
        <v>122</v>
      </c>
      <c r="G63" s="114">
        <v>140</v>
      </c>
      <c r="H63" s="114">
        <v>68</v>
      </c>
      <c r="I63" s="140">
        <v>68</v>
      </c>
      <c r="J63" s="115">
        <v>35</v>
      </c>
      <c r="K63" s="116">
        <v>51.470588235294116</v>
      </c>
    </row>
    <row r="64" spans="1:11" ht="14.1" customHeight="1" x14ac:dyDescent="0.2">
      <c r="A64" s="306" t="s">
        <v>295</v>
      </c>
      <c r="B64" s="307" t="s">
        <v>296</v>
      </c>
      <c r="C64" s="308"/>
      <c r="D64" s="113">
        <v>1.9904458598726114</v>
      </c>
      <c r="E64" s="115">
        <v>75</v>
      </c>
      <c r="F64" s="114">
        <v>38</v>
      </c>
      <c r="G64" s="114">
        <v>24</v>
      </c>
      <c r="H64" s="114">
        <v>50</v>
      </c>
      <c r="I64" s="140">
        <v>73</v>
      </c>
      <c r="J64" s="115">
        <v>2</v>
      </c>
      <c r="K64" s="116">
        <v>2.7397260273972601</v>
      </c>
    </row>
    <row r="65" spans="1:11" ht="14.1" customHeight="1" x14ac:dyDescent="0.2">
      <c r="A65" s="306" t="s">
        <v>297</v>
      </c>
      <c r="B65" s="307" t="s">
        <v>298</v>
      </c>
      <c r="C65" s="308"/>
      <c r="D65" s="113">
        <v>1.1942675159235669</v>
      </c>
      <c r="E65" s="115">
        <v>45</v>
      </c>
      <c r="F65" s="114">
        <v>40</v>
      </c>
      <c r="G65" s="114">
        <v>43</v>
      </c>
      <c r="H65" s="114">
        <v>33</v>
      </c>
      <c r="I65" s="140">
        <v>52</v>
      </c>
      <c r="J65" s="115">
        <v>-7</v>
      </c>
      <c r="K65" s="116">
        <v>-13.461538461538462</v>
      </c>
    </row>
    <row r="66" spans="1:11" ht="14.1" customHeight="1" x14ac:dyDescent="0.2">
      <c r="A66" s="306">
        <v>82</v>
      </c>
      <c r="B66" s="307" t="s">
        <v>299</v>
      </c>
      <c r="C66" s="308"/>
      <c r="D66" s="113">
        <v>4.1932059447983017</v>
      </c>
      <c r="E66" s="115">
        <v>158</v>
      </c>
      <c r="F66" s="114">
        <v>152</v>
      </c>
      <c r="G66" s="114">
        <v>261</v>
      </c>
      <c r="H66" s="114">
        <v>158</v>
      </c>
      <c r="I66" s="140">
        <v>154</v>
      </c>
      <c r="J66" s="115">
        <v>4</v>
      </c>
      <c r="K66" s="116">
        <v>2.5974025974025974</v>
      </c>
    </row>
    <row r="67" spans="1:11" ht="14.1" customHeight="1" x14ac:dyDescent="0.2">
      <c r="A67" s="306" t="s">
        <v>300</v>
      </c>
      <c r="B67" s="307" t="s">
        <v>301</v>
      </c>
      <c r="C67" s="308"/>
      <c r="D67" s="113">
        <v>3.105095541401274</v>
      </c>
      <c r="E67" s="115">
        <v>117</v>
      </c>
      <c r="F67" s="114">
        <v>123</v>
      </c>
      <c r="G67" s="114">
        <v>187</v>
      </c>
      <c r="H67" s="114">
        <v>118</v>
      </c>
      <c r="I67" s="140">
        <v>125</v>
      </c>
      <c r="J67" s="115">
        <v>-8</v>
      </c>
      <c r="K67" s="116">
        <v>-6.4</v>
      </c>
    </row>
    <row r="68" spans="1:11" ht="14.1" customHeight="1" x14ac:dyDescent="0.2">
      <c r="A68" s="306" t="s">
        <v>302</v>
      </c>
      <c r="B68" s="307" t="s">
        <v>303</v>
      </c>
      <c r="C68" s="308"/>
      <c r="D68" s="113">
        <v>0.61040339702760082</v>
      </c>
      <c r="E68" s="115">
        <v>23</v>
      </c>
      <c r="F68" s="114">
        <v>22</v>
      </c>
      <c r="G68" s="114">
        <v>46</v>
      </c>
      <c r="H68" s="114">
        <v>26</v>
      </c>
      <c r="I68" s="140">
        <v>18</v>
      </c>
      <c r="J68" s="115">
        <v>5</v>
      </c>
      <c r="K68" s="116">
        <v>27.777777777777779</v>
      </c>
    </row>
    <row r="69" spans="1:11" ht="14.1" customHeight="1" x14ac:dyDescent="0.2">
      <c r="A69" s="306">
        <v>83</v>
      </c>
      <c r="B69" s="307" t="s">
        <v>304</v>
      </c>
      <c r="C69" s="308"/>
      <c r="D69" s="113">
        <v>7.6433121019108281</v>
      </c>
      <c r="E69" s="115">
        <v>288</v>
      </c>
      <c r="F69" s="114">
        <v>344</v>
      </c>
      <c r="G69" s="114">
        <v>423</v>
      </c>
      <c r="H69" s="114">
        <v>309</v>
      </c>
      <c r="I69" s="140">
        <v>330</v>
      </c>
      <c r="J69" s="115">
        <v>-42</v>
      </c>
      <c r="K69" s="116">
        <v>-12.727272727272727</v>
      </c>
    </row>
    <row r="70" spans="1:11" ht="14.1" customHeight="1" x14ac:dyDescent="0.2">
      <c r="A70" s="306" t="s">
        <v>305</v>
      </c>
      <c r="B70" s="307" t="s">
        <v>306</v>
      </c>
      <c r="C70" s="308"/>
      <c r="D70" s="113">
        <v>6.6613588110403397</v>
      </c>
      <c r="E70" s="115">
        <v>251</v>
      </c>
      <c r="F70" s="114">
        <v>306</v>
      </c>
      <c r="G70" s="114">
        <v>393</v>
      </c>
      <c r="H70" s="114">
        <v>264</v>
      </c>
      <c r="I70" s="140">
        <v>296</v>
      </c>
      <c r="J70" s="115">
        <v>-45</v>
      </c>
      <c r="K70" s="116">
        <v>-15.202702702702704</v>
      </c>
    </row>
    <row r="71" spans="1:11" ht="14.1" customHeight="1" x14ac:dyDescent="0.2">
      <c r="A71" s="306"/>
      <c r="B71" s="307" t="s">
        <v>307</v>
      </c>
      <c r="C71" s="308"/>
      <c r="D71" s="113">
        <v>4.087048832271762</v>
      </c>
      <c r="E71" s="115">
        <v>154</v>
      </c>
      <c r="F71" s="114">
        <v>181</v>
      </c>
      <c r="G71" s="114">
        <v>215</v>
      </c>
      <c r="H71" s="114">
        <v>179</v>
      </c>
      <c r="I71" s="140">
        <v>215</v>
      </c>
      <c r="J71" s="115">
        <v>-61</v>
      </c>
      <c r="K71" s="116">
        <v>-28.372093023255815</v>
      </c>
    </row>
    <row r="72" spans="1:11" ht="14.1" customHeight="1" x14ac:dyDescent="0.2">
      <c r="A72" s="306">
        <v>84</v>
      </c>
      <c r="B72" s="307" t="s">
        <v>308</v>
      </c>
      <c r="C72" s="308"/>
      <c r="D72" s="113">
        <v>1.4861995753715498</v>
      </c>
      <c r="E72" s="115">
        <v>56</v>
      </c>
      <c r="F72" s="114">
        <v>28</v>
      </c>
      <c r="G72" s="114">
        <v>81</v>
      </c>
      <c r="H72" s="114">
        <v>24</v>
      </c>
      <c r="I72" s="140">
        <v>53</v>
      </c>
      <c r="J72" s="115">
        <v>3</v>
      </c>
      <c r="K72" s="116">
        <v>5.6603773584905657</v>
      </c>
    </row>
    <row r="73" spans="1:11" ht="14.1" customHeight="1" x14ac:dyDescent="0.2">
      <c r="A73" s="306" t="s">
        <v>309</v>
      </c>
      <c r="B73" s="307" t="s">
        <v>310</v>
      </c>
      <c r="C73" s="308"/>
      <c r="D73" s="113">
        <v>0.66348195329087045</v>
      </c>
      <c r="E73" s="115">
        <v>25</v>
      </c>
      <c r="F73" s="114">
        <v>10</v>
      </c>
      <c r="G73" s="114">
        <v>48</v>
      </c>
      <c r="H73" s="114">
        <v>9</v>
      </c>
      <c r="I73" s="140">
        <v>22</v>
      </c>
      <c r="J73" s="115">
        <v>3</v>
      </c>
      <c r="K73" s="116">
        <v>13.636363636363637</v>
      </c>
    </row>
    <row r="74" spans="1:11" ht="14.1" customHeight="1" x14ac:dyDescent="0.2">
      <c r="A74" s="306" t="s">
        <v>311</v>
      </c>
      <c r="B74" s="307" t="s">
        <v>312</v>
      </c>
      <c r="C74" s="308"/>
      <c r="D74" s="113">
        <v>0.21231422505307856</v>
      </c>
      <c r="E74" s="115">
        <v>8</v>
      </c>
      <c r="F74" s="114">
        <v>4</v>
      </c>
      <c r="G74" s="114">
        <v>9</v>
      </c>
      <c r="H74" s="114">
        <v>3</v>
      </c>
      <c r="I74" s="140">
        <v>9</v>
      </c>
      <c r="J74" s="115">
        <v>-1</v>
      </c>
      <c r="K74" s="116">
        <v>-11.111111111111111</v>
      </c>
    </row>
    <row r="75" spans="1:11" ht="14.1" customHeight="1" x14ac:dyDescent="0.2">
      <c r="A75" s="306" t="s">
        <v>313</v>
      </c>
      <c r="B75" s="307" t="s">
        <v>314</v>
      </c>
      <c r="C75" s="308"/>
      <c r="D75" s="113">
        <v>0.15923566878980891</v>
      </c>
      <c r="E75" s="115">
        <v>6</v>
      </c>
      <c r="F75" s="114">
        <v>3</v>
      </c>
      <c r="G75" s="114" t="s">
        <v>513</v>
      </c>
      <c r="H75" s="114">
        <v>0</v>
      </c>
      <c r="I75" s="140">
        <v>5</v>
      </c>
      <c r="J75" s="115">
        <v>1</v>
      </c>
      <c r="K75" s="116">
        <v>20</v>
      </c>
    </row>
    <row r="76" spans="1:11" ht="14.1" customHeight="1" x14ac:dyDescent="0.2">
      <c r="A76" s="306">
        <v>91</v>
      </c>
      <c r="B76" s="307" t="s">
        <v>315</v>
      </c>
      <c r="C76" s="308"/>
      <c r="D76" s="113">
        <v>0.61040339702760082</v>
      </c>
      <c r="E76" s="115">
        <v>23</v>
      </c>
      <c r="F76" s="114">
        <v>14</v>
      </c>
      <c r="G76" s="114">
        <v>21</v>
      </c>
      <c r="H76" s="114">
        <v>15</v>
      </c>
      <c r="I76" s="140">
        <v>22</v>
      </c>
      <c r="J76" s="115">
        <v>1</v>
      </c>
      <c r="K76" s="116">
        <v>4.5454545454545459</v>
      </c>
    </row>
    <row r="77" spans="1:11" ht="14.1" customHeight="1" x14ac:dyDescent="0.2">
      <c r="A77" s="306">
        <v>92</v>
      </c>
      <c r="B77" s="307" t="s">
        <v>316</v>
      </c>
      <c r="C77" s="308"/>
      <c r="D77" s="113">
        <v>2.0966029723991508</v>
      </c>
      <c r="E77" s="115">
        <v>79</v>
      </c>
      <c r="F77" s="114">
        <v>51</v>
      </c>
      <c r="G77" s="114">
        <v>76</v>
      </c>
      <c r="H77" s="114">
        <v>77</v>
      </c>
      <c r="I77" s="140">
        <v>71</v>
      </c>
      <c r="J77" s="115">
        <v>8</v>
      </c>
      <c r="K77" s="116">
        <v>11.267605633802816</v>
      </c>
    </row>
    <row r="78" spans="1:11" ht="14.1" customHeight="1" x14ac:dyDescent="0.2">
      <c r="A78" s="306">
        <v>93</v>
      </c>
      <c r="B78" s="307" t="s">
        <v>317</v>
      </c>
      <c r="C78" s="308"/>
      <c r="D78" s="113">
        <v>0.29193205944798301</v>
      </c>
      <c r="E78" s="115">
        <v>11</v>
      </c>
      <c r="F78" s="114" t="s">
        <v>513</v>
      </c>
      <c r="G78" s="114">
        <v>7</v>
      </c>
      <c r="H78" s="114">
        <v>0</v>
      </c>
      <c r="I78" s="140">
        <v>5</v>
      </c>
      <c r="J78" s="115">
        <v>6</v>
      </c>
      <c r="K78" s="116">
        <v>120</v>
      </c>
    </row>
    <row r="79" spans="1:11" ht="14.1" customHeight="1" x14ac:dyDescent="0.2">
      <c r="A79" s="306">
        <v>94</v>
      </c>
      <c r="B79" s="307" t="s">
        <v>318</v>
      </c>
      <c r="C79" s="308"/>
      <c r="D79" s="113" t="s">
        <v>513</v>
      </c>
      <c r="E79" s="115" t="s">
        <v>513</v>
      </c>
      <c r="F79" s="114" t="s">
        <v>513</v>
      </c>
      <c r="G79" s="114">
        <v>11</v>
      </c>
      <c r="H79" s="114" t="s">
        <v>513</v>
      </c>
      <c r="I79" s="140">
        <v>5</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t="s">
        <v>513</v>
      </c>
      <c r="H81" s="144">
        <v>0</v>
      </c>
      <c r="I81" s="145">
        <v>4</v>
      </c>
      <c r="J81" s="143">
        <v>-4</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4002</v>
      </c>
      <c r="E11" s="114">
        <v>3540</v>
      </c>
      <c r="F11" s="114">
        <v>3934</v>
      </c>
      <c r="G11" s="114">
        <v>3567</v>
      </c>
      <c r="H11" s="140">
        <v>4167</v>
      </c>
      <c r="I11" s="115">
        <v>-165</v>
      </c>
      <c r="J11" s="116">
        <v>-3.9596832253419727</v>
      </c>
    </row>
    <row r="12" spans="1:15" s="110" customFormat="1" ht="24.95" customHeight="1" x14ac:dyDescent="0.2">
      <c r="A12" s="193" t="s">
        <v>132</v>
      </c>
      <c r="B12" s="194" t="s">
        <v>133</v>
      </c>
      <c r="C12" s="113">
        <v>2.6486756621689156</v>
      </c>
      <c r="D12" s="115">
        <v>106</v>
      </c>
      <c r="E12" s="114">
        <v>179</v>
      </c>
      <c r="F12" s="114">
        <v>110</v>
      </c>
      <c r="G12" s="114">
        <v>53</v>
      </c>
      <c r="H12" s="140">
        <v>87</v>
      </c>
      <c r="I12" s="115">
        <v>19</v>
      </c>
      <c r="J12" s="116">
        <v>21.839080459770116</v>
      </c>
    </row>
    <row r="13" spans="1:15" s="110" customFormat="1" ht="24.95" customHeight="1" x14ac:dyDescent="0.2">
      <c r="A13" s="193" t="s">
        <v>134</v>
      </c>
      <c r="B13" s="199" t="s">
        <v>214</v>
      </c>
      <c r="C13" s="113">
        <v>0.69965017491254378</v>
      </c>
      <c r="D13" s="115">
        <v>28</v>
      </c>
      <c r="E13" s="114">
        <v>26</v>
      </c>
      <c r="F13" s="114">
        <v>17</v>
      </c>
      <c r="G13" s="114">
        <v>17</v>
      </c>
      <c r="H13" s="140">
        <v>36</v>
      </c>
      <c r="I13" s="115">
        <v>-8</v>
      </c>
      <c r="J13" s="116">
        <v>-22.222222222222221</v>
      </c>
    </row>
    <row r="14" spans="1:15" s="287" customFormat="1" ht="24.95" customHeight="1" x14ac:dyDescent="0.2">
      <c r="A14" s="193" t="s">
        <v>215</v>
      </c>
      <c r="B14" s="199" t="s">
        <v>137</v>
      </c>
      <c r="C14" s="113">
        <v>13.093453273363318</v>
      </c>
      <c r="D14" s="115">
        <v>524</v>
      </c>
      <c r="E14" s="114">
        <v>349</v>
      </c>
      <c r="F14" s="114">
        <v>453</v>
      </c>
      <c r="G14" s="114">
        <v>374</v>
      </c>
      <c r="H14" s="140">
        <v>652</v>
      </c>
      <c r="I14" s="115">
        <v>-128</v>
      </c>
      <c r="J14" s="116">
        <v>-19.631901840490798</v>
      </c>
      <c r="K14" s="110"/>
      <c r="L14" s="110"/>
      <c r="M14" s="110"/>
      <c r="N14" s="110"/>
      <c r="O14" s="110"/>
    </row>
    <row r="15" spans="1:15" s="110" customFormat="1" ht="24.95" customHeight="1" x14ac:dyDescent="0.2">
      <c r="A15" s="193" t="s">
        <v>216</v>
      </c>
      <c r="B15" s="199" t="s">
        <v>217</v>
      </c>
      <c r="C15" s="113">
        <v>4.3478260869565215</v>
      </c>
      <c r="D15" s="115">
        <v>174</v>
      </c>
      <c r="E15" s="114">
        <v>105</v>
      </c>
      <c r="F15" s="114">
        <v>138</v>
      </c>
      <c r="G15" s="114">
        <v>135</v>
      </c>
      <c r="H15" s="140">
        <v>314</v>
      </c>
      <c r="I15" s="115">
        <v>-140</v>
      </c>
      <c r="J15" s="116">
        <v>-44.585987261146499</v>
      </c>
    </row>
    <row r="16" spans="1:15" s="287" customFormat="1" ht="24.95" customHeight="1" x14ac:dyDescent="0.2">
      <c r="A16" s="193" t="s">
        <v>218</v>
      </c>
      <c r="B16" s="199" t="s">
        <v>141</v>
      </c>
      <c r="C16" s="113">
        <v>7.3213393303348324</v>
      </c>
      <c r="D16" s="115">
        <v>293</v>
      </c>
      <c r="E16" s="114">
        <v>156</v>
      </c>
      <c r="F16" s="114">
        <v>260</v>
      </c>
      <c r="G16" s="114">
        <v>186</v>
      </c>
      <c r="H16" s="140">
        <v>268</v>
      </c>
      <c r="I16" s="115">
        <v>25</v>
      </c>
      <c r="J16" s="116">
        <v>9.3283582089552244</v>
      </c>
      <c r="K16" s="110"/>
      <c r="L16" s="110"/>
      <c r="M16" s="110"/>
      <c r="N16" s="110"/>
      <c r="O16" s="110"/>
    </row>
    <row r="17" spans="1:15" s="110" customFormat="1" ht="24.95" customHeight="1" x14ac:dyDescent="0.2">
      <c r="A17" s="193" t="s">
        <v>142</v>
      </c>
      <c r="B17" s="199" t="s">
        <v>220</v>
      </c>
      <c r="C17" s="113">
        <v>1.4242878560719641</v>
      </c>
      <c r="D17" s="115">
        <v>57</v>
      </c>
      <c r="E17" s="114">
        <v>88</v>
      </c>
      <c r="F17" s="114">
        <v>55</v>
      </c>
      <c r="G17" s="114">
        <v>53</v>
      </c>
      <c r="H17" s="140">
        <v>70</v>
      </c>
      <c r="I17" s="115">
        <v>-13</v>
      </c>
      <c r="J17" s="116">
        <v>-18.571428571428573</v>
      </c>
    </row>
    <row r="18" spans="1:15" s="287" customFormat="1" ht="24.95" customHeight="1" x14ac:dyDescent="0.2">
      <c r="A18" s="201" t="s">
        <v>144</v>
      </c>
      <c r="B18" s="202" t="s">
        <v>145</v>
      </c>
      <c r="C18" s="113">
        <v>6.746626686656672</v>
      </c>
      <c r="D18" s="115">
        <v>270</v>
      </c>
      <c r="E18" s="114">
        <v>312</v>
      </c>
      <c r="F18" s="114">
        <v>249</v>
      </c>
      <c r="G18" s="114">
        <v>188</v>
      </c>
      <c r="H18" s="140">
        <v>293</v>
      </c>
      <c r="I18" s="115">
        <v>-23</v>
      </c>
      <c r="J18" s="116">
        <v>-7.8498293515358366</v>
      </c>
      <c r="K18" s="110"/>
      <c r="L18" s="110"/>
      <c r="M18" s="110"/>
      <c r="N18" s="110"/>
      <c r="O18" s="110"/>
    </row>
    <row r="19" spans="1:15" s="110" customFormat="1" ht="24.95" customHeight="1" x14ac:dyDescent="0.2">
      <c r="A19" s="193" t="s">
        <v>146</v>
      </c>
      <c r="B19" s="199" t="s">
        <v>147</v>
      </c>
      <c r="C19" s="113">
        <v>14.742628685657172</v>
      </c>
      <c r="D19" s="115">
        <v>590</v>
      </c>
      <c r="E19" s="114">
        <v>411</v>
      </c>
      <c r="F19" s="114">
        <v>541</v>
      </c>
      <c r="G19" s="114">
        <v>538</v>
      </c>
      <c r="H19" s="140">
        <v>524</v>
      </c>
      <c r="I19" s="115">
        <v>66</v>
      </c>
      <c r="J19" s="116">
        <v>12.595419847328245</v>
      </c>
    </row>
    <row r="20" spans="1:15" s="287" customFormat="1" ht="24.95" customHeight="1" x14ac:dyDescent="0.2">
      <c r="A20" s="193" t="s">
        <v>148</v>
      </c>
      <c r="B20" s="199" t="s">
        <v>149</v>
      </c>
      <c r="C20" s="113">
        <v>4.6226886556721638</v>
      </c>
      <c r="D20" s="115">
        <v>185</v>
      </c>
      <c r="E20" s="114">
        <v>127</v>
      </c>
      <c r="F20" s="114">
        <v>181</v>
      </c>
      <c r="G20" s="114">
        <v>278</v>
      </c>
      <c r="H20" s="140">
        <v>176</v>
      </c>
      <c r="I20" s="115">
        <v>9</v>
      </c>
      <c r="J20" s="116">
        <v>5.1136363636363633</v>
      </c>
      <c r="K20" s="110"/>
      <c r="L20" s="110"/>
      <c r="M20" s="110"/>
      <c r="N20" s="110"/>
      <c r="O20" s="110"/>
    </row>
    <row r="21" spans="1:15" s="110" customFormat="1" ht="24.95" customHeight="1" x14ac:dyDescent="0.2">
      <c r="A21" s="201" t="s">
        <v>150</v>
      </c>
      <c r="B21" s="202" t="s">
        <v>151</v>
      </c>
      <c r="C21" s="113">
        <v>7.4962518740629687</v>
      </c>
      <c r="D21" s="115">
        <v>300</v>
      </c>
      <c r="E21" s="114">
        <v>287</v>
      </c>
      <c r="F21" s="114">
        <v>251</v>
      </c>
      <c r="G21" s="114">
        <v>198</v>
      </c>
      <c r="H21" s="140">
        <v>269</v>
      </c>
      <c r="I21" s="115">
        <v>31</v>
      </c>
      <c r="J21" s="116">
        <v>11.524163568773234</v>
      </c>
    </row>
    <row r="22" spans="1:15" s="110" customFormat="1" ht="24.95" customHeight="1" x14ac:dyDescent="0.2">
      <c r="A22" s="201" t="s">
        <v>152</v>
      </c>
      <c r="B22" s="199" t="s">
        <v>153</v>
      </c>
      <c r="C22" s="113">
        <v>0.77461269365317342</v>
      </c>
      <c r="D22" s="115">
        <v>31</v>
      </c>
      <c r="E22" s="114">
        <v>72</v>
      </c>
      <c r="F22" s="114">
        <v>41</v>
      </c>
      <c r="G22" s="114">
        <v>48</v>
      </c>
      <c r="H22" s="140">
        <v>43</v>
      </c>
      <c r="I22" s="115">
        <v>-12</v>
      </c>
      <c r="J22" s="116">
        <v>-27.906976744186046</v>
      </c>
    </row>
    <row r="23" spans="1:15" s="110" customFormat="1" ht="24.95" customHeight="1" x14ac:dyDescent="0.2">
      <c r="A23" s="193" t="s">
        <v>154</v>
      </c>
      <c r="B23" s="199" t="s">
        <v>155</v>
      </c>
      <c r="C23" s="113">
        <v>3.3483258370814593</v>
      </c>
      <c r="D23" s="115">
        <v>134</v>
      </c>
      <c r="E23" s="114">
        <v>73</v>
      </c>
      <c r="F23" s="114">
        <v>94</v>
      </c>
      <c r="G23" s="114">
        <v>95</v>
      </c>
      <c r="H23" s="140">
        <v>152</v>
      </c>
      <c r="I23" s="115">
        <v>-18</v>
      </c>
      <c r="J23" s="116">
        <v>-11.842105263157896</v>
      </c>
    </row>
    <row r="24" spans="1:15" s="110" customFormat="1" ht="24.95" customHeight="1" x14ac:dyDescent="0.2">
      <c r="A24" s="193" t="s">
        <v>156</v>
      </c>
      <c r="B24" s="199" t="s">
        <v>221</v>
      </c>
      <c r="C24" s="113">
        <v>4.1229385307346327</v>
      </c>
      <c r="D24" s="115">
        <v>165</v>
      </c>
      <c r="E24" s="114">
        <v>117</v>
      </c>
      <c r="F24" s="114">
        <v>163</v>
      </c>
      <c r="G24" s="114">
        <v>179</v>
      </c>
      <c r="H24" s="140">
        <v>191</v>
      </c>
      <c r="I24" s="115">
        <v>-26</v>
      </c>
      <c r="J24" s="116">
        <v>-13.612565445026178</v>
      </c>
    </row>
    <row r="25" spans="1:15" s="110" customFormat="1" ht="24.95" customHeight="1" x14ac:dyDescent="0.2">
      <c r="A25" s="193" t="s">
        <v>222</v>
      </c>
      <c r="B25" s="204" t="s">
        <v>159</v>
      </c>
      <c r="C25" s="113">
        <v>5.1474262868565717</v>
      </c>
      <c r="D25" s="115">
        <v>206</v>
      </c>
      <c r="E25" s="114">
        <v>185</v>
      </c>
      <c r="F25" s="114">
        <v>172</v>
      </c>
      <c r="G25" s="114">
        <v>140</v>
      </c>
      <c r="H25" s="140">
        <v>200</v>
      </c>
      <c r="I25" s="115">
        <v>6</v>
      </c>
      <c r="J25" s="116">
        <v>3</v>
      </c>
    </row>
    <row r="26" spans="1:15" s="110" customFormat="1" ht="24.95" customHeight="1" x14ac:dyDescent="0.2">
      <c r="A26" s="201">
        <v>782.78300000000002</v>
      </c>
      <c r="B26" s="203" t="s">
        <v>160</v>
      </c>
      <c r="C26" s="113">
        <v>6.1219390304847572</v>
      </c>
      <c r="D26" s="115">
        <v>245</v>
      </c>
      <c r="E26" s="114">
        <v>333</v>
      </c>
      <c r="F26" s="114">
        <v>365</v>
      </c>
      <c r="G26" s="114">
        <v>308</v>
      </c>
      <c r="H26" s="140">
        <v>337</v>
      </c>
      <c r="I26" s="115">
        <v>-92</v>
      </c>
      <c r="J26" s="116">
        <v>-27.299703264094955</v>
      </c>
    </row>
    <row r="27" spans="1:15" s="110" customFormat="1" ht="24.95" customHeight="1" x14ac:dyDescent="0.2">
      <c r="A27" s="193" t="s">
        <v>161</v>
      </c>
      <c r="B27" s="199" t="s">
        <v>162</v>
      </c>
      <c r="C27" s="113">
        <v>4.7976011994003001</v>
      </c>
      <c r="D27" s="115">
        <v>192</v>
      </c>
      <c r="E27" s="114">
        <v>220</v>
      </c>
      <c r="F27" s="114">
        <v>181</v>
      </c>
      <c r="G27" s="114">
        <v>232</v>
      </c>
      <c r="H27" s="140">
        <v>236</v>
      </c>
      <c r="I27" s="115">
        <v>-44</v>
      </c>
      <c r="J27" s="116">
        <v>-18.64406779661017</v>
      </c>
    </row>
    <row r="28" spans="1:15" s="110" customFormat="1" ht="24.95" customHeight="1" x14ac:dyDescent="0.2">
      <c r="A28" s="193" t="s">
        <v>163</v>
      </c>
      <c r="B28" s="199" t="s">
        <v>164</v>
      </c>
      <c r="C28" s="113">
        <v>3.8980509745127438</v>
      </c>
      <c r="D28" s="115">
        <v>156</v>
      </c>
      <c r="E28" s="114">
        <v>99</v>
      </c>
      <c r="F28" s="114">
        <v>211</v>
      </c>
      <c r="G28" s="114">
        <v>122</v>
      </c>
      <c r="H28" s="140">
        <v>157</v>
      </c>
      <c r="I28" s="115">
        <v>-1</v>
      </c>
      <c r="J28" s="116">
        <v>-0.63694267515923564</v>
      </c>
    </row>
    <row r="29" spans="1:15" s="110" customFormat="1" ht="24.95" customHeight="1" x14ac:dyDescent="0.2">
      <c r="A29" s="193">
        <v>86</v>
      </c>
      <c r="B29" s="199" t="s">
        <v>165</v>
      </c>
      <c r="C29" s="113">
        <v>8.8955522238880551</v>
      </c>
      <c r="D29" s="115">
        <v>356</v>
      </c>
      <c r="E29" s="114">
        <v>231</v>
      </c>
      <c r="F29" s="114">
        <v>312</v>
      </c>
      <c r="G29" s="114">
        <v>347</v>
      </c>
      <c r="H29" s="140">
        <v>302</v>
      </c>
      <c r="I29" s="115">
        <v>54</v>
      </c>
      <c r="J29" s="116">
        <v>17.880794701986755</v>
      </c>
    </row>
    <row r="30" spans="1:15" s="110" customFormat="1" ht="24.95" customHeight="1" x14ac:dyDescent="0.2">
      <c r="A30" s="193">
        <v>87.88</v>
      </c>
      <c r="B30" s="204" t="s">
        <v>166</v>
      </c>
      <c r="C30" s="113">
        <v>8.5957021489255379</v>
      </c>
      <c r="D30" s="115">
        <v>344</v>
      </c>
      <c r="E30" s="114">
        <v>334</v>
      </c>
      <c r="F30" s="114">
        <v>412</v>
      </c>
      <c r="G30" s="114">
        <v>315</v>
      </c>
      <c r="H30" s="140">
        <v>299</v>
      </c>
      <c r="I30" s="115">
        <v>45</v>
      </c>
      <c r="J30" s="116">
        <v>15.050167224080267</v>
      </c>
    </row>
    <row r="31" spans="1:15" s="110" customFormat="1" ht="24.95" customHeight="1" x14ac:dyDescent="0.2">
      <c r="A31" s="193" t="s">
        <v>167</v>
      </c>
      <c r="B31" s="199" t="s">
        <v>168</v>
      </c>
      <c r="C31" s="113">
        <v>4.2478760619690155</v>
      </c>
      <c r="D31" s="115">
        <v>170</v>
      </c>
      <c r="E31" s="114">
        <v>185</v>
      </c>
      <c r="F31" s="114">
        <v>181</v>
      </c>
      <c r="G31" s="114">
        <v>135</v>
      </c>
      <c r="H31" s="140">
        <v>213</v>
      </c>
      <c r="I31" s="115">
        <v>-43</v>
      </c>
      <c r="J31" s="116">
        <v>-20.187793427230048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2.6486756621689156</v>
      </c>
      <c r="D34" s="115">
        <v>106</v>
      </c>
      <c r="E34" s="114">
        <v>179</v>
      </c>
      <c r="F34" s="114">
        <v>110</v>
      </c>
      <c r="G34" s="114">
        <v>53</v>
      </c>
      <c r="H34" s="140">
        <v>87</v>
      </c>
      <c r="I34" s="115">
        <v>19</v>
      </c>
      <c r="J34" s="116">
        <v>21.839080459770116</v>
      </c>
    </row>
    <row r="35" spans="1:10" s="110" customFormat="1" ht="24.95" customHeight="1" x14ac:dyDescent="0.2">
      <c r="A35" s="292" t="s">
        <v>171</v>
      </c>
      <c r="B35" s="293" t="s">
        <v>172</v>
      </c>
      <c r="C35" s="113">
        <v>20.539730134932533</v>
      </c>
      <c r="D35" s="115">
        <v>822</v>
      </c>
      <c r="E35" s="114">
        <v>687</v>
      </c>
      <c r="F35" s="114">
        <v>719</v>
      </c>
      <c r="G35" s="114">
        <v>579</v>
      </c>
      <c r="H35" s="140">
        <v>981</v>
      </c>
      <c r="I35" s="115">
        <v>-159</v>
      </c>
      <c r="J35" s="116">
        <v>-16.207951070336392</v>
      </c>
    </row>
    <row r="36" spans="1:10" s="110" customFormat="1" ht="24.95" customHeight="1" x14ac:dyDescent="0.2">
      <c r="A36" s="294" t="s">
        <v>173</v>
      </c>
      <c r="B36" s="295" t="s">
        <v>174</v>
      </c>
      <c r="C36" s="125">
        <v>76.811594202898547</v>
      </c>
      <c r="D36" s="143">
        <v>3074</v>
      </c>
      <c r="E36" s="144">
        <v>2674</v>
      </c>
      <c r="F36" s="144">
        <v>3105</v>
      </c>
      <c r="G36" s="144">
        <v>2935</v>
      </c>
      <c r="H36" s="145">
        <v>3099</v>
      </c>
      <c r="I36" s="143">
        <v>-25</v>
      </c>
      <c r="J36" s="146">
        <v>-0.80671184252984829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4002</v>
      </c>
      <c r="F11" s="264">
        <v>3540</v>
      </c>
      <c r="G11" s="264">
        <v>3934</v>
      </c>
      <c r="H11" s="264">
        <v>3567</v>
      </c>
      <c r="I11" s="265">
        <v>4167</v>
      </c>
      <c r="J11" s="263">
        <v>-165</v>
      </c>
      <c r="K11" s="266">
        <v>-3.9596832253419727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28.06096951524238</v>
      </c>
      <c r="E13" s="115">
        <v>1123</v>
      </c>
      <c r="F13" s="114">
        <v>1324</v>
      </c>
      <c r="G13" s="114">
        <v>1322</v>
      </c>
      <c r="H13" s="114">
        <v>1004</v>
      </c>
      <c r="I13" s="140">
        <v>1355</v>
      </c>
      <c r="J13" s="115">
        <v>-232</v>
      </c>
      <c r="K13" s="116">
        <v>-17.121771217712176</v>
      </c>
    </row>
    <row r="14" spans="1:17" ht="15.95" customHeight="1" x14ac:dyDescent="0.2">
      <c r="A14" s="306" t="s">
        <v>230</v>
      </c>
      <c r="B14" s="307"/>
      <c r="C14" s="308"/>
      <c r="D14" s="113">
        <v>55.597201399300353</v>
      </c>
      <c r="E14" s="115">
        <v>2225</v>
      </c>
      <c r="F14" s="114">
        <v>1760</v>
      </c>
      <c r="G14" s="114">
        <v>1999</v>
      </c>
      <c r="H14" s="114">
        <v>2063</v>
      </c>
      <c r="I14" s="140">
        <v>2207</v>
      </c>
      <c r="J14" s="115">
        <v>18</v>
      </c>
      <c r="K14" s="116">
        <v>0.81558676937018582</v>
      </c>
    </row>
    <row r="15" spans="1:17" ht="15.95" customHeight="1" x14ac:dyDescent="0.2">
      <c r="A15" s="306" t="s">
        <v>231</v>
      </c>
      <c r="B15" s="307"/>
      <c r="C15" s="308"/>
      <c r="D15" s="113">
        <v>7.3963018490754626</v>
      </c>
      <c r="E15" s="115">
        <v>296</v>
      </c>
      <c r="F15" s="114">
        <v>217</v>
      </c>
      <c r="G15" s="114">
        <v>277</v>
      </c>
      <c r="H15" s="114">
        <v>257</v>
      </c>
      <c r="I15" s="140">
        <v>306</v>
      </c>
      <c r="J15" s="115">
        <v>-10</v>
      </c>
      <c r="K15" s="116">
        <v>-3.2679738562091503</v>
      </c>
    </row>
    <row r="16" spans="1:17" ht="15.95" customHeight="1" x14ac:dyDescent="0.2">
      <c r="A16" s="306" t="s">
        <v>232</v>
      </c>
      <c r="B16" s="307"/>
      <c r="C16" s="308"/>
      <c r="D16" s="113">
        <v>8.8705647176411802</v>
      </c>
      <c r="E16" s="115">
        <v>355</v>
      </c>
      <c r="F16" s="114">
        <v>239</v>
      </c>
      <c r="G16" s="114">
        <v>335</v>
      </c>
      <c r="H16" s="114">
        <v>243</v>
      </c>
      <c r="I16" s="140">
        <v>295</v>
      </c>
      <c r="J16" s="115">
        <v>60</v>
      </c>
      <c r="K16" s="116">
        <v>20.338983050847457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2.5237381309345328</v>
      </c>
      <c r="E18" s="115">
        <v>101</v>
      </c>
      <c r="F18" s="114">
        <v>148</v>
      </c>
      <c r="G18" s="114">
        <v>85</v>
      </c>
      <c r="H18" s="114">
        <v>34</v>
      </c>
      <c r="I18" s="140">
        <v>112</v>
      </c>
      <c r="J18" s="115">
        <v>-11</v>
      </c>
      <c r="K18" s="116">
        <v>-9.8214285714285712</v>
      </c>
    </row>
    <row r="19" spans="1:11" ht="14.1" customHeight="1" x14ac:dyDescent="0.2">
      <c r="A19" s="306" t="s">
        <v>235</v>
      </c>
      <c r="B19" s="307" t="s">
        <v>236</v>
      </c>
      <c r="C19" s="308"/>
      <c r="D19" s="113">
        <v>2.1489255372313845</v>
      </c>
      <c r="E19" s="115">
        <v>86</v>
      </c>
      <c r="F19" s="114">
        <v>138</v>
      </c>
      <c r="G19" s="114">
        <v>68</v>
      </c>
      <c r="H19" s="114">
        <v>14</v>
      </c>
      <c r="I19" s="140">
        <v>98</v>
      </c>
      <c r="J19" s="115">
        <v>-12</v>
      </c>
      <c r="K19" s="116">
        <v>-12.244897959183673</v>
      </c>
    </row>
    <row r="20" spans="1:11" ht="14.1" customHeight="1" x14ac:dyDescent="0.2">
      <c r="A20" s="306">
        <v>12</v>
      </c>
      <c r="B20" s="307" t="s">
        <v>237</v>
      </c>
      <c r="C20" s="308"/>
      <c r="D20" s="113">
        <v>1.0744627686156922</v>
      </c>
      <c r="E20" s="115">
        <v>43</v>
      </c>
      <c r="F20" s="114">
        <v>106</v>
      </c>
      <c r="G20" s="114">
        <v>59</v>
      </c>
      <c r="H20" s="114">
        <v>34</v>
      </c>
      <c r="I20" s="140">
        <v>68</v>
      </c>
      <c r="J20" s="115">
        <v>-25</v>
      </c>
      <c r="K20" s="116">
        <v>-36.764705882352942</v>
      </c>
    </row>
    <row r="21" spans="1:11" ht="14.1" customHeight="1" x14ac:dyDescent="0.2">
      <c r="A21" s="306">
        <v>21</v>
      </c>
      <c r="B21" s="307" t="s">
        <v>238</v>
      </c>
      <c r="C21" s="308"/>
      <c r="D21" s="113">
        <v>0.82458770614692656</v>
      </c>
      <c r="E21" s="115">
        <v>33</v>
      </c>
      <c r="F21" s="114">
        <v>56</v>
      </c>
      <c r="G21" s="114">
        <v>42</v>
      </c>
      <c r="H21" s="114">
        <v>33</v>
      </c>
      <c r="I21" s="140">
        <v>32</v>
      </c>
      <c r="J21" s="115">
        <v>1</v>
      </c>
      <c r="K21" s="116">
        <v>3.125</v>
      </c>
    </row>
    <row r="22" spans="1:11" ht="14.1" customHeight="1" x14ac:dyDescent="0.2">
      <c r="A22" s="306">
        <v>22</v>
      </c>
      <c r="B22" s="307" t="s">
        <v>239</v>
      </c>
      <c r="C22" s="308"/>
      <c r="D22" s="113">
        <v>1.3993003498250876</v>
      </c>
      <c r="E22" s="115">
        <v>56</v>
      </c>
      <c r="F22" s="114">
        <v>55</v>
      </c>
      <c r="G22" s="114">
        <v>69</v>
      </c>
      <c r="H22" s="114">
        <v>57</v>
      </c>
      <c r="I22" s="140">
        <v>85</v>
      </c>
      <c r="J22" s="115">
        <v>-29</v>
      </c>
      <c r="K22" s="116">
        <v>-34.117647058823529</v>
      </c>
    </row>
    <row r="23" spans="1:11" ht="14.1" customHeight="1" x14ac:dyDescent="0.2">
      <c r="A23" s="306">
        <v>23</v>
      </c>
      <c r="B23" s="307" t="s">
        <v>240</v>
      </c>
      <c r="C23" s="308"/>
      <c r="D23" s="113">
        <v>1.4242878560719641</v>
      </c>
      <c r="E23" s="115">
        <v>57</v>
      </c>
      <c r="F23" s="114">
        <v>68</v>
      </c>
      <c r="G23" s="114">
        <v>100</v>
      </c>
      <c r="H23" s="114">
        <v>74</v>
      </c>
      <c r="I23" s="140">
        <v>72</v>
      </c>
      <c r="J23" s="115">
        <v>-15</v>
      </c>
      <c r="K23" s="116">
        <v>-20.833333333333332</v>
      </c>
    </row>
    <row r="24" spans="1:11" ht="14.1" customHeight="1" x14ac:dyDescent="0.2">
      <c r="A24" s="306">
        <v>24</v>
      </c>
      <c r="B24" s="307" t="s">
        <v>241</v>
      </c>
      <c r="C24" s="308"/>
      <c r="D24" s="113">
        <v>1.7991004497751124</v>
      </c>
      <c r="E24" s="115">
        <v>72</v>
      </c>
      <c r="F24" s="114">
        <v>75</v>
      </c>
      <c r="G24" s="114">
        <v>70</v>
      </c>
      <c r="H24" s="114">
        <v>65</v>
      </c>
      <c r="I24" s="140">
        <v>106</v>
      </c>
      <c r="J24" s="115">
        <v>-34</v>
      </c>
      <c r="K24" s="116">
        <v>-32.075471698113205</v>
      </c>
    </row>
    <row r="25" spans="1:11" ht="14.1" customHeight="1" x14ac:dyDescent="0.2">
      <c r="A25" s="306">
        <v>25</v>
      </c>
      <c r="B25" s="307" t="s">
        <v>242</v>
      </c>
      <c r="C25" s="308"/>
      <c r="D25" s="113">
        <v>4.8225887056471768</v>
      </c>
      <c r="E25" s="115">
        <v>193</v>
      </c>
      <c r="F25" s="114">
        <v>112</v>
      </c>
      <c r="G25" s="114">
        <v>136</v>
      </c>
      <c r="H25" s="114">
        <v>126</v>
      </c>
      <c r="I25" s="140">
        <v>207</v>
      </c>
      <c r="J25" s="115">
        <v>-14</v>
      </c>
      <c r="K25" s="116">
        <v>-6.7632850241545892</v>
      </c>
    </row>
    <row r="26" spans="1:11" ht="14.1" customHeight="1" x14ac:dyDescent="0.2">
      <c r="A26" s="306">
        <v>26</v>
      </c>
      <c r="B26" s="307" t="s">
        <v>243</v>
      </c>
      <c r="C26" s="308"/>
      <c r="D26" s="113">
        <v>3.4482758620689653</v>
      </c>
      <c r="E26" s="115">
        <v>138</v>
      </c>
      <c r="F26" s="114">
        <v>100</v>
      </c>
      <c r="G26" s="114">
        <v>117</v>
      </c>
      <c r="H26" s="114">
        <v>116</v>
      </c>
      <c r="I26" s="140">
        <v>147</v>
      </c>
      <c r="J26" s="115">
        <v>-9</v>
      </c>
      <c r="K26" s="116">
        <v>-6.1224489795918364</v>
      </c>
    </row>
    <row r="27" spans="1:11" ht="14.1" customHeight="1" x14ac:dyDescent="0.2">
      <c r="A27" s="306">
        <v>27</v>
      </c>
      <c r="B27" s="307" t="s">
        <v>244</v>
      </c>
      <c r="C27" s="308"/>
      <c r="D27" s="113">
        <v>1.1744127936031985</v>
      </c>
      <c r="E27" s="115">
        <v>47</v>
      </c>
      <c r="F27" s="114">
        <v>34</v>
      </c>
      <c r="G27" s="114">
        <v>65</v>
      </c>
      <c r="H27" s="114">
        <v>46</v>
      </c>
      <c r="I27" s="140">
        <v>59</v>
      </c>
      <c r="J27" s="115">
        <v>-12</v>
      </c>
      <c r="K27" s="116">
        <v>-20.338983050847457</v>
      </c>
    </row>
    <row r="28" spans="1:11" ht="14.1" customHeight="1" x14ac:dyDescent="0.2">
      <c r="A28" s="306">
        <v>28</v>
      </c>
      <c r="B28" s="307" t="s">
        <v>245</v>
      </c>
      <c r="C28" s="308"/>
      <c r="D28" s="113">
        <v>0.47476261869065467</v>
      </c>
      <c r="E28" s="115">
        <v>19</v>
      </c>
      <c r="F28" s="114">
        <v>24</v>
      </c>
      <c r="G28" s="114">
        <v>18</v>
      </c>
      <c r="H28" s="114">
        <v>33</v>
      </c>
      <c r="I28" s="140">
        <v>34</v>
      </c>
      <c r="J28" s="115">
        <v>-15</v>
      </c>
      <c r="K28" s="116">
        <v>-44.117647058823529</v>
      </c>
    </row>
    <row r="29" spans="1:11" ht="14.1" customHeight="1" x14ac:dyDescent="0.2">
      <c r="A29" s="306">
        <v>29</v>
      </c>
      <c r="B29" s="307" t="s">
        <v>246</v>
      </c>
      <c r="C29" s="308"/>
      <c r="D29" s="113">
        <v>4.5227386306846578</v>
      </c>
      <c r="E29" s="115">
        <v>181</v>
      </c>
      <c r="F29" s="114">
        <v>160</v>
      </c>
      <c r="G29" s="114">
        <v>157</v>
      </c>
      <c r="H29" s="114">
        <v>128</v>
      </c>
      <c r="I29" s="140">
        <v>166</v>
      </c>
      <c r="J29" s="115">
        <v>15</v>
      </c>
      <c r="K29" s="116">
        <v>9.0361445783132535</v>
      </c>
    </row>
    <row r="30" spans="1:11" ht="14.1" customHeight="1" x14ac:dyDescent="0.2">
      <c r="A30" s="306" t="s">
        <v>247</v>
      </c>
      <c r="B30" s="307" t="s">
        <v>248</v>
      </c>
      <c r="C30" s="308"/>
      <c r="D30" s="113">
        <v>1.8490754622688657</v>
      </c>
      <c r="E30" s="115">
        <v>74</v>
      </c>
      <c r="F30" s="114">
        <v>61</v>
      </c>
      <c r="G30" s="114" t="s">
        <v>513</v>
      </c>
      <c r="H30" s="114">
        <v>50</v>
      </c>
      <c r="I30" s="140">
        <v>60</v>
      </c>
      <c r="J30" s="115">
        <v>14</v>
      </c>
      <c r="K30" s="116">
        <v>23.333333333333332</v>
      </c>
    </row>
    <row r="31" spans="1:11" ht="14.1" customHeight="1" x14ac:dyDescent="0.2">
      <c r="A31" s="306" t="s">
        <v>249</v>
      </c>
      <c r="B31" s="307" t="s">
        <v>250</v>
      </c>
      <c r="C31" s="308"/>
      <c r="D31" s="113">
        <v>2.6736631684157923</v>
      </c>
      <c r="E31" s="115">
        <v>107</v>
      </c>
      <c r="F31" s="114">
        <v>99</v>
      </c>
      <c r="G31" s="114">
        <v>91</v>
      </c>
      <c r="H31" s="114">
        <v>78</v>
      </c>
      <c r="I31" s="140">
        <v>106</v>
      </c>
      <c r="J31" s="115">
        <v>1</v>
      </c>
      <c r="K31" s="116">
        <v>0.94339622641509435</v>
      </c>
    </row>
    <row r="32" spans="1:11" ht="14.1" customHeight="1" x14ac:dyDescent="0.2">
      <c r="A32" s="306">
        <v>31</v>
      </c>
      <c r="B32" s="307" t="s">
        <v>251</v>
      </c>
      <c r="C32" s="308"/>
      <c r="D32" s="113">
        <v>0.29985007496251875</v>
      </c>
      <c r="E32" s="115">
        <v>12</v>
      </c>
      <c r="F32" s="114">
        <v>12</v>
      </c>
      <c r="G32" s="114">
        <v>19</v>
      </c>
      <c r="H32" s="114">
        <v>6</v>
      </c>
      <c r="I32" s="140">
        <v>9</v>
      </c>
      <c r="J32" s="115">
        <v>3</v>
      </c>
      <c r="K32" s="116">
        <v>33.333333333333336</v>
      </c>
    </row>
    <row r="33" spans="1:11" ht="14.1" customHeight="1" x14ac:dyDescent="0.2">
      <c r="A33" s="306">
        <v>32</v>
      </c>
      <c r="B33" s="307" t="s">
        <v>252</v>
      </c>
      <c r="C33" s="308"/>
      <c r="D33" s="113">
        <v>2.4737631184407798</v>
      </c>
      <c r="E33" s="115">
        <v>99</v>
      </c>
      <c r="F33" s="114">
        <v>131</v>
      </c>
      <c r="G33" s="114">
        <v>118</v>
      </c>
      <c r="H33" s="114">
        <v>76</v>
      </c>
      <c r="I33" s="140">
        <v>105</v>
      </c>
      <c r="J33" s="115">
        <v>-6</v>
      </c>
      <c r="K33" s="116">
        <v>-5.7142857142857144</v>
      </c>
    </row>
    <row r="34" spans="1:11" ht="14.1" customHeight="1" x14ac:dyDescent="0.2">
      <c r="A34" s="306">
        <v>33</v>
      </c>
      <c r="B34" s="307" t="s">
        <v>253</v>
      </c>
      <c r="C34" s="308"/>
      <c r="D34" s="113">
        <v>1.4492753623188406</v>
      </c>
      <c r="E34" s="115">
        <v>58</v>
      </c>
      <c r="F34" s="114">
        <v>100</v>
      </c>
      <c r="G34" s="114">
        <v>59</v>
      </c>
      <c r="H34" s="114">
        <v>35</v>
      </c>
      <c r="I34" s="140">
        <v>53</v>
      </c>
      <c r="J34" s="115">
        <v>5</v>
      </c>
      <c r="K34" s="116">
        <v>9.433962264150944</v>
      </c>
    </row>
    <row r="35" spans="1:11" ht="14.1" customHeight="1" x14ac:dyDescent="0.2">
      <c r="A35" s="306">
        <v>34</v>
      </c>
      <c r="B35" s="307" t="s">
        <v>254</v>
      </c>
      <c r="C35" s="308"/>
      <c r="D35" s="113">
        <v>2.3738130934532733</v>
      </c>
      <c r="E35" s="115">
        <v>95</v>
      </c>
      <c r="F35" s="114">
        <v>61</v>
      </c>
      <c r="G35" s="114">
        <v>58</v>
      </c>
      <c r="H35" s="114">
        <v>72</v>
      </c>
      <c r="I35" s="140">
        <v>84</v>
      </c>
      <c r="J35" s="115">
        <v>11</v>
      </c>
      <c r="K35" s="116">
        <v>13.095238095238095</v>
      </c>
    </row>
    <row r="36" spans="1:11" ht="14.1" customHeight="1" x14ac:dyDescent="0.2">
      <c r="A36" s="306">
        <v>41</v>
      </c>
      <c r="B36" s="307" t="s">
        <v>255</v>
      </c>
      <c r="C36" s="308"/>
      <c r="D36" s="113">
        <v>0.92453773113443283</v>
      </c>
      <c r="E36" s="115">
        <v>37</v>
      </c>
      <c r="F36" s="114">
        <v>63</v>
      </c>
      <c r="G36" s="114">
        <v>39</v>
      </c>
      <c r="H36" s="114">
        <v>60</v>
      </c>
      <c r="I36" s="140">
        <v>158</v>
      </c>
      <c r="J36" s="115">
        <v>-121</v>
      </c>
      <c r="K36" s="116">
        <v>-76.582278481012665</v>
      </c>
    </row>
    <row r="37" spans="1:11" ht="14.1" customHeight="1" x14ac:dyDescent="0.2">
      <c r="A37" s="306">
        <v>42</v>
      </c>
      <c r="B37" s="307" t="s">
        <v>256</v>
      </c>
      <c r="C37" s="308"/>
      <c r="D37" s="113" t="s">
        <v>513</v>
      </c>
      <c r="E37" s="115" t="s">
        <v>513</v>
      </c>
      <c r="F37" s="114">
        <v>0</v>
      </c>
      <c r="G37" s="114">
        <v>5</v>
      </c>
      <c r="H37" s="114" t="s">
        <v>513</v>
      </c>
      <c r="I37" s="140">
        <v>4</v>
      </c>
      <c r="J37" s="115" t="s">
        <v>513</v>
      </c>
      <c r="K37" s="116" t="s">
        <v>513</v>
      </c>
    </row>
    <row r="38" spans="1:11" ht="14.1" customHeight="1" x14ac:dyDescent="0.2">
      <c r="A38" s="306">
        <v>43</v>
      </c>
      <c r="B38" s="307" t="s">
        <v>257</v>
      </c>
      <c r="C38" s="308"/>
      <c r="D38" s="113">
        <v>0.77461269365317342</v>
      </c>
      <c r="E38" s="115">
        <v>31</v>
      </c>
      <c r="F38" s="114">
        <v>30</v>
      </c>
      <c r="G38" s="114">
        <v>54</v>
      </c>
      <c r="H38" s="114">
        <v>34</v>
      </c>
      <c r="I38" s="140">
        <v>43</v>
      </c>
      <c r="J38" s="115">
        <v>-12</v>
      </c>
      <c r="K38" s="116">
        <v>-27.906976744186046</v>
      </c>
    </row>
    <row r="39" spans="1:11" ht="14.1" customHeight="1" x14ac:dyDescent="0.2">
      <c r="A39" s="306">
        <v>51</v>
      </c>
      <c r="B39" s="307" t="s">
        <v>258</v>
      </c>
      <c r="C39" s="308"/>
      <c r="D39" s="113">
        <v>5.3473263368315846</v>
      </c>
      <c r="E39" s="115">
        <v>214</v>
      </c>
      <c r="F39" s="114">
        <v>186</v>
      </c>
      <c r="G39" s="114">
        <v>261</v>
      </c>
      <c r="H39" s="114">
        <v>216</v>
      </c>
      <c r="I39" s="140">
        <v>249</v>
      </c>
      <c r="J39" s="115">
        <v>-35</v>
      </c>
      <c r="K39" s="116">
        <v>-14.056224899598394</v>
      </c>
    </row>
    <row r="40" spans="1:11" ht="14.1" customHeight="1" x14ac:dyDescent="0.2">
      <c r="A40" s="306" t="s">
        <v>259</v>
      </c>
      <c r="B40" s="307" t="s">
        <v>260</v>
      </c>
      <c r="C40" s="308"/>
      <c r="D40" s="113">
        <v>5.0474762618690656</v>
      </c>
      <c r="E40" s="115">
        <v>202</v>
      </c>
      <c r="F40" s="114">
        <v>176</v>
      </c>
      <c r="G40" s="114">
        <v>248</v>
      </c>
      <c r="H40" s="114">
        <v>204</v>
      </c>
      <c r="I40" s="140">
        <v>237</v>
      </c>
      <c r="J40" s="115">
        <v>-35</v>
      </c>
      <c r="K40" s="116">
        <v>-14.767932489451477</v>
      </c>
    </row>
    <row r="41" spans="1:11" ht="14.1" customHeight="1" x14ac:dyDescent="0.2">
      <c r="A41" s="306"/>
      <c r="B41" s="307" t="s">
        <v>261</v>
      </c>
      <c r="C41" s="308"/>
      <c r="D41" s="113">
        <v>3.2733633183408295</v>
      </c>
      <c r="E41" s="115">
        <v>131</v>
      </c>
      <c r="F41" s="114">
        <v>139</v>
      </c>
      <c r="G41" s="114">
        <v>177</v>
      </c>
      <c r="H41" s="114">
        <v>139</v>
      </c>
      <c r="I41" s="140">
        <v>164</v>
      </c>
      <c r="J41" s="115">
        <v>-33</v>
      </c>
      <c r="K41" s="116">
        <v>-20.121951219512194</v>
      </c>
    </row>
    <row r="42" spans="1:11" ht="14.1" customHeight="1" x14ac:dyDescent="0.2">
      <c r="A42" s="306">
        <v>52</v>
      </c>
      <c r="B42" s="307" t="s">
        <v>262</v>
      </c>
      <c r="C42" s="308"/>
      <c r="D42" s="113">
        <v>3.1734132933533234</v>
      </c>
      <c r="E42" s="115">
        <v>127</v>
      </c>
      <c r="F42" s="114">
        <v>123</v>
      </c>
      <c r="G42" s="114">
        <v>113</v>
      </c>
      <c r="H42" s="114">
        <v>217</v>
      </c>
      <c r="I42" s="140">
        <v>144</v>
      </c>
      <c r="J42" s="115">
        <v>-17</v>
      </c>
      <c r="K42" s="116">
        <v>-11.805555555555555</v>
      </c>
    </row>
    <row r="43" spans="1:11" ht="14.1" customHeight="1" x14ac:dyDescent="0.2">
      <c r="A43" s="306" t="s">
        <v>263</v>
      </c>
      <c r="B43" s="307" t="s">
        <v>264</v>
      </c>
      <c r="C43" s="308"/>
      <c r="D43" s="113">
        <v>2.8735632183908044</v>
      </c>
      <c r="E43" s="115">
        <v>115</v>
      </c>
      <c r="F43" s="114">
        <v>111</v>
      </c>
      <c r="G43" s="114">
        <v>99</v>
      </c>
      <c r="H43" s="114">
        <v>202</v>
      </c>
      <c r="I43" s="140">
        <v>126</v>
      </c>
      <c r="J43" s="115">
        <v>-11</v>
      </c>
      <c r="K43" s="116">
        <v>-8.7301587301587293</v>
      </c>
    </row>
    <row r="44" spans="1:11" ht="14.1" customHeight="1" x14ac:dyDescent="0.2">
      <c r="A44" s="306">
        <v>53</v>
      </c>
      <c r="B44" s="307" t="s">
        <v>265</v>
      </c>
      <c r="C44" s="308"/>
      <c r="D44" s="113">
        <v>1.024487756121939</v>
      </c>
      <c r="E44" s="115">
        <v>41</v>
      </c>
      <c r="F44" s="114">
        <v>23</v>
      </c>
      <c r="G44" s="114">
        <v>36</v>
      </c>
      <c r="H44" s="114">
        <v>32</v>
      </c>
      <c r="I44" s="140">
        <v>30</v>
      </c>
      <c r="J44" s="115">
        <v>11</v>
      </c>
      <c r="K44" s="116">
        <v>36.666666666666664</v>
      </c>
    </row>
    <row r="45" spans="1:11" ht="14.1" customHeight="1" x14ac:dyDescent="0.2">
      <c r="A45" s="306" t="s">
        <v>266</v>
      </c>
      <c r="B45" s="307" t="s">
        <v>267</v>
      </c>
      <c r="C45" s="308"/>
      <c r="D45" s="113">
        <v>0.72463768115942029</v>
      </c>
      <c r="E45" s="115">
        <v>29</v>
      </c>
      <c r="F45" s="114">
        <v>23</v>
      </c>
      <c r="G45" s="114">
        <v>26</v>
      </c>
      <c r="H45" s="114">
        <v>32</v>
      </c>
      <c r="I45" s="140">
        <v>20</v>
      </c>
      <c r="J45" s="115">
        <v>9</v>
      </c>
      <c r="K45" s="116">
        <v>45</v>
      </c>
    </row>
    <row r="46" spans="1:11" ht="14.1" customHeight="1" x14ac:dyDescent="0.2">
      <c r="A46" s="306">
        <v>54</v>
      </c>
      <c r="B46" s="307" t="s">
        <v>268</v>
      </c>
      <c r="C46" s="308"/>
      <c r="D46" s="113">
        <v>3.1484257871064467</v>
      </c>
      <c r="E46" s="115">
        <v>126</v>
      </c>
      <c r="F46" s="114">
        <v>106</v>
      </c>
      <c r="G46" s="114">
        <v>93</v>
      </c>
      <c r="H46" s="114">
        <v>93</v>
      </c>
      <c r="I46" s="140">
        <v>140</v>
      </c>
      <c r="J46" s="115">
        <v>-14</v>
      </c>
      <c r="K46" s="116">
        <v>-10</v>
      </c>
    </row>
    <row r="47" spans="1:11" ht="14.1" customHeight="1" x14ac:dyDescent="0.2">
      <c r="A47" s="306">
        <v>61</v>
      </c>
      <c r="B47" s="307" t="s">
        <v>269</v>
      </c>
      <c r="C47" s="308"/>
      <c r="D47" s="113">
        <v>2.9235382308845579</v>
      </c>
      <c r="E47" s="115">
        <v>117</v>
      </c>
      <c r="F47" s="114">
        <v>42</v>
      </c>
      <c r="G47" s="114">
        <v>63</v>
      </c>
      <c r="H47" s="114">
        <v>66</v>
      </c>
      <c r="I47" s="140">
        <v>79</v>
      </c>
      <c r="J47" s="115">
        <v>38</v>
      </c>
      <c r="K47" s="116">
        <v>48.101265822784811</v>
      </c>
    </row>
    <row r="48" spans="1:11" ht="14.1" customHeight="1" x14ac:dyDescent="0.2">
      <c r="A48" s="306">
        <v>62</v>
      </c>
      <c r="B48" s="307" t="s">
        <v>270</v>
      </c>
      <c r="C48" s="308"/>
      <c r="D48" s="113">
        <v>10.044977511244378</v>
      </c>
      <c r="E48" s="115">
        <v>402</v>
      </c>
      <c r="F48" s="114">
        <v>274</v>
      </c>
      <c r="G48" s="114">
        <v>373</v>
      </c>
      <c r="H48" s="114">
        <v>378</v>
      </c>
      <c r="I48" s="140">
        <v>354</v>
      </c>
      <c r="J48" s="115">
        <v>48</v>
      </c>
      <c r="K48" s="116">
        <v>13.559322033898304</v>
      </c>
    </row>
    <row r="49" spans="1:11" ht="14.1" customHeight="1" x14ac:dyDescent="0.2">
      <c r="A49" s="306">
        <v>63</v>
      </c>
      <c r="B49" s="307" t="s">
        <v>271</v>
      </c>
      <c r="C49" s="308"/>
      <c r="D49" s="113">
        <v>4.9475262368815596</v>
      </c>
      <c r="E49" s="115">
        <v>198</v>
      </c>
      <c r="F49" s="114">
        <v>240</v>
      </c>
      <c r="G49" s="114">
        <v>176</v>
      </c>
      <c r="H49" s="114">
        <v>134</v>
      </c>
      <c r="I49" s="140">
        <v>143</v>
      </c>
      <c r="J49" s="115">
        <v>55</v>
      </c>
      <c r="K49" s="116">
        <v>38.46153846153846</v>
      </c>
    </row>
    <row r="50" spans="1:11" ht="14.1" customHeight="1" x14ac:dyDescent="0.2">
      <c r="A50" s="306" t="s">
        <v>272</v>
      </c>
      <c r="B50" s="307" t="s">
        <v>273</v>
      </c>
      <c r="C50" s="308"/>
      <c r="D50" s="113">
        <v>0.69965017491254378</v>
      </c>
      <c r="E50" s="115">
        <v>28</v>
      </c>
      <c r="F50" s="114">
        <v>37</v>
      </c>
      <c r="G50" s="114">
        <v>26</v>
      </c>
      <c r="H50" s="114">
        <v>31</v>
      </c>
      <c r="I50" s="140">
        <v>24</v>
      </c>
      <c r="J50" s="115">
        <v>4</v>
      </c>
      <c r="K50" s="116">
        <v>16.666666666666668</v>
      </c>
    </row>
    <row r="51" spans="1:11" ht="14.1" customHeight="1" x14ac:dyDescent="0.2">
      <c r="A51" s="306" t="s">
        <v>274</v>
      </c>
      <c r="B51" s="307" t="s">
        <v>275</v>
      </c>
      <c r="C51" s="308"/>
      <c r="D51" s="113">
        <v>3.8730634682658671</v>
      </c>
      <c r="E51" s="115">
        <v>155</v>
      </c>
      <c r="F51" s="114">
        <v>151</v>
      </c>
      <c r="G51" s="114">
        <v>135</v>
      </c>
      <c r="H51" s="114">
        <v>84</v>
      </c>
      <c r="I51" s="140">
        <v>109</v>
      </c>
      <c r="J51" s="115">
        <v>46</v>
      </c>
      <c r="K51" s="116">
        <v>42.201834862385319</v>
      </c>
    </row>
    <row r="52" spans="1:11" ht="14.1" customHeight="1" x14ac:dyDescent="0.2">
      <c r="A52" s="306">
        <v>71</v>
      </c>
      <c r="B52" s="307" t="s">
        <v>276</v>
      </c>
      <c r="C52" s="308"/>
      <c r="D52" s="113">
        <v>7.4212893553223385</v>
      </c>
      <c r="E52" s="115">
        <v>297</v>
      </c>
      <c r="F52" s="114">
        <v>217</v>
      </c>
      <c r="G52" s="114">
        <v>254</v>
      </c>
      <c r="H52" s="114">
        <v>267</v>
      </c>
      <c r="I52" s="140">
        <v>310</v>
      </c>
      <c r="J52" s="115">
        <v>-13</v>
      </c>
      <c r="K52" s="116">
        <v>-4.193548387096774</v>
      </c>
    </row>
    <row r="53" spans="1:11" ht="14.1" customHeight="1" x14ac:dyDescent="0.2">
      <c r="A53" s="306" t="s">
        <v>277</v>
      </c>
      <c r="B53" s="307" t="s">
        <v>278</v>
      </c>
      <c r="C53" s="308"/>
      <c r="D53" s="113">
        <v>2.3738130934532733</v>
      </c>
      <c r="E53" s="115">
        <v>95</v>
      </c>
      <c r="F53" s="114">
        <v>46</v>
      </c>
      <c r="G53" s="114">
        <v>89</v>
      </c>
      <c r="H53" s="114">
        <v>101</v>
      </c>
      <c r="I53" s="140">
        <v>94</v>
      </c>
      <c r="J53" s="115">
        <v>1</v>
      </c>
      <c r="K53" s="116">
        <v>1.0638297872340425</v>
      </c>
    </row>
    <row r="54" spans="1:11" ht="14.1" customHeight="1" x14ac:dyDescent="0.2">
      <c r="A54" s="306" t="s">
        <v>279</v>
      </c>
      <c r="B54" s="307" t="s">
        <v>280</v>
      </c>
      <c r="C54" s="308"/>
      <c r="D54" s="113">
        <v>4.3478260869565215</v>
      </c>
      <c r="E54" s="115">
        <v>174</v>
      </c>
      <c r="F54" s="114">
        <v>141</v>
      </c>
      <c r="G54" s="114">
        <v>136</v>
      </c>
      <c r="H54" s="114">
        <v>141</v>
      </c>
      <c r="I54" s="140">
        <v>181</v>
      </c>
      <c r="J54" s="115">
        <v>-7</v>
      </c>
      <c r="K54" s="116">
        <v>-3.867403314917127</v>
      </c>
    </row>
    <row r="55" spans="1:11" ht="14.1" customHeight="1" x14ac:dyDescent="0.2">
      <c r="A55" s="306">
        <v>72</v>
      </c>
      <c r="B55" s="307" t="s">
        <v>281</v>
      </c>
      <c r="C55" s="308"/>
      <c r="D55" s="113">
        <v>3.7731134432783606</v>
      </c>
      <c r="E55" s="115">
        <v>151</v>
      </c>
      <c r="F55" s="114">
        <v>86</v>
      </c>
      <c r="G55" s="114">
        <v>107</v>
      </c>
      <c r="H55" s="114">
        <v>127</v>
      </c>
      <c r="I55" s="140">
        <v>190</v>
      </c>
      <c r="J55" s="115">
        <v>-39</v>
      </c>
      <c r="K55" s="116">
        <v>-20.526315789473685</v>
      </c>
    </row>
    <row r="56" spans="1:11" ht="14.1" customHeight="1" x14ac:dyDescent="0.2">
      <c r="A56" s="306" t="s">
        <v>282</v>
      </c>
      <c r="B56" s="307" t="s">
        <v>283</v>
      </c>
      <c r="C56" s="308"/>
      <c r="D56" s="113">
        <v>2.8485757121439281</v>
      </c>
      <c r="E56" s="115">
        <v>114</v>
      </c>
      <c r="F56" s="114">
        <v>57</v>
      </c>
      <c r="G56" s="114">
        <v>77</v>
      </c>
      <c r="H56" s="114">
        <v>81</v>
      </c>
      <c r="I56" s="140">
        <v>127</v>
      </c>
      <c r="J56" s="115">
        <v>-13</v>
      </c>
      <c r="K56" s="116">
        <v>-10.236220472440944</v>
      </c>
    </row>
    <row r="57" spans="1:11" ht="14.1" customHeight="1" x14ac:dyDescent="0.2">
      <c r="A57" s="306" t="s">
        <v>284</v>
      </c>
      <c r="B57" s="307" t="s">
        <v>285</v>
      </c>
      <c r="C57" s="308"/>
      <c r="D57" s="113">
        <v>0.54972513743128437</v>
      </c>
      <c r="E57" s="115">
        <v>22</v>
      </c>
      <c r="F57" s="114">
        <v>11</v>
      </c>
      <c r="G57" s="114">
        <v>15</v>
      </c>
      <c r="H57" s="114">
        <v>21</v>
      </c>
      <c r="I57" s="140">
        <v>20</v>
      </c>
      <c r="J57" s="115">
        <v>2</v>
      </c>
      <c r="K57" s="116">
        <v>10</v>
      </c>
    </row>
    <row r="58" spans="1:11" ht="14.1" customHeight="1" x14ac:dyDescent="0.2">
      <c r="A58" s="306">
        <v>73</v>
      </c>
      <c r="B58" s="307" t="s">
        <v>286</v>
      </c>
      <c r="C58" s="308"/>
      <c r="D58" s="113">
        <v>1.249375312343828</v>
      </c>
      <c r="E58" s="115">
        <v>50</v>
      </c>
      <c r="F58" s="114">
        <v>24</v>
      </c>
      <c r="G58" s="114">
        <v>43</v>
      </c>
      <c r="H58" s="114">
        <v>73</v>
      </c>
      <c r="I58" s="140">
        <v>46</v>
      </c>
      <c r="J58" s="115">
        <v>4</v>
      </c>
      <c r="K58" s="116">
        <v>8.695652173913043</v>
      </c>
    </row>
    <row r="59" spans="1:11" ht="14.1" customHeight="1" x14ac:dyDescent="0.2">
      <c r="A59" s="306" t="s">
        <v>287</v>
      </c>
      <c r="B59" s="307" t="s">
        <v>288</v>
      </c>
      <c r="C59" s="308"/>
      <c r="D59" s="113">
        <v>0.94952523738130934</v>
      </c>
      <c r="E59" s="115">
        <v>38</v>
      </c>
      <c r="F59" s="114">
        <v>17</v>
      </c>
      <c r="G59" s="114">
        <v>28</v>
      </c>
      <c r="H59" s="114">
        <v>52</v>
      </c>
      <c r="I59" s="140">
        <v>29</v>
      </c>
      <c r="J59" s="115">
        <v>9</v>
      </c>
      <c r="K59" s="116">
        <v>31.03448275862069</v>
      </c>
    </row>
    <row r="60" spans="1:11" ht="14.1" customHeight="1" x14ac:dyDescent="0.2">
      <c r="A60" s="306">
        <v>81</v>
      </c>
      <c r="B60" s="307" t="s">
        <v>289</v>
      </c>
      <c r="C60" s="308"/>
      <c r="D60" s="113">
        <v>9.7451274362818587</v>
      </c>
      <c r="E60" s="115">
        <v>390</v>
      </c>
      <c r="F60" s="114">
        <v>301</v>
      </c>
      <c r="G60" s="114">
        <v>361</v>
      </c>
      <c r="H60" s="114">
        <v>351</v>
      </c>
      <c r="I60" s="140">
        <v>310</v>
      </c>
      <c r="J60" s="115">
        <v>80</v>
      </c>
      <c r="K60" s="116">
        <v>25.806451612903224</v>
      </c>
    </row>
    <row r="61" spans="1:11" ht="14.1" customHeight="1" x14ac:dyDescent="0.2">
      <c r="A61" s="306" t="s">
        <v>290</v>
      </c>
      <c r="B61" s="307" t="s">
        <v>291</v>
      </c>
      <c r="C61" s="308"/>
      <c r="D61" s="113">
        <v>2.3238380809595203</v>
      </c>
      <c r="E61" s="115">
        <v>93</v>
      </c>
      <c r="F61" s="114">
        <v>63</v>
      </c>
      <c r="G61" s="114">
        <v>90</v>
      </c>
      <c r="H61" s="114">
        <v>124</v>
      </c>
      <c r="I61" s="140">
        <v>72</v>
      </c>
      <c r="J61" s="115">
        <v>21</v>
      </c>
      <c r="K61" s="116">
        <v>29.166666666666668</v>
      </c>
    </row>
    <row r="62" spans="1:11" ht="14.1" customHeight="1" x14ac:dyDescent="0.2">
      <c r="A62" s="306" t="s">
        <v>292</v>
      </c>
      <c r="B62" s="307" t="s">
        <v>293</v>
      </c>
      <c r="C62" s="308"/>
      <c r="D62" s="113">
        <v>2.8735632183908044</v>
      </c>
      <c r="E62" s="115">
        <v>115</v>
      </c>
      <c r="F62" s="114">
        <v>130</v>
      </c>
      <c r="G62" s="114">
        <v>164</v>
      </c>
      <c r="H62" s="114">
        <v>107</v>
      </c>
      <c r="I62" s="140">
        <v>95</v>
      </c>
      <c r="J62" s="115">
        <v>20</v>
      </c>
      <c r="K62" s="116">
        <v>21.05263157894737</v>
      </c>
    </row>
    <row r="63" spans="1:11" ht="14.1" customHeight="1" x14ac:dyDescent="0.2">
      <c r="A63" s="306"/>
      <c r="B63" s="307" t="s">
        <v>294</v>
      </c>
      <c r="C63" s="308"/>
      <c r="D63" s="113">
        <v>2.348825587206397</v>
      </c>
      <c r="E63" s="115">
        <v>94</v>
      </c>
      <c r="F63" s="114">
        <v>112</v>
      </c>
      <c r="G63" s="114">
        <v>131</v>
      </c>
      <c r="H63" s="114">
        <v>89</v>
      </c>
      <c r="I63" s="140">
        <v>72</v>
      </c>
      <c r="J63" s="115">
        <v>22</v>
      </c>
      <c r="K63" s="116">
        <v>30.555555555555557</v>
      </c>
    </row>
    <row r="64" spans="1:11" ht="14.1" customHeight="1" x14ac:dyDescent="0.2">
      <c r="A64" s="306" t="s">
        <v>295</v>
      </c>
      <c r="B64" s="307" t="s">
        <v>296</v>
      </c>
      <c r="C64" s="308"/>
      <c r="D64" s="113">
        <v>1.6991504247876061</v>
      </c>
      <c r="E64" s="115">
        <v>68</v>
      </c>
      <c r="F64" s="114">
        <v>33</v>
      </c>
      <c r="G64" s="114">
        <v>39</v>
      </c>
      <c r="H64" s="114">
        <v>40</v>
      </c>
      <c r="I64" s="140">
        <v>66</v>
      </c>
      <c r="J64" s="115">
        <v>2</v>
      </c>
      <c r="K64" s="116">
        <v>3.0303030303030303</v>
      </c>
    </row>
    <row r="65" spans="1:11" ht="14.1" customHeight="1" x14ac:dyDescent="0.2">
      <c r="A65" s="306" t="s">
        <v>297</v>
      </c>
      <c r="B65" s="307" t="s">
        <v>298</v>
      </c>
      <c r="C65" s="308"/>
      <c r="D65" s="113">
        <v>1.1744127936031985</v>
      </c>
      <c r="E65" s="115">
        <v>47</v>
      </c>
      <c r="F65" s="114">
        <v>33</v>
      </c>
      <c r="G65" s="114">
        <v>32</v>
      </c>
      <c r="H65" s="114">
        <v>46</v>
      </c>
      <c r="I65" s="140">
        <v>50</v>
      </c>
      <c r="J65" s="115">
        <v>-3</v>
      </c>
      <c r="K65" s="116">
        <v>-6</v>
      </c>
    </row>
    <row r="66" spans="1:11" ht="14.1" customHeight="1" x14ac:dyDescent="0.2">
      <c r="A66" s="306">
        <v>82</v>
      </c>
      <c r="B66" s="307" t="s">
        <v>299</v>
      </c>
      <c r="C66" s="308"/>
      <c r="D66" s="113">
        <v>4.7226386806596699</v>
      </c>
      <c r="E66" s="115">
        <v>189</v>
      </c>
      <c r="F66" s="114">
        <v>174</v>
      </c>
      <c r="G66" s="114">
        <v>208</v>
      </c>
      <c r="H66" s="114">
        <v>169</v>
      </c>
      <c r="I66" s="140">
        <v>180</v>
      </c>
      <c r="J66" s="115">
        <v>9</v>
      </c>
      <c r="K66" s="116">
        <v>5</v>
      </c>
    </row>
    <row r="67" spans="1:11" ht="14.1" customHeight="1" x14ac:dyDescent="0.2">
      <c r="A67" s="306" t="s">
        <v>300</v>
      </c>
      <c r="B67" s="307" t="s">
        <v>301</v>
      </c>
      <c r="C67" s="308"/>
      <c r="D67" s="113">
        <v>3.2983508245877062</v>
      </c>
      <c r="E67" s="115">
        <v>132</v>
      </c>
      <c r="F67" s="114">
        <v>151</v>
      </c>
      <c r="G67" s="114">
        <v>152</v>
      </c>
      <c r="H67" s="114">
        <v>126</v>
      </c>
      <c r="I67" s="140">
        <v>126</v>
      </c>
      <c r="J67" s="115">
        <v>6</v>
      </c>
      <c r="K67" s="116">
        <v>4.7619047619047619</v>
      </c>
    </row>
    <row r="68" spans="1:11" ht="14.1" customHeight="1" x14ac:dyDescent="0.2">
      <c r="A68" s="306" t="s">
        <v>302</v>
      </c>
      <c r="B68" s="307" t="s">
        <v>303</v>
      </c>
      <c r="C68" s="308"/>
      <c r="D68" s="113">
        <v>1.024487756121939</v>
      </c>
      <c r="E68" s="115">
        <v>41</v>
      </c>
      <c r="F68" s="114">
        <v>15</v>
      </c>
      <c r="G68" s="114">
        <v>35</v>
      </c>
      <c r="H68" s="114">
        <v>32</v>
      </c>
      <c r="I68" s="140">
        <v>39</v>
      </c>
      <c r="J68" s="115">
        <v>2</v>
      </c>
      <c r="K68" s="116">
        <v>5.1282051282051286</v>
      </c>
    </row>
    <row r="69" spans="1:11" ht="14.1" customHeight="1" x14ac:dyDescent="0.2">
      <c r="A69" s="306">
        <v>83</v>
      </c>
      <c r="B69" s="307" t="s">
        <v>304</v>
      </c>
      <c r="C69" s="308"/>
      <c r="D69" s="113">
        <v>7.3963018490754626</v>
      </c>
      <c r="E69" s="115">
        <v>296</v>
      </c>
      <c r="F69" s="114">
        <v>308</v>
      </c>
      <c r="G69" s="114">
        <v>372</v>
      </c>
      <c r="H69" s="114">
        <v>309</v>
      </c>
      <c r="I69" s="140">
        <v>319</v>
      </c>
      <c r="J69" s="115">
        <v>-23</v>
      </c>
      <c r="K69" s="116">
        <v>-7.2100313479623823</v>
      </c>
    </row>
    <row r="70" spans="1:11" ht="14.1" customHeight="1" x14ac:dyDescent="0.2">
      <c r="A70" s="306" t="s">
        <v>305</v>
      </c>
      <c r="B70" s="307" t="s">
        <v>306</v>
      </c>
      <c r="C70" s="308"/>
      <c r="D70" s="113">
        <v>6.6716641679160418</v>
      </c>
      <c r="E70" s="115">
        <v>267</v>
      </c>
      <c r="F70" s="114">
        <v>279</v>
      </c>
      <c r="G70" s="114">
        <v>336</v>
      </c>
      <c r="H70" s="114">
        <v>264</v>
      </c>
      <c r="I70" s="140">
        <v>287</v>
      </c>
      <c r="J70" s="115">
        <v>-20</v>
      </c>
      <c r="K70" s="116">
        <v>-6.968641114982578</v>
      </c>
    </row>
    <row r="71" spans="1:11" ht="14.1" customHeight="1" x14ac:dyDescent="0.2">
      <c r="A71" s="306"/>
      <c r="B71" s="307" t="s">
        <v>307</v>
      </c>
      <c r="C71" s="308"/>
      <c r="D71" s="113">
        <v>4.4227886056971517</v>
      </c>
      <c r="E71" s="115">
        <v>177</v>
      </c>
      <c r="F71" s="114">
        <v>183</v>
      </c>
      <c r="G71" s="114">
        <v>160</v>
      </c>
      <c r="H71" s="114">
        <v>181</v>
      </c>
      <c r="I71" s="140">
        <v>208</v>
      </c>
      <c r="J71" s="115">
        <v>-31</v>
      </c>
      <c r="K71" s="116">
        <v>-14.903846153846153</v>
      </c>
    </row>
    <row r="72" spans="1:11" ht="14.1" customHeight="1" x14ac:dyDescent="0.2">
      <c r="A72" s="306">
        <v>84</v>
      </c>
      <c r="B72" s="307" t="s">
        <v>308</v>
      </c>
      <c r="C72" s="308"/>
      <c r="D72" s="113">
        <v>1.0494752623688155</v>
      </c>
      <c r="E72" s="115">
        <v>42</v>
      </c>
      <c r="F72" s="114">
        <v>26</v>
      </c>
      <c r="G72" s="114">
        <v>113</v>
      </c>
      <c r="H72" s="114">
        <v>24</v>
      </c>
      <c r="I72" s="140">
        <v>31</v>
      </c>
      <c r="J72" s="115">
        <v>11</v>
      </c>
      <c r="K72" s="116">
        <v>35.483870967741936</v>
      </c>
    </row>
    <row r="73" spans="1:11" ht="14.1" customHeight="1" x14ac:dyDescent="0.2">
      <c r="A73" s="306" t="s">
        <v>309</v>
      </c>
      <c r="B73" s="307" t="s">
        <v>310</v>
      </c>
      <c r="C73" s="308"/>
      <c r="D73" s="113">
        <v>0.52473763118440775</v>
      </c>
      <c r="E73" s="115">
        <v>21</v>
      </c>
      <c r="F73" s="114">
        <v>8</v>
      </c>
      <c r="G73" s="114">
        <v>54</v>
      </c>
      <c r="H73" s="114">
        <v>8</v>
      </c>
      <c r="I73" s="140">
        <v>13</v>
      </c>
      <c r="J73" s="115">
        <v>8</v>
      </c>
      <c r="K73" s="116">
        <v>61.53846153846154</v>
      </c>
    </row>
    <row r="74" spans="1:11" ht="14.1" customHeight="1" x14ac:dyDescent="0.2">
      <c r="A74" s="306" t="s">
        <v>311</v>
      </c>
      <c r="B74" s="307" t="s">
        <v>312</v>
      </c>
      <c r="C74" s="308"/>
      <c r="D74" s="113">
        <v>0.12493753123438281</v>
      </c>
      <c r="E74" s="115">
        <v>5</v>
      </c>
      <c r="F74" s="114">
        <v>4</v>
      </c>
      <c r="G74" s="114">
        <v>28</v>
      </c>
      <c r="H74" s="114">
        <v>4</v>
      </c>
      <c r="I74" s="140">
        <v>5</v>
      </c>
      <c r="J74" s="115">
        <v>0</v>
      </c>
      <c r="K74" s="116">
        <v>0</v>
      </c>
    </row>
    <row r="75" spans="1:11" ht="14.1" customHeight="1" x14ac:dyDescent="0.2">
      <c r="A75" s="306" t="s">
        <v>313</v>
      </c>
      <c r="B75" s="307" t="s">
        <v>314</v>
      </c>
      <c r="C75" s="308"/>
      <c r="D75" s="113">
        <v>9.9950024987506242E-2</v>
      </c>
      <c r="E75" s="115">
        <v>4</v>
      </c>
      <c r="F75" s="114">
        <v>0</v>
      </c>
      <c r="G75" s="114">
        <v>4</v>
      </c>
      <c r="H75" s="114">
        <v>3</v>
      </c>
      <c r="I75" s="140">
        <v>0</v>
      </c>
      <c r="J75" s="115">
        <v>4</v>
      </c>
      <c r="K75" s="116" t="s">
        <v>514</v>
      </c>
    </row>
    <row r="76" spans="1:11" ht="14.1" customHeight="1" x14ac:dyDescent="0.2">
      <c r="A76" s="306">
        <v>91</v>
      </c>
      <c r="B76" s="307" t="s">
        <v>315</v>
      </c>
      <c r="C76" s="308"/>
      <c r="D76" s="113">
        <v>0.39980009995002497</v>
      </c>
      <c r="E76" s="115">
        <v>16</v>
      </c>
      <c r="F76" s="114" t="s">
        <v>513</v>
      </c>
      <c r="G76" s="114">
        <v>18</v>
      </c>
      <c r="H76" s="114">
        <v>16</v>
      </c>
      <c r="I76" s="140">
        <v>19</v>
      </c>
      <c r="J76" s="115">
        <v>-3</v>
      </c>
      <c r="K76" s="116">
        <v>-15.789473684210526</v>
      </c>
    </row>
    <row r="77" spans="1:11" ht="14.1" customHeight="1" x14ac:dyDescent="0.2">
      <c r="A77" s="306">
        <v>92</v>
      </c>
      <c r="B77" s="307" t="s">
        <v>316</v>
      </c>
      <c r="C77" s="308"/>
      <c r="D77" s="113">
        <v>1.2993503248375813</v>
      </c>
      <c r="E77" s="115">
        <v>52</v>
      </c>
      <c r="F77" s="114">
        <v>63</v>
      </c>
      <c r="G77" s="114">
        <v>65</v>
      </c>
      <c r="H77" s="114">
        <v>60</v>
      </c>
      <c r="I77" s="140">
        <v>64</v>
      </c>
      <c r="J77" s="115">
        <v>-12</v>
      </c>
      <c r="K77" s="116">
        <v>-18.75</v>
      </c>
    </row>
    <row r="78" spans="1:11" ht="14.1" customHeight="1" x14ac:dyDescent="0.2">
      <c r="A78" s="306">
        <v>93</v>
      </c>
      <c r="B78" s="307" t="s">
        <v>317</v>
      </c>
      <c r="C78" s="308"/>
      <c r="D78" s="113">
        <v>0.12493753123438281</v>
      </c>
      <c r="E78" s="115">
        <v>5</v>
      </c>
      <c r="F78" s="114">
        <v>0</v>
      </c>
      <c r="G78" s="114">
        <v>3</v>
      </c>
      <c r="H78" s="114" t="s">
        <v>513</v>
      </c>
      <c r="I78" s="140">
        <v>4</v>
      </c>
      <c r="J78" s="115">
        <v>1</v>
      </c>
      <c r="K78" s="116">
        <v>25</v>
      </c>
    </row>
    <row r="79" spans="1:11" ht="14.1" customHeight="1" x14ac:dyDescent="0.2">
      <c r="A79" s="306">
        <v>94</v>
      </c>
      <c r="B79" s="307" t="s">
        <v>318</v>
      </c>
      <c r="C79" s="308"/>
      <c r="D79" s="113">
        <v>0.29985007496251875</v>
      </c>
      <c r="E79" s="115">
        <v>12</v>
      </c>
      <c r="F79" s="114" t="s">
        <v>513</v>
      </c>
      <c r="G79" s="114">
        <v>4</v>
      </c>
      <c r="H79" s="114" t="s">
        <v>513</v>
      </c>
      <c r="I79" s="140">
        <v>7</v>
      </c>
      <c r="J79" s="115">
        <v>5</v>
      </c>
      <c r="K79" s="116">
        <v>71.428571428571431</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v>0</v>
      </c>
      <c r="G81" s="144" t="s">
        <v>513</v>
      </c>
      <c r="H81" s="144">
        <v>0</v>
      </c>
      <c r="I81" s="145">
        <v>4</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46324</v>
      </c>
      <c r="C10" s="114">
        <v>22576</v>
      </c>
      <c r="D10" s="114">
        <v>23748</v>
      </c>
      <c r="E10" s="114">
        <v>34227</v>
      </c>
      <c r="F10" s="114">
        <v>11985</v>
      </c>
      <c r="G10" s="114">
        <v>5244</v>
      </c>
      <c r="H10" s="114">
        <v>12847</v>
      </c>
      <c r="I10" s="115">
        <v>12336</v>
      </c>
      <c r="J10" s="114">
        <v>9299</v>
      </c>
      <c r="K10" s="114">
        <v>3037</v>
      </c>
      <c r="L10" s="423">
        <v>3403</v>
      </c>
      <c r="M10" s="424">
        <v>3828</v>
      </c>
    </row>
    <row r="11" spans="1:13" ht="11.1" customHeight="1" x14ac:dyDescent="0.2">
      <c r="A11" s="422" t="s">
        <v>387</v>
      </c>
      <c r="B11" s="115">
        <v>46585</v>
      </c>
      <c r="C11" s="114">
        <v>22942</v>
      </c>
      <c r="D11" s="114">
        <v>23643</v>
      </c>
      <c r="E11" s="114">
        <v>34436</v>
      </c>
      <c r="F11" s="114">
        <v>12013</v>
      </c>
      <c r="G11" s="114">
        <v>4878</v>
      </c>
      <c r="H11" s="114">
        <v>13191</v>
      </c>
      <c r="I11" s="115">
        <v>12440</v>
      </c>
      <c r="J11" s="114">
        <v>9302</v>
      </c>
      <c r="K11" s="114">
        <v>3138</v>
      </c>
      <c r="L11" s="423">
        <v>3720</v>
      </c>
      <c r="M11" s="424">
        <v>3470</v>
      </c>
    </row>
    <row r="12" spans="1:13" ht="11.1" customHeight="1" x14ac:dyDescent="0.2">
      <c r="A12" s="422" t="s">
        <v>388</v>
      </c>
      <c r="B12" s="115">
        <v>47927</v>
      </c>
      <c r="C12" s="114">
        <v>23744</v>
      </c>
      <c r="D12" s="114">
        <v>24183</v>
      </c>
      <c r="E12" s="114">
        <v>35644</v>
      </c>
      <c r="F12" s="114">
        <v>12140</v>
      </c>
      <c r="G12" s="114">
        <v>5717</v>
      </c>
      <c r="H12" s="114">
        <v>13474</v>
      </c>
      <c r="I12" s="115">
        <v>12356</v>
      </c>
      <c r="J12" s="114">
        <v>9061</v>
      </c>
      <c r="K12" s="114">
        <v>3295</v>
      </c>
      <c r="L12" s="423">
        <v>4920</v>
      </c>
      <c r="M12" s="424">
        <v>3726</v>
      </c>
    </row>
    <row r="13" spans="1:13" s="110" customFormat="1" ht="11.1" customHeight="1" x14ac:dyDescent="0.2">
      <c r="A13" s="422" t="s">
        <v>389</v>
      </c>
      <c r="B13" s="115">
        <v>47326</v>
      </c>
      <c r="C13" s="114">
        <v>23204</v>
      </c>
      <c r="D13" s="114">
        <v>24122</v>
      </c>
      <c r="E13" s="114">
        <v>34948</v>
      </c>
      <c r="F13" s="114">
        <v>12233</v>
      </c>
      <c r="G13" s="114">
        <v>5540</v>
      </c>
      <c r="H13" s="114">
        <v>13516</v>
      </c>
      <c r="I13" s="115">
        <v>12359</v>
      </c>
      <c r="J13" s="114">
        <v>9117</v>
      </c>
      <c r="K13" s="114">
        <v>3242</v>
      </c>
      <c r="L13" s="423">
        <v>2883</v>
      </c>
      <c r="M13" s="424">
        <v>3667</v>
      </c>
    </row>
    <row r="14" spans="1:13" ht="15" customHeight="1" x14ac:dyDescent="0.2">
      <c r="A14" s="422" t="s">
        <v>390</v>
      </c>
      <c r="B14" s="115">
        <v>47265</v>
      </c>
      <c r="C14" s="114">
        <v>23222</v>
      </c>
      <c r="D14" s="114">
        <v>24043</v>
      </c>
      <c r="E14" s="114">
        <v>33594</v>
      </c>
      <c r="F14" s="114">
        <v>13583</v>
      </c>
      <c r="G14" s="114">
        <v>5287</v>
      </c>
      <c r="H14" s="114">
        <v>13673</v>
      </c>
      <c r="I14" s="115">
        <v>12266</v>
      </c>
      <c r="J14" s="114">
        <v>9050</v>
      </c>
      <c r="K14" s="114">
        <v>3216</v>
      </c>
      <c r="L14" s="423">
        <v>3645</v>
      </c>
      <c r="M14" s="424">
        <v>3736</v>
      </c>
    </row>
    <row r="15" spans="1:13" ht="11.1" customHeight="1" x14ac:dyDescent="0.2">
      <c r="A15" s="422" t="s">
        <v>387</v>
      </c>
      <c r="B15" s="115">
        <v>47787</v>
      </c>
      <c r="C15" s="114">
        <v>23714</v>
      </c>
      <c r="D15" s="114">
        <v>24073</v>
      </c>
      <c r="E15" s="114">
        <v>33807</v>
      </c>
      <c r="F15" s="114">
        <v>13898</v>
      </c>
      <c r="G15" s="114">
        <v>5102</v>
      </c>
      <c r="H15" s="114">
        <v>14051</v>
      </c>
      <c r="I15" s="115">
        <v>12465</v>
      </c>
      <c r="J15" s="114">
        <v>9120</v>
      </c>
      <c r="K15" s="114">
        <v>3345</v>
      </c>
      <c r="L15" s="423">
        <v>3817</v>
      </c>
      <c r="M15" s="424">
        <v>3354</v>
      </c>
    </row>
    <row r="16" spans="1:13" ht="11.1" customHeight="1" x14ac:dyDescent="0.2">
      <c r="A16" s="422" t="s">
        <v>388</v>
      </c>
      <c r="B16" s="115">
        <v>48910</v>
      </c>
      <c r="C16" s="114">
        <v>24354</v>
      </c>
      <c r="D16" s="114">
        <v>24556</v>
      </c>
      <c r="E16" s="114">
        <v>34725</v>
      </c>
      <c r="F16" s="114">
        <v>14106</v>
      </c>
      <c r="G16" s="114">
        <v>5863</v>
      </c>
      <c r="H16" s="114">
        <v>14266</v>
      </c>
      <c r="I16" s="115">
        <v>12298</v>
      </c>
      <c r="J16" s="114">
        <v>8915</v>
      </c>
      <c r="K16" s="114">
        <v>3383</v>
      </c>
      <c r="L16" s="423">
        <v>5356</v>
      </c>
      <c r="M16" s="424">
        <v>4216</v>
      </c>
    </row>
    <row r="17" spans="1:13" s="110" customFormat="1" ht="11.1" customHeight="1" x14ac:dyDescent="0.2">
      <c r="A17" s="422" t="s">
        <v>389</v>
      </c>
      <c r="B17" s="115">
        <v>48318</v>
      </c>
      <c r="C17" s="114">
        <v>23925</v>
      </c>
      <c r="D17" s="114">
        <v>24393</v>
      </c>
      <c r="E17" s="114">
        <v>34341</v>
      </c>
      <c r="F17" s="114">
        <v>13970</v>
      </c>
      <c r="G17" s="114">
        <v>5698</v>
      </c>
      <c r="H17" s="114">
        <v>14340</v>
      </c>
      <c r="I17" s="115">
        <v>12276</v>
      </c>
      <c r="J17" s="114">
        <v>8943</v>
      </c>
      <c r="K17" s="114">
        <v>3333</v>
      </c>
      <c r="L17" s="423">
        <v>3152</v>
      </c>
      <c r="M17" s="424">
        <v>3899</v>
      </c>
    </row>
    <row r="18" spans="1:13" ht="15" customHeight="1" x14ac:dyDescent="0.2">
      <c r="A18" s="422" t="s">
        <v>391</v>
      </c>
      <c r="B18" s="115">
        <v>48302</v>
      </c>
      <c r="C18" s="114">
        <v>23918</v>
      </c>
      <c r="D18" s="114">
        <v>24384</v>
      </c>
      <c r="E18" s="114">
        <v>34114</v>
      </c>
      <c r="F18" s="114">
        <v>14180</v>
      </c>
      <c r="G18" s="114">
        <v>5544</v>
      </c>
      <c r="H18" s="114">
        <v>14536</v>
      </c>
      <c r="I18" s="115">
        <v>12102</v>
      </c>
      <c r="J18" s="114">
        <v>8854</v>
      </c>
      <c r="K18" s="114">
        <v>3248</v>
      </c>
      <c r="L18" s="423">
        <v>3909</v>
      </c>
      <c r="M18" s="424">
        <v>4001</v>
      </c>
    </row>
    <row r="19" spans="1:13" ht="11.1" customHeight="1" x14ac:dyDescent="0.2">
      <c r="A19" s="422" t="s">
        <v>387</v>
      </c>
      <c r="B19" s="115">
        <v>48692</v>
      </c>
      <c r="C19" s="114">
        <v>24219</v>
      </c>
      <c r="D19" s="114">
        <v>24473</v>
      </c>
      <c r="E19" s="114">
        <v>34230</v>
      </c>
      <c r="F19" s="114">
        <v>14457</v>
      </c>
      <c r="G19" s="114">
        <v>5330</v>
      </c>
      <c r="H19" s="114">
        <v>14878</v>
      </c>
      <c r="I19" s="115">
        <v>12273</v>
      </c>
      <c r="J19" s="114">
        <v>8852</v>
      </c>
      <c r="K19" s="114">
        <v>3421</v>
      </c>
      <c r="L19" s="423">
        <v>4730</v>
      </c>
      <c r="M19" s="424">
        <v>4421</v>
      </c>
    </row>
    <row r="20" spans="1:13" ht="11.1" customHeight="1" x14ac:dyDescent="0.2">
      <c r="A20" s="422" t="s">
        <v>388</v>
      </c>
      <c r="B20" s="115">
        <v>49655</v>
      </c>
      <c r="C20" s="114">
        <v>24752</v>
      </c>
      <c r="D20" s="114">
        <v>24903</v>
      </c>
      <c r="E20" s="114">
        <v>35054</v>
      </c>
      <c r="F20" s="114">
        <v>14583</v>
      </c>
      <c r="G20" s="114">
        <v>5925</v>
      </c>
      <c r="H20" s="114">
        <v>15098</v>
      </c>
      <c r="I20" s="115">
        <v>12251</v>
      </c>
      <c r="J20" s="114">
        <v>8688</v>
      </c>
      <c r="K20" s="114">
        <v>3563</v>
      </c>
      <c r="L20" s="423">
        <v>4969</v>
      </c>
      <c r="M20" s="424">
        <v>4115</v>
      </c>
    </row>
    <row r="21" spans="1:13" s="110" customFormat="1" ht="11.1" customHeight="1" x14ac:dyDescent="0.2">
      <c r="A21" s="422" t="s">
        <v>389</v>
      </c>
      <c r="B21" s="115">
        <v>49011</v>
      </c>
      <c r="C21" s="114">
        <v>24197</v>
      </c>
      <c r="D21" s="114">
        <v>24814</v>
      </c>
      <c r="E21" s="114">
        <v>34700</v>
      </c>
      <c r="F21" s="114">
        <v>14310</v>
      </c>
      <c r="G21" s="114">
        <v>5731</v>
      </c>
      <c r="H21" s="114">
        <v>15161</v>
      </c>
      <c r="I21" s="115">
        <v>12207</v>
      </c>
      <c r="J21" s="114">
        <v>8675</v>
      </c>
      <c r="K21" s="114">
        <v>3532</v>
      </c>
      <c r="L21" s="423">
        <v>2952</v>
      </c>
      <c r="M21" s="424">
        <v>3737</v>
      </c>
    </row>
    <row r="22" spans="1:13" ht="15" customHeight="1" x14ac:dyDescent="0.2">
      <c r="A22" s="422" t="s">
        <v>392</v>
      </c>
      <c r="B22" s="115">
        <v>48497</v>
      </c>
      <c r="C22" s="114">
        <v>24032</v>
      </c>
      <c r="D22" s="114">
        <v>24465</v>
      </c>
      <c r="E22" s="114">
        <v>34327</v>
      </c>
      <c r="F22" s="114">
        <v>14154</v>
      </c>
      <c r="G22" s="114">
        <v>5487</v>
      </c>
      <c r="H22" s="114">
        <v>15225</v>
      </c>
      <c r="I22" s="115">
        <v>12133</v>
      </c>
      <c r="J22" s="114">
        <v>8630</v>
      </c>
      <c r="K22" s="114">
        <v>3503</v>
      </c>
      <c r="L22" s="423">
        <v>3289</v>
      </c>
      <c r="M22" s="424">
        <v>3695</v>
      </c>
    </row>
    <row r="23" spans="1:13" ht="11.1" customHeight="1" x14ac:dyDescent="0.2">
      <c r="A23" s="422" t="s">
        <v>387</v>
      </c>
      <c r="B23" s="115">
        <v>48722</v>
      </c>
      <c r="C23" s="114">
        <v>24344</v>
      </c>
      <c r="D23" s="114">
        <v>24378</v>
      </c>
      <c r="E23" s="114">
        <v>34399</v>
      </c>
      <c r="F23" s="114">
        <v>14310</v>
      </c>
      <c r="G23" s="114">
        <v>5194</v>
      </c>
      <c r="H23" s="114">
        <v>15533</v>
      </c>
      <c r="I23" s="115">
        <v>12381</v>
      </c>
      <c r="J23" s="114">
        <v>8752</v>
      </c>
      <c r="K23" s="114">
        <v>3629</v>
      </c>
      <c r="L23" s="423">
        <v>3510</v>
      </c>
      <c r="M23" s="424">
        <v>3354</v>
      </c>
    </row>
    <row r="24" spans="1:13" ht="11.1" customHeight="1" x14ac:dyDescent="0.2">
      <c r="A24" s="422" t="s">
        <v>388</v>
      </c>
      <c r="B24" s="115">
        <v>49814</v>
      </c>
      <c r="C24" s="114">
        <v>24824</v>
      </c>
      <c r="D24" s="114">
        <v>24990</v>
      </c>
      <c r="E24" s="114">
        <v>35040</v>
      </c>
      <c r="F24" s="114">
        <v>14689</v>
      </c>
      <c r="G24" s="114">
        <v>5864</v>
      </c>
      <c r="H24" s="114">
        <v>15813</v>
      </c>
      <c r="I24" s="115">
        <v>12488</v>
      </c>
      <c r="J24" s="114">
        <v>8700</v>
      </c>
      <c r="K24" s="114">
        <v>3788</v>
      </c>
      <c r="L24" s="423">
        <v>4802</v>
      </c>
      <c r="M24" s="424">
        <v>3895</v>
      </c>
    </row>
    <row r="25" spans="1:13" s="110" customFormat="1" ht="11.1" customHeight="1" x14ac:dyDescent="0.2">
      <c r="A25" s="422" t="s">
        <v>389</v>
      </c>
      <c r="B25" s="115">
        <v>48961</v>
      </c>
      <c r="C25" s="114">
        <v>24241</v>
      </c>
      <c r="D25" s="114">
        <v>24720</v>
      </c>
      <c r="E25" s="114">
        <v>34365</v>
      </c>
      <c r="F25" s="114">
        <v>14510</v>
      </c>
      <c r="G25" s="114">
        <v>5615</v>
      </c>
      <c r="H25" s="114">
        <v>15744</v>
      </c>
      <c r="I25" s="115">
        <v>12408</v>
      </c>
      <c r="J25" s="114">
        <v>8699</v>
      </c>
      <c r="K25" s="114">
        <v>3709</v>
      </c>
      <c r="L25" s="423">
        <v>2772</v>
      </c>
      <c r="M25" s="424">
        <v>3650</v>
      </c>
    </row>
    <row r="26" spans="1:13" ht="15" customHeight="1" x14ac:dyDescent="0.2">
      <c r="A26" s="422" t="s">
        <v>393</v>
      </c>
      <c r="B26" s="115">
        <v>48948</v>
      </c>
      <c r="C26" s="114">
        <v>24239</v>
      </c>
      <c r="D26" s="114">
        <v>24709</v>
      </c>
      <c r="E26" s="114">
        <v>34101</v>
      </c>
      <c r="F26" s="114">
        <v>14763</v>
      </c>
      <c r="G26" s="114">
        <v>5371</v>
      </c>
      <c r="H26" s="114">
        <v>16009</v>
      </c>
      <c r="I26" s="115">
        <v>12371</v>
      </c>
      <c r="J26" s="114">
        <v>8662</v>
      </c>
      <c r="K26" s="114">
        <v>3709</v>
      </c>
      <c r="L26" s="423">
        <v>3596</v>
      </c>
      <c r="M26" s="424">
        <v>3662</v>
      </c>
    </row>
    <row r="27" spans="1:13" ht="11.1" customHeight="1" x14ac:dyDescent="0.2">
      <c r="A27" s="422" t="s">
        <v>387</v>
      </c>
      <c r="B27" s="115">
        <v>49370</v>
      </c>
      <c r="C27" s="114">
        <v>24551</v>
      </c>
      <c r="D27" s="114">
        <v>24819</v>
      </c>
      <c r="E27" s="114">
        <v>34295</v>
      </c>
      <c r="F27" s="114">
        <v>14989</v>
      </c>
      <c r="G27" s="114">
        <v>5221</v>
      </c>
      <c r="H27" s="114">
        <v>16383</v>
      </c>
      <c r="I27" s="115">
        <v>12637</v>
      </c>
      <c r="J27" s="114">
        <v>8782</v>
      </c>
      <c r="K27" s="114">
        <v>3855</v>
      </c>
      <c r="L27" s="423">
        <v>3349</v>
      </c>
      <c r="M27" s="424">
        <v>2911</v>
      </c>
    </row>
    <row r="28" spans="1:13" ht="11.1" customHeight="1" x14ac:dyDescent="0.2">
      <c r="A28" s="422" t="s">
        <v>388</v>
      </c>
      <c r="B28" s="115">
        <v>50318</v>
      </c>
      <c r="C28" s="114">
        <v>24967</v>
      </c>
      <c r="D28" s="114">
        <v>25351</v>
      </c>
      <c r="E28" s="114">
        <v>35084</v>
      </c>
      <c r="F28" s="114">
        <v>15175</v>
      </c>
      <c r="G28" s="114">
        <v>5891</v>
      </c>
      <c r="H28" s="114">
        <v>16581</v>
      </c>
      <c r="I28" s="115">
        <v>12710</v>
      </c>
      <c r="J28" s="114">
        <v>8667</v>
      </c>
      <c r="K28" s="114">
        <v>4043</v>
      </c>
      <c r="L28" s="423">
        <v>5145</v>
      </c>
      <c r="M28" s="424">
        <v>4275</v>
      </c>
    </row>
    <row r="29" spans="1:13" s="110" customFormat="1" ht="11.1" customHeight="1" x14ac:dyDescent="0.2">
      <c r="A29" s="422" t="s">
        <v>389</v>
      </c>
      <c r="B29" s="115">
        <v>49619</v>
      </c>
      <c r="C29" s="114">
        <v>24313</v>
      </c>
      <c r="D29" s="114">
        <v>25306</v>
      </c>
      <c r="E29" s="114">
        <v>34373</v>
      </c>
      <c r="F29" s="114">
        <v>15241</v>
      </c>
      <c r="G29" s="114">
        <v>5645</v>
      </c>
      <c r="H29" s="114">
        <v>16520</v>
      </c>
      <c r="I29" s="115">
        <v>12643</v>
      </c>
      <c r="J29" s="114">
        <v>8712</v>
      </c>
      <c r="K29" s="114">
        <v>3931</v>
      </c>
      <c r="L29" s="423">
        <v>2983</v>
      </c>
      <c r="M29" s="424">
        <v>3684</v>
      </c>
    </row>
    <row r="30" spans="1:13" ht="15" customHeight="1" x14ac:dyDescent="0.2">
      <c r="A30" s="422" t="s">
        <v>394</v>
      </c>
      <c r="B30" s="115">
        <v>49589</v>
      </c>
      <c r="C30" s="114">
        <v>24411</v>
      </c>
      <c r="D30" s="114">
        <v>25178</v>
      </c>
      <c r="E30" s="114">
        <v>34307</v>
      </c>
      <c r="F30" s="114">
        <v>15279</v>
      </c>
      <c r="G30" s="114">
        <v>5435</v>
      </c>
      <c r="H30" s="114">
        <v>16716</v>
      </c>
      <c r="I30" s="115">
        <v>12228</v>
      </c>
      <c r="J30" s="114">
        <v>8453</v>
      </c>
      <c r="K30" s="114">
        <v>3775</v>
      </c>
      <c r="L30" s="423">
        <v>3949</v>
      </c>
      <c r="M30" s="424">
        <v>4117</v>
      </c>
    </row>
    <row r="31" spans="1:13" ht="11.1" customHeight="1" x14ac:dyDescent="0.2">
      <c r="A31" s="422" t="s">
        <v>387</v>
      </c>
      <c r="B31" s="115">
        <v>50066</v>
      </c>
      <c r="C31" s="114">
        <v>24769</v>
      </c>
      <c r="D31" s="114">
        <v>25297</v>
      </c>
      <c r="E31" s="114">
        <v>34488</v>
      </c>
      <c r="F31" s="114">
        <v>15575</v>
      </c>
      <c r="G31" s="114">
        <v>5273</v>
      </c>
      <c r="H31" s="114">
        <v>17071</v>
      </c>
      <c r="I31" s="115">
        <v>12393</v>
      </c>
      <c r="J31" s="114">
        <v>8493</v>
      </c>
      <c r="K31" s="114">
        <v>3900</v>
      </c>
      <c r="L31" s="423">
        <v>3453</v>
      </c>
      <c r="M31" s="424">
        <v>2998</v>
      </c>
    </row>
    <row r="32" spans="1:13" ht="11.1" customHeight="1" x14ac:dyDescent="0.2">
      <c r="A32" s="422" t="s">
        <v>388</v>
      </c>
      <c r="B32" s="115">
        <v>51066</v>
      </c>
      <c r="C32" s="114">
        <v>25310</v>
      </c>
      <c r="D32" s="114">
        <v>25756</v>
      </c>
      <c r="E32" s="114">
        <v>35307</v>
      </c>
      <c r="F32" s="114">
        <v>15757</v>
      </c>
      <c r="G32" s="114">
        <v>5908</v>
      </c>
      <c r="H32" s="114">
        <v>17310</v>
      </c>
      <c r="I32" s="115">
        <v>12370</v>
      </c>
      <c r="J32" s="114">
        <v>8282</v>
      </c>
      <c r="K32" s="114">
        <v>4088</v>
      </c>
      <c r="L32" s="423">
        <v>5439</v>
      </c>
      <c r="M32" s="424">
        <v>4587</v>
      </c>
    </row>
    <row r="33" spans="1:13" s="110" customFormat="1" ht="11.1" customHeight="1" x14ac:dyDescent="0.2">
      <c r="A33" s="422" t="s">
        <v>389</v>
      </c>
      <c r="B33" s="115">
        <v>50473</v>
      </c>
      <c r="C33" s="114">
        <v>24888</v>
      </c>
      <c r="D33" s="114">
        <v>25585</v>
      </c>
      <c r="E33" s="114">
        <v>34764</v>
      </c>
      <c r="F33" s="114">
        <v>15707</v>
      </c>
      <c r="G33" s="114">
        <v>5699</v>
      </c>
      <c r="H33" s="114">
        <v>17276</v>
      </c>
      <c r="I33" s="115">
        <v>12262</v>
      </c>
      <c r="J33" s="114">
        <v>8236</v>
      </c>
      <c r="K33" s="114">
        <v>4026</v>
      </c>
      <c r="L33" s="423">
        <v>3163</v>
      </c>
      <c r="M33" s="424">
        <v>3794</v>
      </c>
    </row>
    <row r="34" spans="1:13" ht="15" customHeight="1" x14ac:dyDescent="0.2">
      <c r="A34" s="422" t="s">
        <v>395</v>
      </c>
      <c r="B34" s="115">
        <v>50328</v>
      </c>
      <c r="C34" s="114">
        <v>24757</v>
      </c>
      <c r="D34" s="114">
        <v>25571</v>
      </c>
      <c r="E34" s="114">
        <v>34541</v>
      </c>
      <c r="F34" s="114">
        <v>15785</v>
      </c>
      <c r="G34" s="114">
        <v>5432</v>
      </c>
      <c r="H34" s="114">
        <v>17530</v>
      </c>
      <c r="I34" s="115">
        <v>12184</v>
      </c>
      <c r="J34" s="114">
        <v>8185</v>
      </c>
      <c r="K34" s="114">
        <v>3999</v>
      </c>
      <c r="L34" s="423">
        <v>3653</v>
      </c>
      <c r="M34" s="424">
        <v>3811</v>
      </c>
    </row>
    <row r="35" spans="1:13" ht="11.1" customHeight="1" x14ac:dyDescent="0.2">
      <c r="A35" s="422" t="s">
        <v>387</v>
      </c>
      <c r="B35" s="115">
        <v>50590</v>
      </c>
      <c r="C35" s="114">
        <v>25001</v>
      </c>
      <c r="D35" s="114">
        <v>25589</v>
      </c>
      <c r="E35" s="114">
        <v>34542</v>
      </c>
      <c r="F35" s="114">
        <v>16047</v>
      </c>
      <c r="G35" s="114">
        <v>5268</v>
      </c>
      <c r="H35" s="114">
        <v>17908</v>
      </c>
      <c r="I35" s="115">
        <v>12501</v>
      </c>
      <c r="J35" s="114">
        <v>8414</v>
      </c>
      <c r="K35" s="114">
        <v>4087</v>
      </c>
      <c r="L35" s="423">
        <v>3752</v>
      </c>
      <c r="M35" s="424">
        <v>3512</v>
      </c>
    </row>
    <row r="36" spans="1:13" ht="11.1" customHeight="1" x14ac:dyDescent="0.2">
      <c r="A36" s="422" t="s">
        <v>388</v>
      </c>
      <c r="B36" s="115">
        <v>51773</v>
      </c>
      <c r="C36" s="114">
        <v>25672</v>
      </c>
      <c r="D36" s="114">
        <v>26101</v>
      </c>
      <c r="E36" s="114">
        <v>35532</v>
      </c>
      <c r="F36" s="114">
        <v>16240</v>
      </c>
      <c r="G36" s="114">
        <v>5929</v>
      </c>
      <c r="H36" s="114">
        <v>18122</v>
      </c>
      <c r="I36" s="115">
        <v>12430</v>
      </c>
      <c r="J36" s="114">
        <v>8206</v>
      </c>
      <c r="K36" s="114">
        <v>4224</v>
      </c>
      <c r="L36" s="423">
        <v>4900</v>
      </c>
      <c r="M36" s="424">
        <v>3842</v>
      </c>
    </row>
    <row r="37" spans="1:13" s="110" customFormat="1" ht="11.1" customHeight="1" x14ac:dyDescent="0.2">
      <c r="A37" s="422" t="s">
        <v>389</v>
      </c>
      <c r="B37" s="115">
        <v>51242</v>
      </c>
      <c r="C37" s="114">
        <v>25278</v>
      </c>
      <c r="D37" s="114">
        <v>25964</v>
      </c>
      <c r="E37" s="114">
        <v>34935</v>
      </c>
      <c r="F37" s="114">
        <v>16307</v>
      </c>
      <c r="G37" s="114">
        <v>5706</v>
      </c>
      <c r="H37" s="114">
        <v>18122</v>
      </c>
      <c r="I37" s="115">
        <v>12392</v>
      </c>
      <c r="J37" s="114">
        <v>8262</v>
      </c>
      <c r="K37" s="114">
        <v>4130</v>
      </c>
      <c r="L37" s="423">
        <v>3130</v>
      </c>
      <c r="M37" s="424">
        <v>3734</v>
      </c>
    </row>
    <row r="38" spans="1:13" ht="15" customHeight="1" x14ac:dyDescent="0.2">
      <c r="A38" s="425" t="s">
        <v>396</v>
      </c>
      <c r="B38" s="115">
        <v>51123</v>
      </c>
      <c r="C38" s="114">
        <v>25246</v>
      </c>
      <c r="D38" s="114">
        <v>25877</v>
      </c>
      <c r="E38" s="114">
        <v>34725</v>
      </c>
      <c r="F38" s="114">
        <v>16398</v>
      </c>
      <c r="G38" s="114">
        <v>5513</v>
      </c>
      <c r="H38" s="114">
        <v>18222</v>
      </c>
      <c r="I38" s="115">
        <v>12212</v>
      </c>
      <c r="J38" s="114">
        <v>8060</v>
      </c>
      <c r="K38" s="114">
        <v>4152</v>
      </c>
      <c r="L38" s="423">
        <v>3939</v>
      </c>
      <c r="M38" s="424">
        <v>4024</v>
      </c>
    </row>
    <row r="39" spans="1:13" ht="11.1" customHeight="1" x14ac:dyDescent="0.2">
      <c r="A39" s="422" t="s">
        <v>387</v>
      </c>
      <c r="B39" s="115">
        <v>51292</v>
      </c>
      <c r="C39" s="114">
        <v>25395</v>
      </c>
      <c r="D39" s="114">
        <v>25897</v>
      </c>
      <c r="E39" s="114">
        <v>34689</v>
      </c>
      <c r="F39" s="114">
        <v>16603</v>
      </c>
      <c r="G39" s="114">
        <v>5307</v>
      </c>
      <c r="H39" s="114">
        <v>18550</v>
      </c>
      <c r="I39" s="115">
        <v>12443</v>
      </c>
      <c r="J39" s="114">
        <v>8224</v>
      </c>
      <c r="K39" s="114">
        <v>4219</v>
      </c>
      <c r="L39" s="423">
        <v>3861</v>
      </c>
      <c r="M39" s="424">
        <v>3726</v>
      </c>
    </row>
    <row r="40" spans="1:13" ht="11.1" customHeight="1" x14ac:dyDescent="0.2">
      <c r="A40" s="425" t="s">
        <v>388</v>
      </c>
      <c r="B40" s="115">
        <v>52188</v>
      </c>
      <c r="C40" s="114">
        <v>25825</v>
      </c>
      <c r="D40" s="114">
        <v>26363</v>
      </c>
      <c r="E40" s="114">
        <v>35384</v>
      </c>
      <c r="F40" s="114">
        <v>16804</v>
      </c>
      <c r="G40" s="114">
        <v>5936</v>
      </c>
      <c r="H40" s="114">
        <v>18739</v>
      </c>
      <c r="I40" s="115">
        <v>12433</v>
      </c>
      <c r="J40" s="114">
        <v>8050</v>
      </c>
      <c r="K40" s="114">
        <v>4383</v>
      </c>
      <c r="L40" s="423">
        <v>5240</v>
      </c>
      <c r="M40" s="424">
        <v>4387</v>
      </c>
    </row>
    <row r="41" spans="1:13" s="110" customFormat="1" ht="11.1" customHeight="1" x14ac:dyDescent="0.2">
      <c r="A41" s="422" t="s">
        <v>389</v>
      </c>
      <c r="B41" s="115">
        <v>51715</v>
      </c>
      <c r="C41" s="114">
        <v>25485</v>
      </c>
      <c r="D41" s="114">
        <v>26230</v>
      </c>
      <c r="E41" s="114">
        <v>34883</v>
      </c>
      <c r="F41" s="114">
        <v>16832</v>
      </c>
      <c r="G41" s="114">
        <v>5726</v>
      </c>
      <c r="H41" s="114">
        <v>18699</v>
      </c>
      <c r="I41" s="115">
        <v>12283</v>
      </c>
      <c r="J41" s="114">
        <v>7991</v>
      </c>
      <c r="K41" s="114">
        <v>4292</v>
      </c>
      <c r="L41" s="423">
        <v>3284</v>
      </c>
      <c r="M41" s="424">
        <v>3816</v>
      </c>
    </row>
    <row r="42" spans="1:13" ht="15" customHeight="1" x14ac:dyDescent="0.2">
      <c r="A42" s="422" t="s">
        <v>397</v>
      </c>
      <c r="B42" s="115">
        <v>51770</v>
      </c>
      <c r="C42" s="114">
        <v>25595</v>
      </c>
      <c r="D42" s="114">
        <v>26175</v>
      </c>
      <c r="E42" s="114">
        <v>34857</v>
      </c>
      <c r="F42" s="114">
        <v>16913</v>
      </c>
      <c r="G42" s="114">
        <v>5543</v>
      </c>
      <c r="H42" s="114">
        <v>18913</v>
      </c>
      <c r="I42" s="115">
        <v>12065</v>
      </c>
      <c r="J42" s="114">
        <v>7879</v>
      </c>
      <c r="K42" s="114">
        <v>4186</v>
      </c>
      <c r="L42" s="423">
        <v>4045</v>
      </c>
      <c r="M42" s="424">
        <v>4007</v>
      </c>
    </row>
    <row r="43" spans="1:13" ht="11.1" customHeight="1" x14ac:dyDescent="0.2">
      <c r="A43" s="422" t="s">
        <v>387</v>
      </c>
      <c r="B43" s="115">
        <v>52027</v>
      </c>
      <c r="C43" s="114">
        <v>25913</v>
      </c>
      <c r="D43" s="114">
        <v>26114</v>
      </c>
      <c r="E43" s="114">
        <v>35034</v>
      </c>
      <c r="F43" s="114">
        <v>16993</v>
      </c>
      <c r="G43" s="114">
        <v>5343</v>
      </c>
      <c r="H43" s="114">
        <v>19222</v>
      </c>
      <c r="I43" s="115">
        <v>12219</v>
      </c>
      <c r="J43" s="114">
        <v>7895</v>
      </c>
      <c r="K43" s="114">
        <v>4324</v>
      </c>
      <c r="L43" s="423">
        <v>4070</v>
      </c>
      <c r="M43" s="424">
        <v>3794</v>
      </c>
    </row>
    <row r="44" spans="1:13" ht="11.1" customHeight="1" x14ac:dyDescent="0.2">
      <c r="A44" s="422" t="s">
        <v>388</v>
      </c>
      <c r="B44" s="115">
        <v>52776</v>
      </c>
      <c r="C44" s="114">
        <v>26232</v>
      </c>
      <c r="D44" s="114">
        <v>26544</v>
      </c>
      <c r="E44" s="114">
        <v>35551</v>
      </c>
      <c r="F44" s="114">
        <v>17225</v>
      </c>
      <c r="G44" s="114">
        <v>5977</v>
      </c>
      <c r="H44" s="114">
        <v>19329</v>
      </c>
      <c r="I44" s="115">
        <v>12156</v>
      </c>
      <c r="J44" s="114">
        <v>7671</v>
      </c>
      <c r="K44" s="114">
        <v>4485</v>
      </c>
      <c r="L44" s="423">
        <v>5205</v>
      </c>
      <c r="M44" s="424">
        <v>4341</v>
      </c>
    </row>
    <row r="45" spans="1:13" s="110" customFormat="1" ht="11.1" customHeight="1" x14ac:dyDescent="0.2">
      <c r="A45" s="422" t="s">
        <v>389</v>
      </c>
      <c r="B45" s="115">
        <v>52250</v>
      </c>
      <c r="C45" s="114">
        <v>25800</v>
      </c>
      <c r="D45" s="114">
        <v>26450</v>
      </c>
      <c r="E45" s="114">
        <v>35071</v>
      </c>
      <c r="F45" s="114">
        <v>17179</v>
      </c>
      <c r="G45" s="114">
        <v>5836</v>
      </c>
      <c r="H45" s="114">
        <v>19302</v>
      </c>
      <c r="I45" s="115">
        <v>12088</v>
      </c>
      <c r="J45" s="114">
        <v>7673</v>
      </c>
      <c r="K45" s="114">
        <v>4415</v>
      </c>
      <c r="L45" s="423">
        <v>3094</v>
      </c>
      <c r="M45" s="424">
        <v>3704</v>
      </c>
    </row>
    <row r="46" spans="1:13" ht="15" customHeight="1" x14ac:dyDescent="0.2">
      <c r="A46" s="422" t="s">
        <v>398</v>
      </c>
      <c r="B46" s="115">
        <v>52048</v>
      </c>
      <c r="C46" s="114">
        <v>25787</v>
      </c>
      <c r="D46" s="114">
        <v>26261</v>
      </c>
      <c r="E46" s="114">
        <v>34910</v>
      </c>
      <c r="F46" s="114">
        <v>17138</v>
      </c>
      <c r="G46" s="114">
        <v>5563</v>
      </c>
      <c r="H46" s="114">
        <v>19473</v>
      </c>
      <c r="I46" s="115">
        <v>11969</v>
      </c>
      <c r="J46" s="114">
        <v>7679</v>
      </c>
      <c r="K46" s="114">
        <v>4290</v>
      </c>
      <c r="L46" s="423">
        <v>3955</v>
      </c>
      <c r="M46" s="424">
        <v>4167</v>
      </c>
    </row>
    <row r="47" spans="1:13" ht="11.1" customHeight="1" x14ac:dyDescent="0.2">
      <c r="A47" s="422" t="s">
        <v>387</v>
      </c>
      <c r="B47" s="115">
        <v>52107</v>
      </c>
      <c r="C47" s="114">
        <v>25957</v>
      </c>
      <c r="D47" s="114">
        <v>26150</v>
      </c>
      <c r="E47" s="114">
        <v>34802</v>
      </c>
      <c r="F47" s="114">
        <v>17305</v>
      </c>
      <c r="G47" s="114">
        <v>5334</v>
      </c>
      <c r="H47" s="114">
        <v>19693</v>
      </c>
      <c r="I47" s="115">
        <v>12203</v>
      </c>
      <c r="J47" s="114">
        <v>7825</v>
      </c>
      <c r="K47" s="114">
        <v>4378</v>
      </c>
      <c r="L47" s="423">
        <v>3631</v>
      </c>
      <c r="M47" s="424">
        <v>3567</v>
      </c>
    </row>
    <row r="48" spans="1:13" ht="11.1" customHeight="1" x14ac:dyDescent="0.2">
      <c r="A48" s="422" t="s">
        <v>388</v>
      </c>
      <c r="B48" s="115">
        <v>52935</v>
      </c>
      <c r="C48" s="114">
        <v>26385</v>
      </c>
      <c r="D48" s="114">
        <v>26550</v>
      </c>
      <c r="E48" s="114">
        <v>35493</v>
      </c>
      <c r="F48" s="114">
        <v>17442</v>
      </c>
      <c r="G48" s="114">
        <v>5962</v>
      </c>
      <c r="H48" s="114">
        <v>19828</v>
      </c>
      <c r="I48" s="115">
        <v>12134</v>
      </c>
      <c r="J48" s="114">
        <v>7587</v>
      </c>
      <c r="K48" s="114">
        <v>4547</v>
      </c>
      <c r="L48" s="423">
        <v>4811</v>
      </c>
      <c r="M48" s="424">
        <v>3934</v>
      </c>
    </row>
    <row r="49" spans="1:17" s="110" customFormat="1" ht="11.1" customHeight="1" x14ac:dyDescent="0.2">
      <c r="A49" s="422" t="s">
        <v>389</v>
      </c>
      <c r="B49" s="115">
        <v>52466</v>
      </c>
      <c r="C49" s="114">
        <v>25991</v>
      </c>
      <c r="D49" s="114">
        <v>26475</v>
      </c>
      <c r="E49" s="114">
        <v>34983</v>
      </c>
      <c r="F49" s="114">
        <v>17483</v>
      </c>
      <c r="G49" s="114">
        <v>5746</v>
      </c>
      <c r="H49" s="114">
        <v>19776</v>
      </c>
      <c r="I49" s="115">
        <v>12063</v>
      </c>
      <c r="J49" s="114">
        <v>7563</v>
      </c>
      <c r="K49" s="114">
        <v>4500</v>
      </c>
      <c r="L49" s="423">
        <v>2975</v>
      </c>
      <c r="M49" s="424">
        <v>3540</v>
      </c>
    </row>
    <row r="50" spans="1:17" ht="15" customHeight="1" x14ac:dyDescent="0.2">
      <c r="A50" s="422" t="s">
        <v>399</v>
      </c>
      <c r="B50" s="143">
        <v>52137</v>
      </c>
      <c r="C50" s="144">
        <v>25858</v>
      </c>
      <c r="D50" s="144">
        <v>26279</v>
      </c>
      <c r="E50" s="144">
        <v>34688</v>
      </c>
      <c r="F50" s="144">
        <v>17449</v>
      </c>
      <c r="G50" s="144">
        <v>5510</v>
      </c>
      <c r="H50" s="144">
        <v>19762</v>
      </c>
      <c r="I50" s="143">
        <v>11502</v>
      </c>
      <c r="J50" s="144">
        <v>7203</v>
      </c>
      <c r="K50" s="144">
        <v>4299</v>
      </c>
      <c r="L50" s="426">
        <v>3768</v>
      </c>
      <c r="M50" s="427">
        <v>4002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0.17099600368890255</v>
      </c>
      <c r="C6" s="480">
        <f>'Tabelle 3.3'!J11</f>
        <v>-3.9017461776255327</v>
      </c>
      <c r="D6" s="481">
        <f t="shared" ref="D6:E9" si="0">IF(OR(AND(B6&gt;=-50,B6&lt;=50),ISNUMBER(B6)=FALSE),B6,"")</f>
        <v>0.17099600368890255</v>
      </c>
      <c r="E6" s="481">
        <f t="shared" si="0"/>
        <v>-3.9017461776255327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0.17099600368890255</v>
      </c>
      <c r="C14" s="480">
        <f>'Tabelle 3.3'!J11</f>
        <v>-3.9017461776255327</v>
      </c>
      <c r="D14" s="481">
        <f>IF(OR(AND(B14&gt;=-50,B14&lt;=50),ISNUMBER(B14)=FALSE),B14,"")</f>
        <v>0.17099600368890255</v>
      </c>
      <c r="E14" s="481">
        <f>IF(OR(AND(C14&gt;=-50,C14&lt;=50),ISNUMBER(C14)=FALSE),C14,"")</f>
        <v>-3.9017461776255327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-0.41067761806981518</v>
      </c>
      <c r="C15" s="480">
        <f>'Tabelle 3.3'!J12</f>
        <v>4.2105263157894735</v>
      </c>
      <c r="D15" s="481">
        <f t="shared" ref="D15:E45" si="3">IF(OR(AND(B15&gt;=-50,B15&lt;=50),ISNUMBER(B15)=FALSE),B15,"")</f>
        <v>-0.41067761806981518</v>
      </c>
      <c r="E15" s="481">
        <f t="shared" si="3"/>
        <v>4.2105263157894735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2.7127003699136867</v>
      </c>
      <c r="C16" s="480">
        <f>'Tabelle 3.3'!J13</f>
        <v>0</v>
      </c>
      <c r="D16" s="481">
        <f t="shared" si="3"/>
        <v>2.7127003699136867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-2.3335128343205889</v>
      </c>
      <c r="C17" s="480">
        <f>'Tabelle 3.3'!J14</f>
        <v>-5.0314465408805029</v>
      </c>
      <c r="D17" s="481">
        <f t="shared" si="3"/>
        <v>-2.3335128343205889</v>
      </c>
      <c r="E17" s="481">
        <f t="shared" si="3"/>
        <v>-5.0314465408805029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11.789038262668045</v>
      </c>
      <c r="C18" s="480">
        <f>'Tabelle 3.3'!J15</f>
        <v>-3.1690140845070425</v>
      </c>
      <c r="D18" s="481">
        <f t="shared" si="3"/>
        <v>11.789038262668045</v>
      </c>
      <c r="E18" s="481">
        <f t="shared" si="3"/>
        <v>-3.1690140845070425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-1.9325842696629214</v>
      </c>
      <c r="C19" s="480">
        <f>'Tabelle 3.3'!J16</f>
        <v>-12.549019607843137</v>
      </c>
      <c r="D19" s="481">
        <f t="shared" si="3"/>
        <v>-1.9325842696629214</v>
      </c>
      <c r="E19" s="481">
        <f t="shared" si="3"/>
        <v>-12.549019607843137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-30.204342273307791</v>
      </c>
      <c r="C20" s="480">
        <f>'Tabelle 3.3'!J17</f>
        <v>9.2783505154639183</v>
      </c>
      <c r="D20" s="481">
        <f t="shared" si="3"/>
        <v>-30.204342273307791</v>
      </c>
      <c r="E20" s="481">
        <f t="shared" si="3"/>
        <v>9.2783505154639183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1.5185783521809371</v>
      </c>
      <c r="C21" s="480">
        <f>'Tabelle 3.3'!J18</f>
        <v>-6.2618595825426944</v>
      </c>
      <c r="D21" s="481">
        <f t="shared" si="3"/>
        <v>1.5185783521809371</v>
      </c>
      <c r="E21" s="481">
        <f t="shared" si="3"/>
        <v>-6.2618595825426944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2.5252525252525251</v>
      </c>
      <c r="C22" s="480">
        <f>'Tabelle 3.3'!J19</f>
        <v>1.3007284079084287</v>
      </c>
      <c r="D22" s="481">
        <f t="shared" si="3"/>
        <v>2.5252525252525251</v>
      </c>
      <c r="E22" s="481">
        <f t="shared" si="3"/>
        <v>1.3007284079084287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1.5535097813578826</v>
      </c>
      <c r="C23" s="480">
        <f>'Tabelle 3.3'!J20</f>
        <v>-14.285714285714286</v>
      </c>
      <c r="D23" s="481">
        <f t="shared" si="3"/>
        <v>1.5535097813578826</v>
      </c>
      <c r="E23" s="481">
        <f t="shared" si="3"/>
        <v>-14.285714285714286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-1.7049180327868851</v>
      </c>
      <c r="C24" s="480">
        <f>'Tabelle 3.3'!J21</f>
        <v>-15.594202898550725</v>
      </c>
      <c r="D24" s="481">
        <f t="shared" si="3"/>
        <v>-1.7049180327868851</v>
      </c>
      <c r="E24" s="481">
        <f t="shared" si="3"/>
        <v>-15.594202898550725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1.948051948051948</v>
      </c>
      <c r="C25" s="480">
        <f>'Tabelle 3.3'!J22</f>
        <v>-13.425925925925926</v>
      </c>
      <c r="D25" s="481">
        <f t="shared" si="3"/>
        <v>1.948051948051948</v>
      </c>
      <c r="E25" s="481">
        <f t="shared" si="3"/>
        <v>-13.425925925925926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-3.0976220275344182</v>
      </c>
      <c r="C26" s="480">
        <f>'Tabelle 3.3'!J23</f>
        <v>-8.5271317829457356</v>
      </c>
      <c r="D26" s="481">
        <f t="shared" si="3"/>
        <v>-3.0976220275344182</v>
      </c>
      <c r="E26" s="481">
        <f t="shared" si="3"/>
        <v>-8.5271317829457356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2.4783634933123526</v>
      </c>
      <c r="C27" s="480">
        <f>'Tabelle 3.3'!J24</f>
        <v>0</v>
      </c>
      <c r="D27" s="481">
        <f t="shared" si="3"/>
        <v>2.4783634933123526</v>
      </c>
      <c r="E27" s="481">
        <f t="shared" si="3"/>
        <v>0</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5.4907343857240907</v>
      </c>
      <c r="C28" s="480">
        <f>'Tabelle 3.3'!J25</f>
        <v>6.0702875399361025</v>
      </c>
      <c r="D28" s="481">
        <f t="shared" si="3"/>
        <v>5.4907343857240907</v>
      </c>
      <c r="E28" s="481">
        <f t="shared" si="3"/>
        <v>6.0702875399361025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-11.111111111111111</v>
      </c>
      <c r="C29" s="480">
        <f>'Tabelle 3.3'!J26</f>
        <v>-1.7857142857142858</v>
      </c>
      <c r="D29" s="481">
        <f t="shared" si="3"/>
        <v>-11.111111111111111</v>
      </c>
      <c r="E29" s="481">
        <f t="shared" si="3"/>
        <v>-1.7857142857142858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3.3842794759825328</v>
      </c>
      <c r="C30" s="480">
        <f>'Tabelle 3.3'!J27</f>
        <v>0.76335877862595425</v>
      </c>
      <c r="D30" s="481">
        <f t="shared" si="3"/>
        <v>3.3842794759825328</v>
      </c>
      <c r="E30" s="481">
        <f t="shared" si="3"/>
        <v>0.76335877862595425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1.0768477728830153</v>
      </c>
      <c r="C31" s="480">
        <f>'Tabelle 3.3'!J28</f>
        <v>-2.4128686327077746</v>
      </c>
      <c r="D31" s="481">
        <f t="shared" si="3"/>
        <v>1.0768477728830153</v>
      </c>
      <c r="E31" s="481">
        <f t="shared" si="3"/>
        <v>-2.4128686327077746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-0.61675518245674144</v>
      </c>
      <c r="C32" s="480">
        <f>'Tabelle 3.3'!J29</f>
        <v>-2.026221692491061</v>
      </c>
      <c r="D32" s="481">
        <f t="shared" si="3"/>
        <v>-0.61675518245674144</v>
      </c>
      <c r="E32" s="481">
        <f t="shared" si="3"/>
        <v>-2.026221692491061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0.40609137055837563</v>
      </c>
      <c r="C33" s="480">
        <f>'Tabelle 3.3'!J30</f>
        <v>-2.6515151515151514</v>
      </c>
      <c r="D33" s="481">
        <f t="shared" si="3"/>
        <v>0.40609137055837563</v>
      </c>
      <c r="E33" s="481">
        <f t="shared" si="3"/>
        <v>-2.6515151515151514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2.5045537340619308</v>
      </c>
      <c r="C34" s="480">
        <f>'Tabelle 3.3'!J31</f>
        <v>-0.24968789013732834</v>
      </c>
      <c r="D34" s="481">
        <f t="shared" si="3"/>
        <v>2.5045537340619308</v>
      </c>
      <c r="E34" s="481">
        <f t="shared" si="3"/>
        <v>-0.24968789013732834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-0.41067761806981518</v>
      </c>
      <c r="C37" s="480">
        <f>'Tabelle 3.3'!J34</f>
        <v>4.2105263157894735</v>
      </c>
      <c r="D37" s="481">
        <f t="shared" si="3"/>
        <v>-0.41067761806981518</v>
      </c>
      <c r="E37" s="481">
        <f t="shared" si="3"/>
        <v>4.2105263157894735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-1.2692716640085062</v>
      </c>
      <c r="C38" s="480">
        <f>'Tabelle 3.3'!J35</f>
        <v>-5.385252692626346</v>
      </c>
      <c r="D38" s="481">
        <f t="shared" si="3"/>
        <v>-1.2692716640085062</v>
      </c>
      <c r="E38" s="481">
        <f t="shared" si="3"/>
        <v>-5.385252692626346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0.76960999123575813</v>
      </c>
      <c r="C39" s="480">
        <f>'Tabelle 3.3'!J36</f>
        <v>-3.9610575546435047</v>
      </c>
      <c r="D39" s="481">
        <f t="shared" si="3"/>
        <v>0.76960999123575813</v>
      </c>
      <c r="E39" s="481">
        <f t="shared" si="3"/>
        <v>-3.9610575546435047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0.76960999123575813</v>
      </c>
      <c r="C45" s="480">
        <f>'Tabelle 3.3'!J36</f>
        <v>-3.9610575546435047</v>
      </c>
      <c r="D45" s="481">
        <f t="shared" si="3"/>
        <v>0.76960999123575813</v>
      </c>
      <c r="E45" s="481">
        <f t="shared" si="3"/>
        <v>-3.9610575546435047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48948</v>
      </c>
      <c r="C51" s="487">
        <v>8662</v>
      </c>
      <c r="D51" s="487">
        <v>3709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49370</v>
      </c>
      <c r="C52" s="487">
        <v>8782</v>
      </c>
      <c r="D52" s="487">
        <v>3855</v>
      </c>
      <c r="E52" s="488">
        <f t="shared" ref="E52:G70" si="11">IF($A$51=37802,IF(COUNTBLANK(B$51:B$70)&gt;0,#N/A,B52/B$51*100),IF(COUNTBLANK(B$51:B$75)&gt;0,#N/A,B52/B$51*100))</f>
        <v>100.86213941325488</v>
      </c>
      <c r="F52" s="488">
        <f t="shared" si="11"/>
        <v>101.38536134841839</v>
      </c>
      <c r="G52" s="488">
        <f t="shared" si="11"/>
        <v>103.93637098948503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50318</v>
      </c>
      <c r="C53" s="487">
        <v>8667</v>
      </c>
      <c r="D53" s="487">
        <v>4043</v>
      </c>
      <c r="E53" s="488">
        <f t="shared" si="11"/>
        <v>102.79888861649098</v>
      </c>
      <c r="F53" s="488">
        <f t="shared" si="11"/>
        <v>100.05772338951743</v>
      </c>
      <c r="G53" s="488">
        <f t="shared" si="11"/>
        <v>109.00512267457536</v>
      </c>
      <c r="H53" s="489">
        <f>IF(ISERROR(L53)=TRUE,IF(MONTH(A53)=MONTH(MAX(A$51:A$75)),A53,""),"")</f>
        <v>41883</v>
      </c>
      <c r="I53" s="488">
        <f t="shared" si="12"/>
        <v>102.79888861649098</v>
      </c>
      <c r="J53" s="488">
        <f t="shared" si="10"/>
        <v>100.05772338951743</v>
      </c>
      <c r="K53" s="488">
        <f t="shared" si="10"/>
        <v>109.00512267457536</v>
      </c>
      <c r="L53" s="488" t="e">
        <f t="shared" si="13"/>
        <v>#N/A</v>
      </c>
    </row>
    <row r="54" spans="1:14" ht="15" customHeight="1" x14ac:dyDescent="0.2">
      <c r="A54" s="490" t="s">
        <v>462</v>
      </c>
      <c r="B54" s="487">
        <v>49619</v>
      </c>
      <c r="C54" s="487">
        <v>8712</v>
      </c>
      <c r="D54" s="487">
        <v>3931</v>
      </c>
      <c r="E54" s="488">
        <f t="shared" si="11"/>
        <v>101.3708425267631</v>
      </c>
      <c r="F54" s="488">
        <f t="shared" si="11"/>
        <v>100.57723389517432</v>
      </c>
      <c r="G54" s="488">
        <f t="shared" si="11"/>
        <v>105.98544081962793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49589</v>
      </c>
      <c r="C55" s="487">
        <v>8453</v>
      </c>
      <c r="D55" s="487">
        <v>3775</v>
      </c>
      <c r="E55" s="488">
        <f t="shared" si="11"/>
        <v>101.30955299501511</v>
      </c>
      <c r="F55" s="488">
        <f t="shared" si="11"/>
        <v>97.587162318171323</v>
      </c>
      <c r="G55" s="488">
        <f t="shared" si="11"/>
        <v>101.77945537880831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50066</v>
      </c>
      <c r="C56" s="487">
        <v>8493</v>
      </c>
      <c r="D56" s="487">
        <v>3900</v>
      </c>
      <c r="E56" s="488">
        <f t="shared" si="11"/>
        <v>102.28405654980797</v>
      </c>
      <c r="F56" s="488">
        <f t="shared" si="11"/>
        <v>98.048949434310785</v>
      </c>
      <c r="G56" s="488">
        <f t="shared" si="11"/>
        <v>105.1496360204907</v>
      </c>
      <c r="H56" s="489" t="str">
        <f t="shared" si="14"/>
        <v/>
      </c>
      <c r="I56" s="488" t="str">
        <f t="shared" si="12"/>
        <v/>
      </c>
      <c r="J56" s="488" t="str">
        <f t="shared" si="10"/>
        <v/>
      </c>
      <c r="K56" s="488" t="str">
        <f t="shared" si="10"/>
        <v/>
      </c>
      <c r="L56" s="488" t="e">
        <f t="shared" si="13"/>
        <v>#N/A</v>
      </c>
    </row>
    <row r="57" spans="1:14" ht="15" customHeight="1" x14ac:dyDescent="0.2">
      <c r="A57" s="490">
        <v>42248</v>
      </c>
      <c r="B57" s="487">
        <v>51066</v>
      </c>
      <c r="C57" s="487">
        <v>8282</v>
      </c>
      <c r="D57" s="487">
        <v>4088</v>
      </c>
      <c r="E57" s="488">
        <f t="shared" si="11"/>
        <v>104.3270409414072</v>
      </c>
      <c r="F57" s="488">
        <f t="shared" si="11"/>
        <v>95.613022396675134</v>
      </c>
      <c r="G57" s="488">
        <f t="shared" si="11"/>
        <v>110.21838770558101</v>
      </c>
      <c r="H57" s="489">
        <f t="shared" si="14"/>
        <v>42248</v>
      </c>
      <c r="I57" s="488">
        <f t="shared" si="12"/>
        <v>104.3270409414072</v>
      </c>
      <c r="J57" s="488">
        <f t="shared" si="10"/>
        <v>95.613022396675134</v>
      </c>
      <c r="K57" s="488">
        <f t="shared" si="10"/>
        <v>110.21838770558101</v>
      </c>
      <c r="L57" s="488" t="e">
        <f t="shared" si="13"/>
        <v>#N/A</v>
      </c>
    </row>
    <row r="58" spans="1:14" ht="15" customHeight="1" x14ac:dyDescent="0.2">
      <c r="A58" s="490" t="s">
        <v>465</v>
      </c>
      <c r="B58" s="487">
        <v>50473</v>
      </c>
      <c r="C58" s="487">
        <v>8236</v>
      </c>
      <c r="D58" s="487">
        <v>4026</v>
      </c>
      <c r="E58" s="488">
        <f t="shared" si="11"/>
        <v>103.11555119718885</v>
      </c>
      <c r="F58" s="488">
        <f t="shared" si="11"/>
        <v>95.081967213114751</v>
      </c>
      <c r="G58" s="488">
        <f t="shared" si="11"/>
        <v>108.54677810730655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50328</v>
      </c>
      <c r="C59" s="487">
        <v>8185</v>
      </c>
      <c r="D59" s="487">
        <v>3999</v>
      </c>
      <c r="E59" s="488">
        <f t="shared" si="11"/>
        <v>102.81931846040698</v>
      </c>
      <c r="F59" s="488">
        <f t="shared" si="11"/>
        <v>94.493188640036934</v>
      </c>
      <c r="G59" s="488">
        <f t="shared" si="11"/>
        <v>107.81881908870315</v>
      </c>
      <c r="H59" s="489" t="str">
        <f t="shared" si="14"/>
        <v/>
      </c>
      <c r="I59" s="488" t="str">
        <f t="shared" si="12"/>
        <v/>
      </c>
      <c r="J59" s="488" t="str">
        <f t="shared" si="10"/>
        <v/>
      </c>
      <c r="K59" s="488" t="str">
        <f t="shared" si="10"/>
        <v/>
      </c>
      <c r="L59" s="488" t="e">
        <f t="shared" si="13"/>
        <v>#N/A</v>
      </c>
    </row>
    <row r="60" spans="1:14" ht="15" customHeight="1" x14ac:dyDescent="0.2">
      <c r="A60" s="490" t="s">
        <v>467</v>
      </c>
      <c r="B60" s="487">
        <v>50590</v>
      </c>
      <c r="C60" s="487">
        <v>8414</v>
      </c>
      <c r="D60" s="487">
        <v>4087</v>
      </c>
      <c r="E60" s="488">
        <f t="shared" si="11"/>
        <v>103.35458037100595</v>
      </c>
      <c r="F60" s="488">
        <f t="shared" si="11"/>
        <v>97.136919879935348</v>
      </c>
      <c r="G60" s="488">
        <f t="shared" si="11"/>
        <v>110.19142626044756</v>
      </c>
      <c r="H60" s="489" t="str">
        <f t="shared" si="14"/>
        <v/>
      </c>
      <c r="I60" s="488" t="str">
        <f t="shared" si="12"/>
        <v/>
      </c>
      <c r="J60" s="488" t="str">
        <f t="shared" si="10"/>
        <v/>
      </c>
      <c r="K60" s="488" t="str">
        <f t="shared" si="10"/>
        <v/>
      </c>
      <c r="L60" s="488" t="e">
        <f t="shared" si="13"/>
        <v>#N/A</v>
      </c>
    </row>
    <row r="61" spans="1:14" ht="15" customHeight="1" x14ac:dyDescent="0.2">
      <c r="A61" s="490">
        <v>42614</v>
      </c>
      <c r="B61" s="487">
        <v>51773</v>
      </c>
      <c r="C61" s="487">
        <v>8206</v>
      </c>
      <c r="D61" s="487">
        <v>4224</v>
      </c>
      <c r="E61" s="488">
        <f t="shared" si="11"/>
        <v>105.77143090626788</v>
      </c>
      <c r="F61" s="488">
        <f t="shared" si="11"/>
        <v>94.735626876010159</v>
      </c>
      <c r="G61" s="488">
        <f t="shared" si="11"/>
        <v>113.88514424373146</v>
      </c>
      <c r="H61" s="489">
        <f t="shared" si="14"/>
        <v>42614</v>
      </c>
      <c r="I61" s="488">
        <f t="shared" si="12"/>
        <v>105.77143090626788</v>
      </c>
      <c r="J61" s="488">
        <f t="shared" si="10"/>
        <v>94.735626876010159</v>
      </c>
      <c r="K61" s="488">
        <f t="shared" si="10"/>
        <v>113.88514424373146</v>
      </c>
      <c r="L61" s="488" t="e">
        <f t="shared" si="13"/>
        <v>#N/A</v>
      </c>
    </row>
    <row r="62" spans="1:14" ht="15" customHeight="1" x14ac:dyDescent="0.2">
      <c r="A62" s="490" t="s">
        <v>468</v>
      </c>
      <c r="B62" s="487">
        <v>51242</v>
      </c>
      <c r="C62" s="487">
        <v>8262</v>
      </c>
      <c r="D62" s="487">
        <v>4130</v>
      </c>
      <c r="E62" s="488">
        <f t="shared" si="11"/>
        <v>104.68660619432868</v>
      </c>
      <c r="F62" s="488">
        <f t="shared" si="11"/>
        <v>95.382128838605411</v>
      </c>
      <c r="G62" s="488">
        <f t="shared" si="11"/>
        <v>111.3507684011863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51123</v>
      </c>
      <c r="C63" s="487">
        <v>8060</v>
      </c>
      <c r="D63" s="487">
        <v>4152</v>
      </c>
      <c r="E63" s="488">
        <f t="shared" si="11"/>
        <v>104.44349105172836</v>
      </c>
      <c r="F63" s="488">
        <f t="shared" si="11"/>
        <v>93.050103902101128</v>
      </c>
      <c r="G63" s="488">
        <f t="shared" si="11"/>
        <v>111.9439201941224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51292</v>
      </c>
      <c r="C64" s="487">
        <v>8224</v>
      </c>
      <c r="D64" s="487">
        <v>4219</v>
      </c>
      <c r="E64" s="488">
        <f t="shared" si="11"/>
        <v>104.78875541390865</v>
      </c>
      <c r="F64" s="488">
        <f t="shared" si="11"/>
        <v>94.943431078272909</v>
      </c>
      <c r="G64" s="488">
        <f t="shared" si="11"/>
        <v>113.75033701806416</v>
      </c>
      <c r="H64" s="489" t="str">
        <f t="shared" si="14"/>
        <v/>
      </c>
      <c r="I64" s="488" t="str">
        <f t="shared" si="12"/>
        <v/>
      </c>
      <c r="J64" s="488" t="str">
        <f t="shared" si="10"/>
        <v/>
      </c>
      <c r="K64" s="488" t="str">
        <f t="shared" si="10"/>
        <v/>
      </c>
      <c r="L64" s="488" t="e">
        <f t="shared" si="13"/>
        <v>#N/A</v>
      </c>
    </row>
    <row r="65" spans="1:12" ht="15" customHeight="1" x14ac:dyDescent="0.2">
      <c r="A65" s="490">
        <v>42979</v>
      </c>
      <c r="B65" s="487">
        <v>52188</v>
      </c>
      <c r="C65" s="487">
        <v>8050</v>
      </c>
      <c r="D65" s="487">
        <v>4383</v>
      </c>
      <c r="E65" s="488">
        <f t="shared" si="11"/>
        <v>106.61926942878156</v>
      </c>
      <c r="F65" s="488">
        <f t="shared" si="11"/>
        <v>92.934657123066273</v>
      </c>
      <c r="G65" s="488">
        <f t="shared" si="11"/>
        <v>118.17201401995148</v>
      </c>
      <c r="H65" s="489">
        <f t="shared" si="14"/>
        <v>42979</v>
      </c>
      <c r="I65" s="488">
        <f t="shared" si="12"/>
        <v>106.61926942878156</v>
      </c>
      <c r="J65" s="488">
        <f t="shared" si="10"/>
        <v>92.934657123066273</v>
      </c>
      <c r="K65" s="488">
        <f t="shared" si="10"/>
        <v>118.17201401995148</v>
      </c>
      <c r="L65" s="488" t="e">
        <f t="shared" si="13"/>
        <v>#N/A</v>
      </c>
    </row>
    <row r="66" spans="1:12" ht="15" customHeight="1" x14ac:dyDescent="0.2">
      <c r="A66" s="490" t="s">
        <v>471</v>
      </c>
      <c r="B66" s="487">
        <v>51715</v>
      </c>
      <c r="C66" s="487">
        <v>7991</v>
      </c>
      <c r="D66" s="487">
        <v>4292</v>
      </c>
      <c r="E66" s="488">
        <f t="shared" si="11"/>
        <v>105.65293781155512</v>
      </c>
      <c r="F66" s="488">
        <f t="shared" si="11"/>
        <v>92.25352112676056</v>
      </c>
      <c r="G66" s="488">
        <f t="shared" si="11"/>
        <v>115.71852251280667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51770</v>
      </c>
      <c r="C67" s="487">
        <v>7879</v>
      </c>
      <c r="D67" s="487">
        <v>4186</v>
      </c>
      <c r="E67" s="488">
        <f t="shared" si="11"/>
        <v>105.76530195309309</v>
      </c>
      <c r="F67" s="488">
        <f t="shared" si="11"/>
        <v>90.960517201570084</v>
      </c>
      <c r="G67" s="488">
        <f t="shared" si="11"/>
        <v>112.86060932866002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52027</v>
      </c>
      <c r="C68" s="487">
        <v>7895</v>
      </c>
      <c r="D68" s="487">
        <v>4324</v>
      </c>
      <c r="E68" s="488">
        <f t="shared" si="11"/>
        <v>106.29034894173408</v>
      </c>
      <c r="F68" s="488">
        <f t="shared" si="11"/>
        <v>91.145232048025861</v>
      </c>
      <c r="G68" s="488">
        <f t="shared" si="11"/>
        <v>116.58128875707739</v>
      </c>
      <c r="H68" s="489" t="str">
        <f t="shared" si="14"/>
        <v/>
      </c>
      <c r="I68" s="488" t="str">
        <f t="shared" si="12"/>
        <v/>
      </c>
      <c r="J68" s="488" t="str">
        <f t="shared" si="12"/>
        <v/>
      </c>
      <c r="K68" s="488" t="str">
        <f t="shared" si="12"/>
        <v/>
      </c>
      <c r="L68" s="488" t="e">
        <f t="shared" si="13"/>
        <v>#N/A</v>
      </c>
    </row>
    <row r="69" spans="1:12" ht="15" customHeight="1" x14ac:dyDescent="0.2">
      <c r="A69" s="490">
        <v>43344</v>
      </c>
      <c r="B69" s="487">
        <v>52776</v>
      </c>
      <c r="C69" s="487">
        <v>7671</v>
      </c>
      <c r="D69" s="487">
        <v>4485</v>
      </c>
      <c r="E69" s="488">
        <f t="shared" si="11"/>
        <v>107.82054425104192</v>
      </c>
      <c r="F69" s="488">
        <f t="shared" si="11"/>
        <v>88.55922419764488</v>
      </c>
      <c r="G69" s="488">
        <f t="shared" si="11"/>
        <v>120.92208142356431</v>
      </c>
      <c r="H69" s="489">
        <f t="shared" si="14"/>
        <v>43344</v>
      </c>
      <c r="I69" s="488">
        <f t="shared" si="12"/>
        <v>107.82054425104192</v>
      </c>
      <c r="J69" s="488">
        <f t="shared" si="12"/>
        <v>88.55922419764488</v>
      </c>
      <c r="K69" s="488">
        <f t="shared" si="12"/>
        <v>120.92208142356431</v>
      </c>
      <c r="L69" s="488" t="e">
        <f t="shared" si="13"/>
        <v>#N/A</v>
      </c>
    </row>
    <row r="70" spans="1:12" ht="15" customHeight="1" x14ac:dyDescent="0.2">
      <c r="A70" s="490" t="s">
        <v>474</v>
      </c>
      <c r="B70" s="487">
        <v>52250</v>
      </c>
      <c r="C70" s="487">
        <v>7673</v>
      </c>
      <c r="D70" s="487">
        <v>4415</v>
      </c>
      <c r="E70" s="488">
        <f t="shared" si="11"/>
        <v>106.74593446106071</v>
      </c>
      <c r="F70" s="488">
        <f t="shared" si="11"/>
        <v>88.582313553451868</v>
      </c>
      <c r="G70" s="488">
        <f t="shared" si="11"/>
        <v>119.03478026422216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52048</v>
      </c>
      <c r="C71" s="487">
        <v>7679</v>
      </c>
      <c r="D71" s="487">
        <v>4290</v>
      </c>
      <c r="E71" s="491">
        <f t="shared" ref="E71:G75" si="15">IF($A$51=37802,IF(COUNTBLANK(B$51:B$70)&gt;0,#N/A,IF(ISBLANK(B71)=FALSE,B71/B$51*100,#N/A)),IF(COUNTBLANK(B$51:B$75)&gt;0,#N/A,B71/B$51*100))</f>
        <v>106.33325161395769</v>
      </c>
      <c r="F71" s="491">
        <f t="shared" si="15"/>
        <v>88.651581620872776</v>
      </c>
      <c r="G71" s="491">
        <f t="shared" si="15"/>
        <v>115.66459962253977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52107</v>
      </c>
      <c r="C72" s="487">
        <v>7825</v>
      </c>
      <c r="D72" s="487">
        <v>4378</v>
      </c>
      <c r="E72" s="491">
        <f t="shared" si="15"/>
        <v>106.45378769306203</v>
      </c>
      <c r="F72" s="491">
        <f t="shared" si="15"/>
        <v>90.337104594781806</v>
      </c>
      <c r="G72" s="491">
        <f t="shared" si="15"/>
        <v>118.03720679428417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52935</v>
      </c>
      <c r="C73" s="487">
        <v>7587</v>
      </c>
      <c r="D73" s="487">
        <v>4547</v>
      </c>
      <c r="E73" s="491">
        <f t="shared" si="15"/>
        <v>108.14537876930621</v>
      </c>
      <c r="F73" s="491">
        <f t="shared" si="15"/>
        <v>87.589471253752009</v>
      </c>
      <c r="G73" s="491">
        <f t="shared" si="15"/>
        <v>122.59369102183877</v>
      </c>
      <c r="H73" s="492">
        <f>IF(A$51=37802,IF(ISERROR(L73)=TRUE,IF(ISBLANK(A73)=FALSE,IF(MONTH(A73)=MONTH(MAX(A$51:A$75)),A73,""),""),""),IF(ISERROR(L73)=TRUE,IF(MONTH(A73)=MONTH(MAX(A$51:A$75)),A73,""),""))</f>
        <v>43709</v>
      </c>
      <c r="I73" s="488">
        <f t="shared" si="12"/>
        <v>108.14537876930621</v>
      </c>
      <c r="J73" s="488">
        <f t="shared" si="12"/>
        <v>87.589471253752009</v>
      </c>
      <c r="K73" s="488">
        <f t="shared" si="12"/>
        <v>122.59369102183877</v>
      </c>
      <c r="L73" s="488" t="e">
        <f t="shared" si="13"/>
        <v>#N/A</v>
      </c>
    </row>
    <row r="74" spans="1:12" ht="15" customHeight="1" x14ac:dyDescent="0.2">
      <c r="A74" s="490" t="s">
        <v>477</v>
      </c>
      <c r="B74" s="487">
        <v>52466</v>
      </c>
      <c r="C74" s="487">
        <v>7563</v>
      </c>
      <c r="D74" s="487">
        <v>4500</v>
      </c>
      <c r="E74" s="491">
        <f t="shared" si="15"/>
        <v>107.18721908964615</v>
      </c>
      <c r="F74" s="491">
        <f t="shared" si="15"/>
        <v>87.312398984068338</v>
      </c>
      <c r="G74" s="491">
        <f t="shared" si="15"/>
        <v>121.32650310056619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52137</v>
      </c>
      <c r="C75" s="493">
        <v>7203</v>
      </c>
      <c r="D75" s="493">
        <v>4299</v>
      </c>
      <c r="E75" s="491">
        <f t="shared" si="15"/>
        <v>106.51507722481</v>
      </c>
      <c r="F75" s="491">
        <f t="shared" si="15"/>
        <v>83.156314938813196</v>
      </c>
      <c r="G75" s="491">
        <f t="shared" si="15"/>
        <v>115.90725262874091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108.14537876930621</v>
      </c>
      <c r="J77" s="488">
        <f>IF(J75&lt;&gt;"",J75,IF(J74&lt;&gt;"",J74,IF(J73&lt;&gt;"",J73,IF(J72&lt;&gt;"",J72,IF(J71&lt;&gt;"",J71,IF(J70&lt;&gt;"",J70,""))))))</f>
        <v>87.589471253752009</v>
      </c>
      <c r="K77" s="488">
        <f>IF(K75&lt;&gt;"",K75,IF(K74&lt;&gt;"",K74,IF(K73&lt;&gt;"",K73,IF(K72&lt;&gt;"",K72,IF(K71&lt;&gt;"",K71,IF(K70&lt;&gt;"",K70,""))))))</f>
        <v>122.59369102183877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+8,1%</v>
      </c>
      <c r="J79" s="488" t="str">
        <f>"GeB - ausschließlich: "&amp;IF(J77&gt;100,"+","")&amp;TEXT(J77-100,"0,0")&amp;"%"</f>
        <v>GeB - ausschließlich: -12,4%</v>
      </c>
      <c r="K79" s="488" t="str">
        <f>"GeB - im Nebenjob: "&amp;IF(K77&gt;100,"+","")&amp;TEXT(K77-100,"0,0")&amp;"%"</f>
        <v>GeB - im Nebenjob: +22,6%</v>
      </c>
    </row>
    <row r="81" spans="9:9" ht="15" customHeight="1" x14ac:dyDescent="0.2">
      <c r="I81" s="488" t="str">
        <f>IF(ISERROR(HLOOKUP(1,I$78:K$79,2,FALSE)),"",HLOOKUP(1,I$78:K$79,2,FALSE))</f>
        <v>GeB - im Nebenjob: +22,6%</v>
      </c>
    </row>
    <row r="82" spans="9:9" ht="15" customHeight="1" x14ac:dyDescent="0.2">
      <c r="I82" s="488" t="str">
        <f>IF(ISERROR(HLOOKUP(2,I$78:K$79,2,FALSE)),"",HLOOKUP(2,I$78:K$79,2,FALSE))</f>
        <v>SvB: +8,1%</v>
      </c>
    </row>
    <row r="83" spans="9:9" ht="15" customHeight="1" x14ac:dyDescent="0.2">
      <c r="I83" s="488" t="str">
        <f>IF(ISERROR(HLOOKUP(3,I$78:K$79,2,FALSE)),"",HLOOKUP(3,I$78:K$79,2,FALSE))</f>
        <v>GeB - ausschließlich: -12,4%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52137</v>
      </c>
      <c r="E12" s="114">
        <v>52466</v>
      </c>
      <c r="F12" s="114">
        <v>52935</v>
      </c>
      <c r="G12" s="114">
        <v>52107</v>
      </c>
      <c r="H12" s="114">
        <v>52048</v>
      </c>
      <c r="I12" s="115">
        <v>89</v>
      </c>
      <c r="J12" s="116">
        <v>0.17099600368890255</v>
      </c>
      <c r="N12" s="117"/>
    </row>
    <row r="13" spans="1:15" s="110" customFormat="1" ht="13.5" customHeight="1" x14ac:dyDescent="0.2">
      <c r="A13" s="118" t="s">
        <v>105</v>
      </c>
      <c r="B13" s="119" t="s">
        <v>106</v>
      </c>
      <c r="C13" s="113">
        <v>49.596256017799263</v>
      </c>
      <c r="D13" s="114">
        <v>25858</v>
      </c>
      <c r="E13" s="114">
        <v>25991</v>
      </c>
      <c r="F13" s="114">
        <v>26385</v>
      </c>
      <c r="G13" s="114">
        <v>25957</v>
      </c>
      <c r="H13" s="114">
        <v>25787</v>
      </c>
      <c r="I13" s="115">
        <v>71</v>
      </c>
      <c r="J13" s="116">
        <v>0.27533253189591655</v>
      </c>
    </row>
    <row r="14" spans="1:15" s="110" customFormat="1" ht="13.5" customHeight="1" x14ac:dyDescent="0.2">
      <c r="A14" s="120"/>
      <c r="B14" s="119" t="s">
        <v>107</v>
      </c>
      <c r="C14" s="113">
        <v>50.403743982200737</v>
      </c>
      <c r="D14" s="114">
        <v>26279</v>
      </c>
      <c r="E14" s="114">
        <v>26475</v>
      </c>
      <c r="F14" s="114">
        <v>26550</v>
      </c>
      <c r="G14" s="114">
        <v>26150</v>
      </c>
      <c r="H14" s="114">
        <v>26261</v>
      </c>
      <c r="I14" s="115">
        <v>18</v>
      </c>
      <c r="J14" s="116">
        <v>6.8542705913712351E-2</v>
      </c>
    </row>
    <row r="15" spans="1:15" s="110" customFormat="1" ht="13.5" customHeight="1" x14ac:dyDescent="0.2">
      <c r="A15" s="118" t="s">
        <v>105</v>
      </c>
      <c r="B15" s="121" t="s">
        <v>108</v>
      </c>
      <c r="C15" s="113">
        <v>10.568310412950495</v>
      </c>
      <c r="D15" s="114">
        <v>5510</v>
      </c>
      <c r="E15" s="114">
        <v>5746</v>
      </c>
      <c r="F15" s="114">
        <v>5962</v>
      </c>
      <c r="G15" s="114">
        <v>5334</v>
      </c>
      <c r="H15" s="114">
        <v>5563</v>
      </c>
      <c r="I15" s="115">
        <v>-53</v>
      </c>
      <c r="J15" s="116">
        <v>-0.95272335071004854</v>
      </c>
    </row>
    <row r="16" spans="1:15" s="110" customFormat="1" ht="13.5" customHeight="1" x14ac:dyDescent="0.2">
      <c r="A16" s="118"/>
      <c r="B16" s="121" t="s">
        <v>109</v>
      </c>
      <c r="C16" s="113">
        <v>65.462147802903885</v>
      </c>
      <c r="D16" s="114">
        <v>34130</v>
      </c>
      <c r="E16" s="114">
        <v>34288</v>
      </c>
      <c r="F16" s="114">
        <v>34611</v>
      </c>
      <c r="G16" s="114">
        <v>34625</v>
      </c>
      <c r="H16" s="114">
        <v>34556</v>
      </c>
      <c r="I16" s="115">
        <v>-426</v>
      </c>
      <c r="J16" s="116">
        <v>-1.232781571941197</v>
      </c>
    </row>
    <row r="17" spans="1:10" s="110" customFormat="1" ht="13.5" customHeight="1" x14ac:dyDescent="0.2">
      <c r="A17" s="118"/>
      <c r="B17" s="121" t="s">
        <v>110</v>
      </c>
      <c r="C17" s="113">
        <v>22.697892091988415</v>
      </c>
      <c r="D17" s="114">
        <v>11834</v>
      </c>
      <c r="E17" s="114">
        <v>11764</v>
      </c>
      <c r="F17" s="114">
        <v>11721</v>
      </c>
      <c r="G17" s="114">
        <v>11512</v>
      </c>
      <c r="H17" s="114">
        <v>11313</v>
      </c>
      <c r="I17" s="115">
        <v>521</v>
      </c>
      <c r="J17" s="116">
        <v>4.6053213117652261</v>
      </c>
    </row>
    <row r="18" spans="1:10" s="110" customFormat="1" ht="13.5" customHeight="1" x14ac:dyDescent="0.2">
      <c r="A18" s="120"/>
      <c r="B18" s="121" t="s">
        <v>111</v>
      </c>
      <c r="C18" s="113">
        <v>1.2716496921572011</v>
      </c>
      <c r="D18" s="114">
        <v>663</v>
      </c>
      <c r="E18" s="114">
        <v>668</v>
      </c>
      <c r="F18" s="114">
        <v>641</v>
      </c>
      <c r="G18" s="114">
        <v>636</v>
      </c>
      <c r="H18" s="114">
        <v>616</v>
      </c>
      <c r="I18" s="115">
        <v>47</v>
      </c>
      <c r="J18" s="116">
        <v>7.6298701298701301</v>
      </c>
    </row>
    <row r="19" spans="1:10" s="110" customFormat="1" ht="13.5" customHeight="1" x14ac:dyDescent="0.2">
      <c r="A19" s="120"/>
      <c r="B19" s="121" t="s">
        <v>112</v>
      </c>
      <c r="C19" s="113">
        <v>0.34716228398258436</v>
      </c>
      <c r="D19" s="114">
        <v>181</v>
      </c>
      <c r="E19" s="114">
        <v>177</v>
      </c>
      <c r="F19" s="114">
        <v>161</v>
      </c>
      <c r="G19" s="114">
        <v>142</v>
      </c>
      <c r="H19" s="114">
        <v>139</v>
      </c>
      <c r="I19" s="115">
        <v>42</v>
      </c>
      <c r="J19" s="116">
        <v>30.215827338129497</v>
      </c>
    </row>
    <row r="20" spans="1:10" s="110" customFormat="1" ht="13.5" customHeight="1" x14ac:dyDescent="0.2">
      <c r="A20" s="118" t="s">
        <v>113</v>
      </c>
      <c r="B20" s="122" t="s">
        <v>114</v>
      </c>
      <c r="C20" s="113">
        <v>66.53240500987782</v>
      </c>
      <c r="D20" s="114">
        <v>34688</v>
      </c>
      <c r="E20" s="114">
        <v>34983</v>
      </c>
      <c r="F20" s="114">
        <v>35493</v>
      </c>
      <c r="G20" s="114">
        <v>34802</v>
      </c>
      <c r="H20" s="114">
        <v>34910</v>
      </c>
      <c r="I20" s="115">
        <v>-222</v>
      </c>
      <c r="J20" s="116">
        <v>-0.63592093955886564</v>
      </c>
    </row>
    <row r="21" spans="1:10" s="110" customFormat="1" ht="13.5" customHeight="1" x14ac:dyDescent="0.2">
      <c r="A21" s="120"/>
      <c r="B21" s="122" t="s">
        <v>115</v>
      </c>
      <c r="C21" s="113">
        <v>33.46759499012218</v>
      </c>
      <c r="D21" s="114">
        <v>17449</v>
      </c>
      <c r="E21" s="114">
        <v>17483</v>
      </c>
      <c r="F21" s="114">
        <v>17442</v>
      </c>
      <c r="G21" s="114">
        <v>17305</v>
      </c>
      <c r="H21" s="114">
        <v>17138</v>
      </c>
      <c r="I21" s="115">
        <v>311</v>
      </c>
      <c r="J21" s="116">
        <v>1.8146808262340997</v>
      </c>
    </row>
    <row r="22" spans="1:10" s="110" customFormat="1" ht="13.5" customHeight="1" x14ac:dyDescent="0.2">
      <c r="A22" s="118" t="s">
        <v>113</v>
      </c>
      <c r="B22" s="122" t="s">
        <v>116</v>
      </c>
      <c r="C22" s="113">
        <v>92.090070391468629</v>
      </c>
      <c r="D22" s="114">
        <v>48013</v>
      </c>
      <c r="E22" s="114">
        <v>48347</v>
      </c>
      <c r="F22" s="114">
        <v>48724</v>
      </c>
      <c r="G22" s="114">
        <v>48036</v>
      </c>
      <c r="H22" s="114">
        <v>48158</v>
      </c>
      <c r="I22" s="115">
        <v>-145</v>
      </c>
      <c r="J22" s="116">
        <v>-0.30109223804975288</v>
      </c>
    </row>
    <row r="23" spans="1:10" s="110" customFormat="1" ht="13.5" customHeight="1" x14ac:dyDescent="0.2">
      <c r="A23" s="123"/>
      <c r="B23" s="124" t="s">
        <v>117</v>
      </c>
      <c r="C23" s="125">
        <v>7.8638970404894799</v>
      </c>
      <c r="D23" s="114">
        <v>4100</v>
      </c>
      <c r="E23" s="114">
        <v>4098</v>
      </c>
      <c r="F23" s="114">
        <v>4189</v>
      </c>
      <c r="G23" s="114">
        <v>4052</v>
      </c>
      <c r="H23" s="114">
        <v>3866</v>
      </c>
      <c r="I23" s="115">
        <v>234</v>
      </c>
      <c r="J23" s="116">
        <v>6.0527677185721673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11502</v>
      </c>
      <c r="E26" s="114">
        <v>12063</v>
      </c>
      <c r="F26" s="114">
        <v>12134</v>
      </c>
      <c r="G26" s="114">
        <v>12203</v>
      </c>
      <c r="H26" s="140">
        <v>11969</v>
      </c>
      <c r="I26" s="115">
        <v>-467</v>
      </c>
      <c r="J26" s="116">
        <v>-3.9017461776255327</v>
      </c>
    </row>
    <row r="27" spans="1:10" s="110" customFormat="1" ht="13.5" customHeight="1" x14ac:dyDescent="0.2">
      <c r="A27" s="118" t="s">
        <v>105</v>
      </c>
      <c r="B27" s="119" t="s">
        <v>106</v>
      </c>
      <c r="C27" s="113">
        <v>40.749434880890277</v>
      </c>
      <c r="D27" s="115">
        <v>4687</v>
      </c>
      <c r="E27" s="114">
        <v>4895</v>
      </c>
      <c r="F27" s="114">
        <v>4940</v>
      </c>
      <c r="G27" s="114">
        <v>4928</v>
      </c>
      <c r="H27" s="140">
        <v>4897</v>
      </c>
      <c r="I27" s="115">
        <v>-210</v>
      </c>
      <c r="J27" s="116">
        <v>-4.2883397998774759</v>
      </c>
    </row>
    <row r="28" spans="1:10" s="110" customFormat="1" ht="13.5" customHeight="1" x14ac:dyDescent="0.2">
      <c r="A28" s="120"/>
      <c r="B28" s="119" t="s">
        <v>107</v>
      </c>
      <c r="C28" s="113">
        <v>59.250565119109723</v>
      </c>
      <c r="D28" s="115">
        <v>6815</v>
      </c>
      <c r="E28" s="114">
        <v>7168</v>
      </c>
      <c r="F28" s="114">
        <v>7194</v>
      </c>
      <c r="G28" s="114">
        <v>7275</v>
      </c>
      <c r="H28" s="140">
        <v>7072</v>
      </c>
      <c r="I28" s="115">
        <v>-257</v>
      </c>
      <c r="J28" s="116">
        <v>-3.6340497737556561</v>
      </c>
    </row>
    <row r="29" spans="1:10" s="110" customFormat="1" ht="13.5" customHeight="1" x14ac:dyDescent="0.2">
      <c r="A29" s="118" t="s">
        <v>105</v>
      </c>
      <c r="B29" s="121" t="s">
        <v>108</v>
      </c>
      <c r="C29" s="113">
        <v>16.205877238741088</v>
      </c>
      <c r="D29" s="115">
        <v>1864</v>
      </c>
      <c r="E29" s="114">
        <v>1998</v>
      </c>
      <c r="F29" s="114">
        <v>2039</v>
      </c>
      <c r="G29" s="114">
        <v>2066</v>
      </c>
      <c r="H29" s="140">
        <v>1894</v>
      </c>
      <c r="I29" s="115">
        <v>-30</v>
      </c>
      <c r="J29" s="116">
        <v>-1.583949313621964</v>
      </c>
    </row>
    <row r="30" spans="1:10" s="110" customFormat="1" ht="13.5" customHeight="1" x14ac:dyDescent="0.2">
      <c r="A30" s="118"/>
      <c r="B30" s="121" t="s">
        <v>109</v>
      </c>
      <c r="C30" s="113">
        <v>45.965918970613806</v>
      </c>
      <c r="D30" s="115">
        <v>5287</v>
      </c>
      <c r="E30" s="114">
        <v>5548</v>
      </c>
      <c r="F30" s="114">
        <v>5547</v>
      </c>
      <c r="G30" s="114">
        <v>5568</v>
      </c>
      <c r="H30" s="140">
        <v>5579</v>
      </c>
      <c r="I30" s="115">
        <v>-292</v>
      </c>
      <c r="J30" s="116">
        <v>-5.2339128876142675</v>
      </c>
    </row>
    <row r="31" spans="1:10" s="110" customFormat="1" ht="13.5" customHeight="1" x14ac:dyDescent="0.2">
      <c r="A31" s="118"/>
      <c r="B31" s="121" t="s">
        <v>110</v>
      </c>
      <c r="C31" s="113">
        <v>19.848721961398017</v>
      </c>
      <c r="D31" s="115">
        <v>2283</v>
      </c>
      <c r="E31" s="114">
        <v>2357</v>
      </c>
      <c r="F31" s="114">
        <v>2391</v>
      </c>
      <c r="G31" s="114">
        <v>2459</v>
      </c>
      <c r="H31" s="140">
        <v>2454</v>
      </c>
      <c r="I31" s="115">
        <v>-171</v>
      </c>
      <c r="J31" s="116">
        <v>-6.9682151589242052</v>
      </c>
    </row>
    <row r="32" spans="1:10" s="110" customFormat="1" ht="13.5" customHeight="1" x14ac:dyDescent="0.2">
      <c r="A32" s="120"/>
      <c r="B32" s="121" t="s">
        <v>111</v>
      </c>
      <c r="C32" s="113">
        <v>17.979481829247089</v>
      </c>
      <c r="D32" s="115">
        <v>2068</v>
      </c>
      <c r="E32" s="114">
        <v>2160</v>
      </c>
      <c r="F32" s="114">
        <v>2157</v>
      </c>
      <c r="G32" s="114">
        <v>2110</v>
      </c>
      <c r="H32" s="140">
        <v>2042</v>
      </c>
      <c r="I32" s="115">
        <v>26</v>
      </c>
      <c r="J32" s="116">
        <v>1.2732615083251715</v>
      </c>
    </row>
    <row r="33" spans="1:10" s="110" customFormat="1" ht="13.5" customHeight="1" x14ac:dyDescent="0.2">
      <c r="A33" s="120"/>
      <c r="B33" s="121" t="s">
        <v>112</v>
      </c>
      <c r="C33" s="113">
        <v>1.7909928708050773</v>
      </c>
      <c r="D33" s="115">
        <v>206</v>
      </c>
      <c r="E33" s="114">
        <v>227</v>
      </c>
      <c r="F33" s="114">
        <v>248</v>
      </c>
      <c r="G33" s="114">
        <v>207</v>
      </c>
      <c r="H33" s="140">
        <v>169</v>
      </c>
      <c r="I33" s="115">
        <v>37</v>
      </c>
      <c r="J33" s="116">
        <v>21.893491124260354</v>
      </c>
    </row>
    <row r="34" spans="1:10" s="110" customFormat="1" ht="13.5" customHeight="1" x14ac:dyDescent="0.2">
      <c r="A34" s="118" t="s">
        <v>113</v>
      </c>
      <c r="B34" s="122" t="s">
        <v>116</v>
      </c>
      <c r="C34" s="113">
        <v>91.331942270909408</v>
      </c>
      <c r="D34" s="115">
        <v>10505</v>
      </c>
      <c r="E34" s="114">
        <v>11002</v>
      </c>
      <c r="F34" s="114">
        <v>11062</v>
      </c>
      <c r="G34" s="114">
        <v>11126</v>
      </c>
      <c r="H34" s="140">
        <v>10948</v>
      </c>
      <c r="I34" s="115">
        <v>-443</v>
      </c>
      <c r="J34" s="116">
        <v>-4.0464011691633175</v>
      </c>
    </row>
    <row r="35" spans="1:10" s="110" customFormat="1" ht="13.5" customHeight="1" x14ac:dyDescent="0.2">
      <c r="A35" s="118"/>
      <c r="B35" s="119" t="s">
        <v>117</v>
      </c>
      <c r="C35" s="113">
        <v>8.4854807859502692</v>
      </c>
      <c r="D35" s="115">
        <v>976</v>
      </c>
      <c r="E35" s="114">
        <v>1040</v>
      </c>
      <c r="F35" s="114">
        <v>1048</v>
      </c>
      <c r="G35" s="114">
        <v>1049</v>
      </c>
      <c r="H35" s="140">
        <v>998</v>
      </c>
      <c r="I35" s="115">
        <v>-22</v>
      </c>
      <c r="J35" s="116">
        <v>-2.2044088176352705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7203</v>
      </c>
      <c r="E37" s="114">
        <v>7563</v>
      </c>
      <c r="F37" s="114">
        <v>7587</v>
      </c>
      <c r="G37" s="114">
        <v>7825</v>
      </c>
      <c r="H37" s="140">
        <v>7679</v>
      </c>
      <c r="I37" s="115">
        <v>-476</v>
      </c>
      <c r="J37" s="116">
        <v>-6.1987237921604379</v>
      </c>
    </row>
    <row r="38" spans="1:10" s="110" customFormat="1" ht="13.5" customHeight="1" x14ac:dyDescent="0.2">
      <c r="A38" s="118" t="s">
        <v>105</v>
      </c>
      <c r="B38" s="119" t="s">
        <v>106</v>
      </c>
      <c r="C38" s="113">
        <v>40.163820630292932</v>
      </c>
      <c r="D38" s="115">
        <v>2893</v>
      </c>
      <c r="E38" s="114">
        <v>3017</v>
      </c>
      <c r="F38" s="114">
        <v>3026</v>
      </c>
      <c r="G38" s="114">
        <v>3097</v>
      </c>
      <c r="H38" s="140">
        <v>3107</v>
      </c>
      <c r="I38" s="115">
        <v>-214</v>
      </c>
      <c r="J38" s="116">
        <v>-6.8876729964596075</v>
      </c>
    </row>
    <row r="39" spans="1:10" s="110" customFormat="1" ht="13.5" customHeight="1" x14ac:dyDescent="0.2">
      <c r="A39" s="120"/>
      <c r="B39" s="119" t="s">
        <v>107</v>
      </c>
      <c r="C39" s="113">
        <v>59.836179369707068</v>
      </c>
      <c r="D39" s="115">
        <v>4310</v>
      </c>
      <c r="E39" s="114">
        <v>4546</v>
      </c>
      <c r="F39" s="114">
        <v>4561</v>
      </c>
      <c r="G39" s="114">
        <v>4728</v>
      </c>
      <c r="H39" s="140">
        <v>4572</v>
      </c>
      <c r="I39" s="115">
        <v>-262</v>
      </c>
      <c r="J39" s="116">
        <v>-5.7305336832895888</v>
      </c>
    </row>
    <row r="40" spans="1:10" s="110" customFormat="1" ht="13.5" customHeight="1" x14ac:dyDescent="0.2">
      <c r="A40" s="118" t="s">
        <v>105</v>
      </c>
      <c r="B40" s="121" t="s">
        <v>108</v>
      </c>
      <c r="C40" s="113">
        <v>19.450229071220324</v>
      </c>
      <c r="D40" s="115">
        <v>1401</v>
      </c>
      <c r="E40" s="114">
        <v>1496</v>
      </c>
      <c r="F40" s="114">
        <v>1494</v>
      </c>
      <c r="G40" s="114">
        <v>1630</v>
      </c>
      <c r="H40" s="140">
        <v>1450</v>
      </c>
      <c r="I40" s="115">
        <v>-49</v>
      </c>
      <c r="J40" s="116">
        <v>-3.3793103448275863</v>
      </c>
    </row>
    <row r="41" spans="1:10" s="110" customFormat="1" ht="13.5" customHeight="1" x14ac:dyDescent="0.2">
      <c r="A41" s="118"/>
      <c r="B41" s="121" t="s">
        <v>109</v>
      </c>
      <c r="C41" s="113">
        <v>32.139386366791612</v>
      </c>
      <c r="D41" s="115">
        <v>2315</v>
      </c>
      <c r="E41" s="114">
        <v>2434</v>
      </c>
      <c r="F41" s="114">
        <v>2444</v>
      </c>
      <c r="G41" s="114">
        <v>2515</v>
      </c>
      <c r="H41" s="140">
        <v>2597</v>
      </c>
      <c r="I41" s="115">
        <v>-282</v>
      </c>
      <c r="J41" s="116">
        <v>-10.858683095879861</v>
      </c>
    </row>
    <row r="42" spans="1:10" s="110" customFormat="1" ht="13.5" customHeight="1" x14ac:dyDescent="0.2">
      <c r="A42" s="118"/>
      <c r="B42" s="121" t="s">
        <v>110</v>
      </c>
      <c r="C42" s="113">
        <v>20.616409829237817</v>
      </c>
      <c r="D42" s="115">
        <v>1485</v>
      </c>
      <c r="E42" s="114">
        <v>1543</v>
      </c>
      <c r="F42" s="114">
        <v>1568</v>
      </c>
      <c r="G42" s="114">
        <v>1639</v>
      </c>
      <c r="H42" s="140">
        <v>1648</v>
      </c>
      <c r="I42" s="115">
        <v>-163</v>
      </c>
      <c r="J42" s="116">
        <v>-9.8907766990291268</v>
      </c>
    </row>
    <row r="43" spans="1:10" s="110" customFormat="1" ht="13.5" customHeight="1" x14ac:dyDescent="0.2">
      <c r="A43" s="120"/>
      <c r="B43" s="121" t="s">
        <v>111</v>
      </c>
      <c r="C43" s="113">
        <v>27.793974732750243</v>
      </c>
      <c r="D43" s="115">
        <v>2002</v>
      </c>
      <c r="E43" s="114">
        <v>2090</v>
      </c>
      <c r="F43" s="114">
        <v>2081</v>
      </c>
      <c r="G43" s="114">
        <v>2041</v>
      </c>
      <c r="H43" s="140">
        <v>1984</v>
      </c>
      <c r="I43" s="115">
        <v>18</v>
      </c>
      <c r="J43" s="116">
        <v>0.907258064516129</v>
      </c>
    </row>
    <row r="44" spans="1:10" s="110" customFormat="1" ht="13.5" customHeight="1" x14ac:dyDescent="0.2">
      <c r="A44" s="120"/>
      <c r="B44" s="121" t="s">
        <v>112</v>
      </c>
      <c r="C44" s="113">
        <v>2.6516729140635844</v>
      </c>
      <c r="D44" s="115">
        <v>191</v>
      </c>
      <c r="E44" s="114">
        <v>207</v>
      </c>
      <c r="F44" s="114">
        <v>227</v>
      </c>
      <c r="G44" s="114">
        <v>190</v>
      </c>
      <c r="H44" s="140">
        <v>158</v>
      </c>
      <c r="I44" s="115">
        <v>33</v>
      </c>
      <c r="J44" s="116">
        <v>20.88607594936709</v>
      </c>
    </row>
    <row r="45" spans="1:10" s="110" customFormat="1" ht="13.5" customHeight="1" x14ac:dyDescent="0.2">
      <c r="A45" s="118" t="s">
        <v>113</v>
      </c>
      <c r="B45" s="122" t="s">
        <v>116</v>
      </c>
      <c r="C45" s="113">
        <v>90.767735665694843</v>
      </c>
      <c r="D45" s="115">
        <v>6538</v>
      </c>
      <c r="E45" s="114">
        <v>6847</v>
      </c>
      <c r="F45" s="114">
        <v>6883</v>
      </c>
      <c r="G45" s="114">
        <v>7084</v>
      </c>
      <c r="H45" s="140">
        <v>6971</v>
      </c>
      <c r="I45" s="115">
        <v>-433</v>
      </c>
      <c r="J45" s="116">
        <v>-6.2114474250466216</v>
      </c>
    </row>
    <row r="46" spans="1:10" s="110" customFormat="1" ht="13.5" customHeight="1" x14ac:dyDescent="0.2">
      <c r="A46" s="118"/>
      <c r="B46" s="119" t="s">
        <v>117</v>
      </c>
      <c r="C46" s="113">
        <v>8.9546022490628907</v>
      </c>
      <c r="D46" s="115">
        <v>645</v>
      </c>
      <c r="E46" s="114">
        <v>695</v>
      </c>
      <c r="F46" s="114">
        <v>680</v>
      </c>
      <c r="G46" s="114">
        <v>713</v>
      </c>
      <c r="H46" s="140">
        <v>685</v>
      </c>
      <c r="I46" s="115">
        <v>-40</v>
      </c>
      <c r="J46" s="116">
        <v>-5.8394160583941606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4299</v>
      </c>
      <c r="E48" s="114">
        <v>4500</v>
      </c>
      <c r="F48" s="114">
        <v>4547</v>
      </c>
      <c r="G48" s="114">
        <v>4378</v>
      </c>
      <c r="H48" s="140">
        <v>4290</v>
      </c>
      <c r="I48" s="115">
        <v>9</v>
      </c>
      <c r="J48" s="116">
        <v>0.20979020979020979</v>
      </c>
    </row>
    <row r="49" spans="1:12" s="110" customFormat="1" ht="13.5" customHeight="1" x14ac:dyDescent="0.2">
      <c r="A49" s="118" t="s">
        <v>105</v>
      </c>
      <c r="B49" s="119" t="s">
        <v>106</v>
      </c>
      <c r="C49" s="113">
        <v>41.730635031402649</v>
      </c>
      <c r="D49" s="115">
        <v>1794</v>
      </c>
      <c r="E49" s="114">
        <v>1878</v>
      </c>
      <c r="F49" s="114">
        <v>1914</v>
      </c>
      <c r="G49" s="114">
        <v>1831</v>
      </c>
      <c r="H49" s="140">
        <v>1790</v>
      </c>
      <c r="I49" s="115">
        <v>4</v>
      </c>
      <c r="J49" s="116">
        <v>0.22346368715083798</v>
      </c>
    </row>
    <row r="50" spans="1:12" s="110" customFormat="1" ht="13.5" customHeight="1" x14ac:dyDescent="0.2">
      <c r="A50" s="120"/>
      <c r="B50" s="119" t="s">
        <v>107</v>
      </c>
      <c r="C50" s="113">
        <v>58.269364968597351</v>
      </c>
      <c r="D50" s="115">
        <v>2505</v>
      </c>
      <c r="E50" s="114">
        <v>2622</v>
      </c>
      <c r="F50" s="114">
        <v>2633</v>
      </c>
      <c r="G50" s="114">
        <v>2547</v>
      </c>
      <c r="H50" s="140">
        <v>2500</v>
      </c>
      <c r="I50" s="115">
        <v>5</v>
      </c>
      <c r="J50" s="116">
        <v>0.2</v>
      </c>
    </row>
    <row r="51" spans="1:12" s="110" customFormat="1" ht="13.5" customHeight="1" x14ac:dyDescent="0.2">
      <c r="A51" s="118" t="s">
        <v>105</v>
      </c>
      <c r="B51" s="121" t="s">
        <v>108</v>
      </c>
      <c r="C51" s="113">
        <v>10.769946499185858</v>
      </c>
      <c r="D51" s="115">
        <v>463</v>
      </c>
      <c r="E51" s="114">
        <v>502</v>
      </c>
      <c r="F51" s="114">
        <v>545</v>
      </c>
      <c r="G51" s="114">
        <v>436</v>
      </c>
      <c r="H51" s="140">
        <v>444</v>
      </c>
      <c r="I51" s="115">
        <v>19</v>
      </c>
      <c r="J51" s="116">
        <v>4.2792792792792795</v>
      </c>
    </row>
    <row r="52" spans="1:12" s="110" customFormat="1" ht="13.5" customHeight="1" x14ac:dyDescent="0.2">
      <c r="A52" s="118"/>
      <c r="B52" s="121" t="s">
        <v>109</v>
      </c>
      <c r="C52" s="113">
        <v>69.132356361944645</v>
      </c>
      <c r="D52" s="115">
        <v>2972</v>
      </c>
      <c r="E52" s="114">
        <v>3114</v>
      </c>
      <c r="F52" s="114">
        <v>3103</v>
      </c>
      <c r="G52" s="114">
        <v>3053</v>
      </c>
      <c r="H52" s="140">
        <v>2982</v>
      </c>
      <c r="I52" s="115">
        <v>-10</v>
      </c>
      <c r="J52" s="116">
        <v>-0.33534540576794097</v>
      </c>
    </row>
    <row r="53" spans="1:12" s="110" customFormat="1" ht="13.5" customHeight="1" x14ac:dyDescent="0.2">
      <c r="A53" s="118"/>
      <c r="B53" s="121" t="s">
        <v>110</v>
      </c>
      <c r="C53" s="113">
        <v>18.562456385205863</v>
      </c>
      <c r="D53" s="115">
        <v>798</v>
      </c>
      <c r="E53" s="114">
        <v>814</v>
      </c>
      <c r="F53" s="114">
        <v>823</v>
      </c>
      <c r="G53" s="114">
        <v>820</v>
      </c>
      <c r="H53" s="140">
        <v>806</v>
      </c>
      <c r="I53" s="115">
        <v>-8</v>
      </c>
      <c r="J53" s="116">
        <v>-0.99255583126550873</v>
      </c>
    </row>
    <row r="54" spans="1:12" s="110" customFormat="1" ht="13.5" customHeight="1" x14ac:dyDescent="0.2">
      <c r="A54" s="120"/>
      <c r="B54" s="121" t="s">
        <v>111</v>
      </c>
      <c r="C54" s="113">
        <v>1.5352407536636428</v>
      </c>
      <c r="D54" s="115">
        <v>66</v>
      </c>
      <c r="E54" s="114">
        <v>70</v>
      </c>
      <c r="F54" s="114">
        <v>76</v>
      </c>
      <c r="G54" s="114">
        <v>69</v>
      </c>
      <c r="H54" s="140">
        <v>58</v>
      </c>
      <c r="I54" s="115">
        <v>8</v>
      </c>
      <c r="J54" s="116">
        <v>13.793103448275861</v>
      </c>
    </row>
    <row r="55" spans="1:12" s="110" customFormat="1" ht="13.5" customHeight="1" x14ac:dyDescent="0.2">
      <c r="A55" s="120"/>
      <c r="B55" s="121" t="s">
        <v>112</v>
      </c>
      <c r="C55" s="113">
        <v>0.34891835310537334</v>
      </c>
      <c r="D55" s="115">
        <v>15</v>
      </c>
      <c r="E55" s="114">
        <v>20</v>
      </c>
      <c r="F55" s="114">
        <v>21</v>
      </c>
      <c r="G55" s="114">
        <v>17</v>
      </c>
      <c r="H55" s="140">
        <v>11</v>
      </c>
      <c r="I55" s="115">
        <v>4</v>
      </c>
      <c r="J55" s="116">
        <v>36.363636363636367</v>
      </c>
    </row>
    <row r="56" spans="1:12" s="110" customFormat="1" ht="13.5" customHeight="1" x14ac:dyDescent="0.2">
      <c r="A56" s="118" t="s">
        <v>113</v>
      </c>
      <c r="B56" s="122" t="s">
        <v>116</v>
      </c>
      <c r="C56" s="113">
        <v>92.277273784601064</v>
      </c>
      <c r="D56" s="115">
        <v>3967</v>
      </c>
      <c r="E56" s="114">
        <v>4155</v>
      </c>
      <c r="F56" s="114">
        <v>4179</v>
      </c>
      <c r="G56" s="114">
        <v>4042</v>
      </c>
      <c r="H56" s="140">
        <v>3977</v>
      </c>
      <c r="I56" s="115">
        <v>-10</v>
      </c>
      <c r="J56" s="116">
        <v>-0.25144581342720645</v>
      </c>
    </row>
    <row r="57" spans="1:12" s="110" customFormat="1" ht="13.5" customHeight="1" x14ac:dyDescent="0.2">
      <c r="A57" s="142"/>
      <c r="B57" s="124" t="s">
        <v>117</v>
      </c>
      <c r="C57" s="125">
        <v>7.699464991858572</v>
      </c>
      <c r="D57" s="143">
        <v>331</v>
      </c>
      <c r="E57" s="144">
        <v>345</v>
      </c>
      <c r="F57" s="144">
        <v>368</v>
      </c>
      <c r="G57" s="144">
        <v>336</v>
      </c>
      <c r="H57" s="145">
        <v>313</v>
      </c>
      <c r="I57" s="143">
        <v>18</v>
      </c>
      <c r="J57" s="146">
        <v>5.7507987220447285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52137</v>
      </c>
      <c r="E12" s="236">
        <v>52466</v>
      </c>
      <c r="F12" s="114">
        <v>52935</v>
      </c>
      <c r="G12" s="114">
        <v>52107</v>
      </c>
      <c r="H12" s="140">
        <v>52048</v>
      </c>
      <c r="I12" s="115">
        <v>89</v>
      </c>
      <c r="J12" s="116">
        <v>0.17099600368890255</v>
      </c>
    </row>
    <row r="13" spans="1:15" s="110" customFormat="1" ht="12" customHeight="1" x14ac:dyDescent="0.2">
      <c r="A13" s="118" t="s">
        <v>105</v>
      </c>
      <c r="B13" s="119" t="s">
        <v>106</v>
      </c>
      <c r="C13" s="113">
        <v>49.596256017799263</v>
      </c>
      <c r="D13" s="115">
        <v>25858</v>
      </c>
      <c r="E13" s="114">
        <v>25991</v>
      </c>
      <c r="F13" s="114">
        <v>26385</v>
      </c>
      <c r="G13" s="114">
        <v>25957</v>
      </c>
      <c r="H13" s="140">
        <v>25787</v>
      </c>
      <c r="I13" s="115">
        <v>71</v>
      </c>
      <c r="J13" s="116">
        <v>0.27533253189591655</v>
      </c>
    </row>
    <row r="14" spans="1:15" s="110" customFormat="1" ht="12" customHeight="1" x14ac:dyDescent="0.2">
      <c r="A14" s="118"/>
      <c r="B14" s="119" t="s">
        <v>107</v>
      </c>
      <c r="C14" s="113">
        <v>50.403743982200737</v>
      </c>
      <c r="D14" s="115">
        <v>26279</v>
      </c>
      <c r="E14" s="114">
        <v>26475</v>
      </c>
      <c r="F14" s="114">
        <v>26550</v>
      </c>
      <c r="G14" s="114">
        <v>26150</v>
      </c>
      <c r="H14" s="140">
        <v>26261</v>
      </c>
      <c r="I14" s="115">
        <v>18</v>
      </c>
      <c r="J14" s="116">
        <v>6.8542705913712351E-2</v>
      </c>
    </row>
    <row r="15" spans="1:15" s="110" customFormat="1" ht="12" customHeight="1" x14ac:dyDescent="0.2">
      <c r="A15" s="118" t="s">
        <v>105</v>
      </c>
      <c r="B15" s="121" t="s">
        <v>108</v>
      </c>
      <c r="C15" s="113">
        <v>10.568310412950495</v>
      </c>
      <c r="D15" s="115">
        <v>5510</v>
      </c>
      <c r="E15" s="114">
        <v>5746</v>
      </c>
      <c r="F15" s="114">
        <v>5962</v>
      </c>
      <c r="G15" s="114">
        <v>5334</v>
      </c>
      <c r="H15" s="140">
        <v>5563</v>
      </c>
      <c r="I15" s="115">
        <v>-53</v>
      </c>
      <c r="J15" s="116">
        <v>-0.95272335071004854</v>
      </c>
    </row>
    <row r="16" spans="1:15" s="110" customFormat="1" ht="12" customHeight="1" x14ac:dyDescent="0.2">
      <c r="A16" s="118"/>
      <c r="B16" s="121" t="s">
        <v>109</v>
      </c>
      <c r="C16" s="113">
        <v>65.462147802903885</v>
      </c>
      <c r="D16" s="115">
        <v>34130</v>
      </c>
      <c r="E16" s="114">
        <v>34288</v>
      </c>
      <c r="F16" s="114">
        <v>34611</v>
      </c>
      <c r="G16" s="114">
        <v>34625</v>
      </c>
      <c r="H16" s="140">
        <v>34556</v>
      </c>
      <c r="I16" s="115">
        <v>-426</v>
      </c>
      <c r="J16" s="116">
        <v>-1.232781571941197</v>
      </c>
    </row>
    <row r="17" spans="1:10" s="110" customFormat="1" ht="12" customHeight="1" x14ac:dyDescent="0.2">
      <c r="A17" s="118"/>
      <c r="B17" s="121" t="s">
        <v>110</v>
      </c>
      <c r="C17" s="113">
        <v>22.697892091988415</v>
      </c>
      <c r="D17" s="115">
        <v>11834</v>
      </c>
      <c r="E17" s="114">
        <v>11764</v>
      </c>
      <c r="F17" s="114">
        <v>11721</v>
      </c>
      <c r="G17" s="114">
        <v>11512</v>
      </c>
      <c r="H17" s="140">
        <v>11313</v>
      </c>
      <c r="I17" s="115">
        <v>521</v>
      </c>
      <c r="J17" s="116">
        <v>4.6053213117652261</v>
      </c>
    </row>
    <row r="18" spans="1:10" s="110" customFormat="1" ht="12" customHeight="1" x14ac:dyDescent="0.2">
      <c r="A18" s="120"/>
      <c r="B18" s="121" t="s">
        <v>111</v>
      </c>
      <c r="C18" s="113">
        <v>1.2716496921572011</v>
      </c>
      <c r="D18" s="115">
        <v>663</v>
      </c>
      <c r="E18" s="114">
        <v>668</v>
      </c>
      <c r="F18" s="114">
        <v>641</v>
      </c>
      <c r="G18" s="114">
        <v>636</v>
      </c>
      <c r="H18" s="140">
        <v>616</v>
      </c>
      <c r="I18" s="115">
        <v>47</v>
      </c>
      <c r="J18" s="116">
        <v>7.6298701298701301</v>
      </c>
    </row>
    <row r="19" spans="1:10" s="110" customFormat="1" ht="12" customHeight="1" x14ac:dyDescent="0.2">
      <c r="A19" s="120"/>
      <c r="B19" s="121" t="s">
        <v>112</v>
      </c>
      <c r="C19" s="113">
        <v>0.34716228398258436</v>
      </c>
      <c r="D19" s="115">
        <v>181</v>
      </c>
      <c r="E19" s="114">
        <v>177</v>
      </c>
      <c r="F19" s="114">
        <v>161</v>
      </c>
      <c r="G19" s="114">
        <v>142</v>
      </c>
      <c r="H19" s="140">
        <v>139</v>
      </c>
      <c r="I19" s="115">
        <v>42</v>
      </c>
      <c r="J19" s="116">
        <v>30.215827338129497</v>
      </c>
    </row>
    <row r="20" spans="1:10" s="110" customFormat="1" ht="12" customHeight="1" x14ac:dyDescent="0.2">
      <c r="A20" s="118" t="s">
        <v>113</v>
      </c>
      <c r="B20" s="119" t="s">
        <v>181</v>
      </c>
      <c r="C20" s="113">
        <v>66.53240500987782</v>
      </c>
      <c r="D20" s="115">
        <v>34688</v>
      </c>
      <c r="E20" s="114">
        <v>34983</v>
      </c>
      <c r="F20" s="114">
        <v>35493</v>
      </c>
      <c r="G20" s="114">
        <v>34802</v>
      </c>
      <c r="H20" s="140">
        <v>34910</v>
      </c>
      <c r="I20" s="115">
        <v>-222</v>
      </c>
      <c r="J20" s="116">
        <v>-0.63592093955886564</v>
      </c>
    </row>
    <row r="21" spans="1:10" s="110" customFormat="1" ht="12" customHeight="1" x14ac:dyDescent="0.2">
      <c r="A21" s="118"/>
      <c r="B21" s="119" t="s">
        <v>182</v>
      </c>
      <c r="C21" s="113">
        <v>33.46759499012218</v>
      </c>
      <c r="D21" s="115">
        <v>17449</v>
      </c>
      <c r="E21" s="114">
        <v>17483</v>
      </c>
      <c r="F21" s="114">
        <v>17442</v>
      </c>
      <c r="G21" s="114">
        <v>17305</v>
      </c>
      <c r="H21" s="140">
        <v>17138</v>
      </c>
      <c r="I21" s="115">
        <v>311</v>
      </c>
      <c r="J21" s="116">
        <v>1.8146808262340997</v>
      </c>
    </row>
    <row r="22" spans="1:10" s="110" customFormat="1" ht="12" customHeight="1" x14ac:dyDescent="0.2">
      <c r="A22" s="118" t="s">
        <v>113</v>
      </c>
      <c r="B22" s="119" t="s">
        <v>116</v>
      </c>
      <c r="C22" s="113">
        <v>92.090070391468629</v>
      </c>
      <c r="D22" s="115">
        <v>48013</v>
      </c>
      <c r="E22" s="114">
        <v>48347</v>
      </c>
      <c r="F22" s="114">
        <v>48724</v>
      </c>
      <c r="G22" s="114">
        <v>48036</v>
      </c>
      <c r="H22" s="140">
        <v>48158</v>
      </c>
      <c r="I22" s="115">
        <v>-145</v>
      </c>
      <c r="J22" s="116">
        <v>-0.30109223804975288</v>
      </c>
    </row>
    <row r="23" spans="1:10" s="110" customFormat="1" ht="12" customHeight="1" x14ac:dyDescent="0.2">
      <c r="A23" s="118"/>
      <c r="B23" s="119" t="s">
        <v>117</v>
      </c>
      <c r="C23" s="113">
        <v>7.8638970404894799</v>
      </c>
      <c r="D23" s="115">
        <v>4100</v>
      </c>
      <c r="E23" s="114">
        <v>4098</v>
      </c>
      <c r="F23" s="114">
        <v>4189</v>
      </c>
      <c r="G23" s="114">
        <v>4052</v>
      </c>
      <c r="H23" s="140">
        <v>3866</v>
      </c>
      <c r="I23" s="115">
        <v>234</v>
      </c>
      <c r="J23" s="116">
        <v>6.0527677185721673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56978</v>
      </c>
      <c r="E64" s="236">
        <v>57102</v>
      </c>
      <c r="F64" s="236">
        <v>57576</v>
      </c>
      <c r="G64" s="236">
        <v>56509</v>
      </c>
      <c r="H64" s="140">
        <v>56241</v>
      </c>
      <c r="I64" s="115">
        <v>737</v>
      </c>
      <c r="J64" s="116">
        <v>1.3104318913248343</v>
      </c>
    </row>
    <row r="65" spans="1:12" s="110" customFormat="1" ht="12" customHeight="1" x14ac:dyDescent="0.2">
      <c r="A65" s="118" t="s">
        <v>105</v>
      </c>
      <c r="B65" s="119" t="s">
        <v>106</v>
      </c>
      <c r="C65" s="113">
        <v>52.608024149671806</v>
      </c>
      <c r="D65" s="235">
        <v>29975</v>
      </c>
      <c r="E65" s="236">
        <v>29996</v>
      </c>
      <c r="F65" s="236">
        <v>30367</v>
      </c>
      <c r="G65" s="236">
        <v>29785</v>
      </c>
      <c r="H65" s="140">
        <v>29469</v>
      </c>
      <c r="I65" s="115">
        <v>506</v>
      </c>
      <c r="J65" s="116">
        <v>1.7170586039567002</v>
      </c>
    </row>
    <row r="66" spans="1:12" s="110" customFormat="1" ht="12" customHeight="1" x14ac:dyDescent="0.2">
      <c r="A66" s="118"/>
      <c r="B66" s="119" t="s">
        <v>107</v>
      </c>
      <c r="C66" s="113">
        <v>47.391975850328194</v>
      </c>
      <c r="D66" s="235">
        <v>27003</v>
      </c>
      <c r="E66" s="236">
        <v>27106</v>
      </c>
      <c r="F66" s="236">
        <v>27209</v>
      </c>
      <c r="G66" s="236">
        <v>26724</v>
      </c>
      <c r="H66" s="140">
        <v>26772</v>
      </c>
      <c r="I66" s="115">
        <v>231</v>
      </c>
      <c r="J66" s="116">
        <v>0.86284177498879422</v>
      </c>
    </row>
    <row r="67" spans="1:12" s="110" customFormat="1" ht="12" customHeight="1" x14ac:dyDescent="0.2">
      <c r="A67" s="118" t="s">
        <v>105</v>
      </c>
      <c r="B67" s="121" t="s">
        <v>108</v>
      </c>
      <c r="C67" s="113">
        <v>10.047737723331812</v>
      </c>
      <c r="D67" s="235">
        <v>5725</v>
      </c>
      <c r="E67" s="236">
        <v>5985</v>
      </c>
      <c r="F67" s="236">
        <v>6216</v>
      </c>
      <c r="G67" s="236">
        <v>5515</v>
      </c>
      <c r="H67" s="140">
        <v>5690</v>
      </c>
      <c r="I67" s="115">
        <v>35</v>
      </c>
      <c r="J67" s="116">
        <v>0.61511423550087874</v>
      </c>
    </row>
    <row r="68" spans="1:12" s="110" customFormat="1" ht="12" customHeight="1" x14ac:dyDescent="0.2">
      <c r="A68" s="118"/>
      <c r="B68" s="121" t="s">
        <v>109</v>
      </c>
      <c r="C68" s="113">
        <v>65.941240478781282</v>
      </c>
      <c r="D68" s="235">
        <v>37572</v>
      </c>
      <c r="E68" s="236">
        <v>37546</v>
      </c>
      <c r="F68" s="236">
        <v>37834</v>
      </c>
      <c r="G68" s="236">
        <v>37705</v>
      </c>
      <c r="H68" s="140">
        <v>37523</v>
      </c>
      <c r="I68" s="115">
        <v>49</v>
      </c>
      <c r="J68" s="116">
        <v>0.13058657356821149</v>
      </c>
    </row>
    <row r="69" spans="1:12" s="110" customFormat="1" ht="12" customHeight="1" x14ac:dyDescent="0.2">
      <c r="A69" s="118"/>
      <c r="B69" s="121" t="s">
        <v>110</v>
      </c>
      <c r="C69" s="113">
        <v>22.763171750500192</v>
      </c>
      <c r="D69" s="235">
        <v>12970</v>
      </c>
      <c r="E69" s="236">
        <v>12860</v>
      </c>
      <c r="F69" s="236">
        <v>12846</v>
      </c>
      <c r="G69" s="236">
        <v>12622</v>
      </c>
      <c r="H69" s="140">
        <v>12386</v>
      </c>
      <c r="I69" s="115">
        <v>584</v>
      </c>
      <c r="J69" s="116">
        <v>4.7150008073631522</v>
      </c>
    </row>
    <row r="70" spans="1:12" s="110" customFormat="1" ht="12" customHeight="1" x14ac:dyDescent="0.2">
      <c r="A70" s="120"/>
      <c r="B70" s="121" t="s">
        <v>111</v>
      </c>
      <c r="C70" s="113">
        <v>1.2478500473867107</v>
      </c>
      <c r="D70" s="235">
        <v>711</v>
      </c>
      <c r="E70" s="236">
        <v>711</v>
      </c>
      <c r="F70" s="236">
        <v>680</v>
      </c>
      <c r="G70" s="236">
        <v>667</v>
      </c>
      <c r="H70" s="140">
        <v>642</v>
      </c>
      <c r="I70" s="115">
        <v>69</v>
      </c>
      <c r="J70" s="116">
        <v>10.747663551401869</v>
      </c>
    </row>
    <row r="71" spans="1:12" s="110" customFormat="1" ht="12" customHeight="1" x14ac:dyDescent="0.2">
      <c r="A71" s="120"/>
      <c r="B71" s="121" t="s">
        <v>112</v>
      </c>
      <c r="C71" s="113">
        <v>0.36856330513531538</v>
      </c>
      <c r="D71" s="235">
        <v>210</v>
      </c>
      <c r="E71" s="236">
        <v>197</v>
      </c>
      <c r="F71" s="236">
        <v>179</v>
      </c>
      <c r="G71" s="236">
        <v>151</v>
      </c>
      <c r="H71" s="140">
        <v>153</v>
      </c>
      <c r="I71" s="115">
        <v>57</v>
      </c>
      <c r="J71" s="116">
        <v>37.254901960784316</v>
      </c>
    </row>
    <row r="72" spans="1:12" s="110" customFormat="1" ht="12" customHeight="1" x14ac:dyDescent="0.2">
      <c r="A72" s="118" t="s">
        <v>113</v>
      </c>
      <c r="B72" s="119" t="s">
        <v>181</v>
      </c>
      <c r="C72" s="113">
        <v>68.347432342307556</v>
      </c>
      <c r="D72" s="235">
        <v>38943</v>
      </c>
      <c r="E72" s="236">
        <v>39072</v>
      </c>
      <c r="F72" s="236">
        <v>39649</v>
      </c>
      <c r="G72" s="236">
        <v>38804</v>
      </c>
      <c r="H72" s="140">
        <v>38712</v>
      </c>
      <c r="I72" s="115">
        <v>231</v>
      </c>
      <c r="J72" s="116">
        <v>0.59671419714817109</v>
      </c>
    </row>
    <row r="73" spans="1:12" s="110" customFormat="1" ht="12" customHeight="1" x14ac:dyDescent="0.2">
      <c r="A73" s="118"/>
      <c r="B73" s="119" t="s">
        <v>182</v>
      </c>
      <c r="C73" s="113">
        <v>31.652567657692444</v>
      </c>
      <c r="D73" s="115">
        <v>18035</v>
      </c>
      <c r="E73" s="114">
        <v>18030</v>
      </c>
      <c r="F73" s="114">
        <v>17927</v>
      </c>
      <c r="G73" s="114">
        <v>17705</v>
      </c>
      <c r="H73" s="140">
        <v>17529</v>
      </c>
      <c r="I73" s="115">
        <v>506</v>
      </c>
      <c r="J73" s="116">
        <v>2.8866449883050942</v>
      </c>
    </row>
    <row r="74" spans="1:12" s="110" customFormat="1" ht="12" customHeight="1" x14ac:dyDescent="0.2">
      <c r="A74" s="118" t="s">
        <v>113</v>
      </c>
      <c r="B74" s="119" t="s">
        <v>116</v>
      </c>
      <c r="C74" s="113">
        <v>91.296640808733201</v>
      </c>
      <c r="D74" s="115">
        <v>52019</v>
      </c>
      <c r="E74" s="114">
        <v>52218</v>
      </c>
      <c r="F74" s="114">
        <v>52601</v>
      </c>
      <c r="G74" s="114">
        <v>51729</v>
      </c>
      <c r="H74" s="140">
        <v>51688</v>
      </c>
      <c r="I74" s="115">
        <v>331</v>
      </c>
      <c r="J74" s="116">
        <v>0.64038074601454886</v>
      </c>
    </row>
    <row r="75" spans="1:12" s="110" customFormat="1" ht="12" customHeight="1" x14ac:dyDescent="0.2">
      <c r="A75" s="142"/>
      <c r="B75" s="124" t="s">
        <v>117</v>
      </c>
      <c r="C75" s="125">
        <v>8.6682579241110602</v>
      </c>
      <c r="D75" s="143">
        <v>4939</v>
      </c>
      <c r="E75" s="144">
        <v>4863</v>
      </c>
      <c r="F75" s="144">
        <v>4950</v>
      </c>
      <c r="G75" s="144">
        <v>4755</v>
      </c>
      <c r="H75" s="145">
        <v>4523</v>
      </c>
      <c r="I75" s="143">
        <v>416</v>
      </c>
      <c r="J75" s="146">
        <v>9.1974353305328318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52137</v>
      </c>
      <c r="G11" s="114">
        <v>52466</v>
      </c>
      <c r="H11" s="114">
        <v>52935</v>
      </c>
      <c r="I11" s="114">
        <v>52107</v>
      </c>
      <c r="J11" s="140">
        <v>52048</v>
      </c>
      <c r="K11" s="114">
        <v>89</v>
      </c>
      <c r="L11" s="116">
        <v>0.17099600368890255</v>
      </c>
    </row>
    <row r="12" spans="1:17" s="110" customFormat="1" ht="24.95" customHeight="1" x14ac:dyDescent="0.2">
      <c r="A12" s="604" t="s">
        <v>185</v>
      </c>
      <c r="B12" s="605"/>
      <c r="C12" s="605"/>
      <c r="D12" s="606"/>
      <c r="E12" s="113">
        <v>49.596256017799263</v>
      </c>
      <c r="F12" s="115">
        <v>25858</v>
      </c>
      <c r="G12" s="114">
        <v>25991</v>
      </c>
      <c r="H12" s="114">
        <v>26385</v>
      </c>
      <c r="I12" s="114">
        <v>25957</v>
      </c>
      <c r="J12" s="140">
        <v>25787</v>
      </c>
      <c r="K12" s="114">
        <v>71</v>
      </c>
      <c r="L12" s="116">
        <v>0.27533253189591655</v>
      </c>
    </row>
    <row r="13" spans="1:17" s="110" customFormat="1" ht="15" customHeight="1" x14ac:dyDescent="0.2">
      <c r="A13" s="120"/>
      <c r="B13" s="612" t="s">
        <v>107</v>
      </c>
      <c r="C13" s="612"/>
      <c r="E13" s="113">
        <v>50.403743982200737</v>
      </c>
      <c r="F13" s="115">
        <v>26279</v>
      </c>
      <c r="G13" s="114">
        <v>26475</v>
      </c>
      <c r="H13" s="114">
        <v>26550</v>
      </c>
      <c r="I13" s="114">
        <v>26150</v>
      </c>
      <c r="J13" s="140">
        <v>26261</v>
      </c>
      <c r="K13" s="114">
        <v>18</v>
      </c>
      <c r="L13" s="116">
        <v>6.8542705913712351E-2</v>
      </c>
    </row>
    <row r="14" spans="1:17" s="110" customFormat="1" ht="24.95" customHeight="1" x14ac:dyDescent="0.2">
      <c r="A14" s="604" t="s">
        <v>186</v>
      </c>
      <c r="B14" s="605"/>
      <c r="C14" s="605"/>
      <c r="D14" s="606"/>
      <c r="E14" s="113">
        <v>10.568310412950495</v>
      </c>
      <c r="F14" s="115">
        <v>5510</v>
      </c>
      <c r="G14" s="114">
        <v>5746</v>
      </c>
      <c r="H14" s="114">
        <v>5962</v>
      </c>
      <c r="I14" s="114">
        <v>5334</v>
      </c>
      <c r="J14" s="140">
        <v>5563</v>
      </c>
      <c r="K14" s="114">
        <v>-53</v>
      </c>
      <c r="L14" s="116">
        <v>-0.95272335071004854</v>
      </c>
    </row>
    <row r="15" spans="1:17" s="110" customFormat="1" ht="15" customHeight="1" x14ac:dyDescent="0.2">
      <c r="A15" s="120"/>
      <c r="B15" s="119"/>
      <c r="C15" s="258" t="s">
        <v>106</v>
      </c>
      <c r="E15" s="113">
        <v>55.880217785843918</v>
      </c>
      <c r="F15" s="115">
        <v>3079</v>
      </c>
      <c r="G15" s="114">
        <v>3210</v>
      </c>
      <c r="H15" s="114">
        <v>3360</v>
      </c>
      <c r="I15" s="114">
        <v>3016</v>
      </c>
      <c r="J15" s="140">
        <v>3100</v>
      </c>
      <c r="K15" s="114">
        <v>-21</v>
      </c>
      <c r="L15" s="116">
        <v>-0.67741935483870963</v>
      </c>
    </row>
    <row r="16" spans="1:17" s="110" customFormat="1" ht="15" customHeight="1" x14ac:dyDescent="0.2">
      <c r="A16" s="120"/>
      <c r="B16" s="119"/>
      <c r="C16" s="258" t="s">
        <v>107</v>
      </c>
      <c r="E16" s="113">
        <v>44.119782214156082</v>
      </c>
      <c r="F16" s="115">
        <v>2431</v>
      </c>
      <c r="G16" s="114">
        <v>2536</v>
      </c>
      <c r="H16" s="114">
        <v>2602</v>
      </c>
      <c r="I16" s="114">
        <v>2318</v>
      </c>
      <c r="J16" s="140">
        <v>2463</v>
      </c>
      <c r="K16" s="114">
        <v>-32</v>
      </c>
      <c r="L16" s="116">
        <v>-1.2992285830288266</v>
      </c>
    </row>
    <row r="17" spans="1:12" s="110" customFormat="1" ht="15" customHeight="1" x14ac:dyDescent="0.2">
      <c r="A17" s="120"/>
      <c r="B17" s="121" t="s">
        <v>109</v>
      </c>
      <c r="C17" s="258"/>
      <c r="E17" s="113">
        <v>65.462147802903885</v>
      </c>
      <c r="F17" s="115">
        <v>34130</v>
      </c>
      <c r="G17" s="114">
        <v>34288</v>
      </c>
      <c r="H17" s="114">
        <v>34611</v>
      </c>
      <c r="I17" s="114">
        <v>34625</v>
      </c>
      <c r="J17" s="140">
        <v>34556</v>
      </c>
      <c r="K17" s="114">
        <v>-426</v>
      </c>
      <c r="L17" s="116">
        <v>-1.232781571941197</v>
      </c>
    </row>
    <row r="18" spans="1:12" s="110" customFormat="1" ht="15" customHeight="1" x14ac:dyDescent="0.2">
      <c r="A18" s="120"/>
      <c r="B18" s="119"/>
      <c r="C18" s="258" t="s">
        <v>106</v>
      </c>
      <c r="E18" s="113">
        <v>49.323176091415178</v>
      </c>
      <c r="F18" s="115">
        <v>16834</v>
      </c>
      <c r="G18" s="114">
        <v>16858</v>
      </c>
      <c r="H18" s="114">
        <v>17104</v>
      </c>
      <c r="I18" s="114">
        <v>17106</v>
      </c>
      <c r="J18" s="140">
        <v>16984</v>
      </c>
      <c r="K18" s="114">
        <v>-150</v>
      </c>
      <c r="L18" s="116">
        <v>-0.88318417333961374</v>
      </c>
    </row>
    <row r="19" spans="1:12" s="110" customFormat="1" ht="15" customHeight="1" x14ac:dyDescent="0.2">
      <c r="A19" s="120"/>
      <c r="B19" s="119"/>
      <c r="C19" s="258" t="s">
        <v>107</v>
      </c>
      <c r="E19" s="113">
        <v>50.676823908584822</v>
      </c>
      <c r="F19" s="115">
        <v>17296</v>
      </c>
      <c r="G19" s="114">
        <v>17430</v>
      </c>
      <c r="H19" s="114">
        <v>17507</v>
      </c>
      <c r="I19" s="114">
        <v>17519</v>
      </c>
      <c r="J19" s="140">
        <v>17572</v>
      </c>
      <c r="K19" s="114">
        <v>-276</v>
      </c>
      <c r="L19" s="116">
        <v>-1.5706806282722514</v>
      </c>
    </row>
    <row r="20" spans="1:12" s="110" customFormat="1" ht="15" customHeight="1" x14ac:dyDescent="0.2">
      <c r="A20" s="120"/>
      <c r="B20" s="121" t="s">
        <v>110</v>
      </c>
      <c r="C20" s="258"/>
      <c r="E20" s="113">
        <v>22.697892091988415</v>
      </c>
      <c r="F20" s="115">
        <v>11834</v>
      </c>
      <c r="G20" s="114">
        <v>11764</v>
      </c>
      <c r="H20" s="114">
        <v>11721</v>
      </c>
      <c r="I20" s="114">
        <v>11512</v>
      </c>
      <c r="J20" s="140">
        <v>11313</v>
      </c>
      <c r="K20" s="114">
        <v>521</v>
      </c>
      <c r="L20" s="116">
        <v>4.6053213117652261</v>
      </c>
    </row>
    <row r="21" spans="1:12" s="110" customFormat="1" ht="15" customHeight="1" x14ac:dyDescent="0.2">
      <c r="A21" s="120"/>
      <c r="B21" s="119"/>
      <c r="C21" s="258" t="s">
        <v>106</v>
      </c>
      <c r="E21" s="113">
        <v>46.915666723001522</v>
      </c>
      <c r="F21" s="115">
        <v>5552</v>
      </c>
      <c r="G21" s="114">
        <v>5533</v>
      </c>
      <c r="H21" s="114">
        <v>5530</v>
      </c>
      <c r="I21" s="114">
        <v>5439</v>
      </c>
      <c r="J21" s="140">
        <v>5319</v>
      </c>
      <c r="K21" s="114">
        <v>233</v>
      </c>
      <c r="L21" s="116">
        <v>4.3805226546343299</v>
      </c>
    </row>
    <row r="22" spans="1:12" s="110" customFormat="1" ht="15" customHeight="1" x14ac:dyDescent="0.2">
      <c r="A22" s="120"/>
      <c r="B22" s="119"/>
      <c r="C22" s="258" t="s">
        <v>107</v>
      </c>
      <c r="E22" s="113">
        <v>53.084333276998478</v>
      </c>
      <c r="F22" s="115">
        <v>6282</v>
      </c>
      <c r="G22" s="114">
        <v>6231</v>
      </c>
      <c r="H22" s="114">
        <v>6191</v>
      </c>
      <c r="I22" s="114">
        <v>6073</v>
      </c>
      <c r="J22" s="140">
        <v>5994</v>
      </c>
      <c r="K22" s="114">
        <v>288</v>
      </c>
      <c r="L22" s="116">
        <v>4.8048048048048049</v>
      </c>
    </row>
    <row r="23" spans="1:12" s="110" customFormat="1" ht="15" customHeight="1" x14ac:dyDescent="0.2">
      <c r="A23" s="120"/>
      <c r="B23" s="121" t="s">
        <v>111</v>
      </c>
      <c r="C23" s="258"/>
      <c r="E23" s="113">
        <v>1.2716496921572011</v>
      </c>
      <c r="F23" s="115">
        <v>663</v>
      </c>
      <c r="G23" s="114">
        <v>668</v>
      </c>
      <c r="H23" s="114">
        <v>641</v>
      </c>
      <c r="I23" s="114">
        <v>636</v>
      </c>
      <c r="J23" s="140">
        <v>616</v>
      </c>
      <c r="K23" s="114">
        <v>47</v>
      </c>
      <c r="L23" s="116">
        <v>7.6298701298701301</v>
      </c>
    </row>
    <row r="24" spans="1:12" s="110" customFormat="1" ht="15" customHeight="1" x14ac:dyDescent="0.2">
      <c r="A24" s="120"/>
      <c r="B24" s="119"/>
      <c r="C24" s="258" t="s">
        <v>106</v>
      </c>
      <c r="E24" s="113">
        <v>59.276018099547514</v>
      </c>
      <c r="F24" s="115">
        <v>393</v>
      </c>
      <c r="G24" s="114">
        <v>390</v>
      </c>
      <c r="H24" s="114">
        <v>391</v>
      </c>
      <c r="I24" s="114">
        <v>396</v>
      </c>
      <c r="J24" s="140">
        <v>384</v>
      </c>
      <c r="K24" s="114">
        <v>9</v>
      </c>
      <c r="L24" s="116">
        <v>2.34375</v>
      </c>
    </row>
    <row r="25" spans="1:12" s="110" customFormat="1" ht="15" customHeight="1" x14ac:dyDescent="0.2">
      <c r="A25" s="120"/>
      <c r="B25" s="119"/>
      <c r="C25" s="258" t="s">
        <v>107</v>
      </c>
      <c r="E25" s="113">
        <v>40.723981900452486</v>
      </c>
      <c r="F25" s="115">
        <v>270</v>
      </c>
      <c r="G25" s="114">
        <v>278</v>
      </c>
      <c r="H25" s="114">
        <v>250</v>
      </c>
      <c r="I25" s="114">
        <v>240</v>
      </c>
      <c r="J25" s="140">
        <v>232</v>
      </c>
      <c r="K25" s="114">
        <v>38</v>
      </c>
      <c r="L25" s="116">
        <v>16.379310344827587</v>
      </c>
    </row>
    <row r="26" spans="1:12" s="110" customFormat="1" ht="15" customHeight="1" x14ac:dyDescent="0.2">
      <c r="A26" s="120"/>
      <c r="C26" s="121" t="s">
        <v>187</v>
      </c>
      <c r="D26" s="110" t="s">
        <v>188</v>
      </c>
      <c r="E26" s="113">
        <v>0.34716228398258436</v>
      </c>
      <c r="F26" s="115">
        <v>181</v>
      </c>
      <c r="G26" s="114">
        <v>177</v>
      </c>
      <c r="H26" s="114">
        <v>161</v>
      </c>
      <c r="I26" s="114">
        <v>142</v>
      </c>
      <c r="J26" s="140">
        <v>139</v>
      </c>
      <c r="K26" s="114">
        <v>42</v>
      </c>
      <c r="L26" s="116">
        <v>30.215827338129497</v>
      </c>
    </row>
    <row r="27" spans="1:12" s="110" customFormat="1" ht="15" customHeight="1" x14ac:dyDescent="0.2">
      <c r="A27" s="120"/>
      <c r="B27" s="119"/>
      <c r="D27" s="259" t="s">
        <v>106</v>
      </c>
      <c r="E27" s="113">
        <v>48.618784530386741</v>
      </c>
      <c r="F27" s="115">
        <v>88</v>
      </c>
      <c r="G27" s="114">
        <v>74</v>
      </c>
      <c r="H27" s="114">
        <v>77</v>
      </c>
      <c r="I27" s="114">
        <v>73</v>
      </c>
      <c r="J27" s="140">
        <v>70</v>
      </c>
      <c r="K27" s="114">
        <v>18</v>
      </c>
      <c r="L27" s="116">
        <v>25.714285714285715</v>
      </c>
    </row>
    <row r="28" spans="1:12" s="110" customFormat="1" ht="15" customHeight="1" x14ac:dyDescent="0.2">
      <c r="A28" s="120"/>
      <c r="B28" s="119"/>
      <c r="D28" s="259" t="s">
        <v>107</v>
      </c>
      <c r="E28" s="113">
        <v>51.381215469613259</v>
      </c>
      <c r="F28" s="115">
        <v>93</v>
      </c>
      <c r="G28" s="114">
        <v>103</v>
      </c>
      <c r="H28" s="114">
        <v>84</v>
      </c>
      <c r="I28" s="114">
        <v>69</v>
      </c>
      <c r="J28" s="140">
        <v>69</v>
      </c>
      <c r="K28" s="114">
        <v>24</v>
      </c>
      <c r="L28" s="116">
        <v>34.782608695652172</v>
      </c>
    </row>
    <row r="29" spans="1:12" s="110" customFormat="1" ht="24.95" customHeight="1" x14ac:dyDescent="0.2">
      <c r="A29" s="604" t="s">
        <v>189</v>
      </c>
      <c r="B29" s="605"/>
      <c r="C29" s="605"/>
      <c r="D29" s="606"/>
      <c r="E29" s="113">
        <v>92.090070391468629</v>
      </c>
      <c r="F29" s="115">
        <v>48013</v>
      </c>
      <c r="G29" s="114">
        <v>48347</v>
      </c>
      <c r="H29" s="114">
        <v>48724</v>
      </c>
      <c r="I29" s="114">
        <v>48036</v>
      </c>
      <c r="J29" s="140">
        <v>48158</v>
      </c>
      <c r="K29" s="114">
        <v>-145</v>
      </c>
      <c r="L29" s="116">
        <v>-0.30109223804975288</v>
      </c>
    </row>
    <row r="30" spans="1:12" s="110" customFormat="1" ht="15" customHeight="1" x14ac:dyDescent="0.2">
      <c r="A30" s="120"/>
      <c r="B30" s="119"/>
      <c r="C30" s="258" t="s">
        <v>106</v>
      </c>
      <c r="E30" s="113">
        <v>48.541020140378649</v>
      </c>
      <c r="F30" s="115">
        <v>23306</v>
      </c>
      <c r="G30" s="114">
        <v>23476</v>
      </c>
      <c r="H30" s="114">
        <v>23767</v>
      </c>
      <c r="I30" s="114">
        <v>23404</v>
      </c>
      <c r="J30" s="140">
        <v>23396</v>
      </c>
      <c r="K30" s="114">
        <v>-90</v>
      </c>
      <c r="L30" s="116">
        <v>-0.38468114207556847</v>
      </c>
    </row>
    <row r="31" spans="1:12" s="110" customFormat="1" ht="15" customHeight="1" x14ac:dyDescent="0.2">
      <c r="A31" s="120"/>
      <c r="B31" s="119"/>
      <c r="C31" s="258" t="s">
        <v>107</v>
      </c>
      <c r="E31" s="113">
        <v>51.458979859621351</v>
      </c>
      <c r="F31" s="115">
        <v>24707</v>
      </c>
      <c r="G31" s="114">
        <v>24871</v>
      </c>
      <c r="H31" s="114">
        <v>24957</v>
      </c>
      <c r="I31" s="114">
        <v>24632</v>
      </c>
      <c r="J31" s="140">
        <v>24762</v>
      </c>
      <c r="K31" s="114">
        <v>-55</v>
      </c>
      <c r="L31" s="116">
        <v>-0.22211453032872949</v>
      </c>
    </row>
    <row r="32" spans="1:12" s="110" customFormat="1" ht="15" customHeight="1" x14ac:dyDescent="0.2">
      <c r="A32" s="120"/>
      <c r="B32" s="119" t="s">
        <v>117</v>
      </c>
      <c r="C32" s="258"/>
      <c r="E32" s="113">
        <v>7.8638970404894799</v>
      </c>
      <c r="F32" s="115">
        <v>4100</v>
      </c>
      <c r="G32" s="114">
        <v>4098</v>
      </c>
      <c r="H32" s="114">
        <v>4189</v>
      </c>
      <c r="I32" s="114">
        <v>4052</v>
      </c>
      <c r="J32" s="140">
        <v>3866</v>
      </c>
      <c r="K32" s="114">
        <v>234</v>
      </c>
      <c r="L32" s="116">
        <v>6.0527677185721673</v>
      </c>
    </row>
    <row r="33" spans="1:12" s="110" customFormat="1" ht="15" customHeight="1" x14ac:dyDescent="0.2">
      <c r="A33" s="120"/>
      <c r="B33" s="119"/>
      <c r="C33" s="258" t="s">
        <v>106</v>
      </c>
      <c r="E33" s="113">
        <v>61.804878048780488</v>
      </c>
      <c r="F33" s="115">
        <v>2534</v>
      </c>
      <c r="G33" s="114">
        <v>2502</v>
      </c>
      <c r="H33" s="114">
        <v>2604</v>
      </c>
      <c r="I33" s="114">
        <v>2542</v>
      </c>
      <c r="J33" s="140">
        <v>2376</v>
      </c>
      <c r="K33" s="114">
        <v>158</v>
      </c>
      <c r="L33" s="116">
        <v>6.6498316498316496</v>
      </c>
    </row>
    <row r="34" spans="1:12" s="110" customFormat="1" ht="15" customHeight="1" x14ac:dyDescent="0.2">
      <c r="A34" s="120"/>
      <c r="B34" s="119"/>
      <c r="C34" s="258" t="s">
        <v>107</v>
      </c>
      <c r="E34" s="113">
        <v>38.195121951219512</v>
      </c>
      <c r="F34" s="115">
        <v>1566</v>
      </c>
      <c r="G34" s="114">
        <v>1596</v>
      </c>
      <c r="H34" s="114">
        <v>1585</v>
      </c>
      <c r="I34" s="114">
        <v>1510</v>
      </c>
      <c r="J34" s="140">
        <v>1490</v>
      </c>
      <c r="K34" s="114">
        <v>76</v>
      </c>
      <c r="L34" s="116">
        <v>5.1006711409395971</v>
      </c>
    </row>
    <row r="35" spans="1:12" s="110" customFormat="1" ht="24.95" customHeight="1" x14ac:dyDescent="0.2">
      <c r="A35" s="604" t="s">
        <v>190</v>
      </c>
      <c r="B35" s="605"/>
      <c r="C35" s="605"/>
      <c r="D35" s="606"/>
      <c r="E35" s="113">
        <v>66.53240500987782</v>
      </c>
      <c r="F35" s="115">
        <v>34688</v>
      </c>
      <c r="G35" s="114">
        <v>34983</v>
      </c>
      <c r="H35" s="114">
        <v>35493</v>
      </c>
      <c r="I35" s="114">
        <v>34802</v>
      </c>
      <c r="J35" s="140">
        <v>34910</v>
      </c>
      <c r="K35" s="114">
        <v>-222</v>
      </c>
      <c r="L35" s="116">
        <v>-0.63592093955886564</v>
      </c>
    </row>
    <row r="36" spans="1:12" s="110" customFormat="1" ht="15" customHeight="1" x14ac:dyDescent="0.2">
      <c r="A36" s="120"/>
      <c r="B36" s="119"/>
      <c r="C36" s="258" t="s">
        <v>106</v>
      </c>
      <c r="E36" s="113">
        <v>65.544280442804421</v>
      </c>
      <c r="F36" s="115">
        <v>22736</v>
      </c>
      <c r="G36" s="114">
        <v>22893</v>
      </c>
      <c r="H36" s="114">
        <v>23316</v>
      </c>
      <c r="I36" s="114">
        <v>22908</v>
      </c>
      <c r="J36" s="140">
        <v>22845</v>
      </c>
      <c r="K36" s="114">
        <v>-109</v>
      </c>
      <c r="L36" s="116">
        <v>-0.47712847450207924</v>
      </c>
    </row>
    <row r="37" spans="1:12" s="110" customFormat="1" ht="15" customHeight="1" x14ac:dyDescent="0.2">
      <c r="A37" s="120"/>
      <c r="B37" s="119"/>
      <c r="C37" s="258" t="s">
        <v>107</v>
      </c>
      <c r="E37" s="113">
        <v>34.455719557195572</v>
      </c>
      <c r="F37" s="115">
        <v>11952</v>
      </c>
      <c r="G37" s="114">
        <v>12090</v>
      </c>
      <c r="H37" s="114">
        <v>12177</v>
      </c>
      <c r="I37" s="114">
        <v>11894</v>
      </c>
      <c r="J37" s="140">
        <v>12065</v>
      </c>
      <c r="K37" s="114">
        <v>-113</v>
      </c>
      <c r="L37" s="116">
        <v>-0.9365934521342727</v>
      </c>
    </row>
    <row r="38" spans="1:12" s="110" customFormat="1" ht="15" customHeight="1" x14ac:dyDescent="0.2">
      <c r="A38" s="120"/>
      <c r="B38" s="119" t="s">
        <v>182</v>
      </c>
      <c r="C38" s="258"/>
      <c r="E38" s="113">
        <v>33.46759499012218</v>
      </c>
      <c r="F38" s="115">
        <v>17449</v>
      </c>
      <c r="G38" s="114">
        <v>17483</v>
      </c>
      <c r="H38" s="114">
        <v>17442</v>
      </c>
      <c r="I38" s="114">
        <v>17305</v>
      </c>
      <c r="J38" s="140">
        <v>17138</v>
      </c>
      <c r="K38" s="114">
        <v>311</v>
      </c>
      <c r="L38" s="116">
        <v>1.8146808262340997</v>
      </c>
    </row>
    <row r="39" spans="1:12" s="110" customFormat="1" ht="15" customHeight="1" x14ac:dyDescent="0.2">
      <c r="A39" s="120"/>
      <c r="B39" s="119"/>
      <c r="C39" s="258" t="s">
        <v>106</v>
      </c>
      <c r="E39" s="113">
        <v>17.892142816207233</v>
      </c>
      <c r="F39" s="115">
        <v>3122</v>
      </c>
      <c r="G39" s="114">
        <v>3098</v>
      </c>
      <c r="H39" s="114">
        <v>3069</v>
      </c>
      <c r="I39" s="114">
        <v>3049</v>
      </c>
      <c r="J39" s="140">
        <v>2942</v>
      </c>
      <c r="K39" s="114">
        <v>180</v>
      </c>
      <c r="L39" s="116">
        <v>6.1182868796736916</v>
      </c>
    </row>
    <row r="40" spans="1:12" s="110" customFormat="1" ht="15" customHeight="1" x14ac:dyDescent="0.2">
      <c r="A40" s="120"/>
      <c r="B40" s="119"/>
      <c r="C40" s="258" t="s">
        <v>107</v>
      </c>
      <c r="E40" s="113">
        <v>82.107857183792774</v>
      </c>
      <c r="F40" s="115">
        <v>14327</v>
      </c>
      <c r="G40" s="114">
        <v>14385</v>
      </c>
      <c r="H40" s="114">
        <v>14373</v>
      </c>
      <c r="I40" s="114">
        <v>14256</v>
      </c>
      <c r="J40" s="140">
        <v>14196</v>
      </c>
      <c r="K40" s="114">
        <v>131</v>
      </c>
      <c r="L40" s="116">
        <v>0.92279515356438435</v>
      </c>
    </row>
    <row r="41" spans="1:12" s="110" customFormat="1" ht="24.75" customHeight="1" x14ac:dyDescent="0.2">
      <c r="A41" s="604" t="s">
        <v>518</v>
      </c>
      <c r="B41" s="605"/>
      <c r="C41" s="605"/>
      <c r="D41" s="606"/>
      <c r="E41" s="113">
        <v>5.4145808159272688</v>
      </c>
      <c r="F41" s="115">
        <v>2823</v>
      </c>
      <c r="G41" s="114">
        <v>3072</v>
      </c>
      <c r="H41" s="114">
        <v>3148</v>
      </c>
      <c r="I41" s="114">
        <v>2426</v>
      </c>
      <c r="J41" s="140">
        <v>2833</v>
      </c>
      <c r="K41" s="114">
        <v>-10</v>
      </c>
      <c r="L41" s="116">
        <v>-0.35298270384751146</v>
      </c>
    </row>
    <row r="42" spans="1:12" s="110" customFormat="1" ht="15" customHeight="1" x14ac:dyDescent="0.2">
      <c r="A42" s="120"/>
      <c r="B42" s="119"/>
      <c r="C42" s="258" t="s">
        <v>106</v>
      </c>
      <c r="E42" s="113">
        <v>59.298618490967058</v>
      </c>
      <c r="F42" s="115">
        <v>1674</v>
      </c>
      <c r="G42" s="114">
        <v>1845</v>
      </c>
      <c r="H42" s="114">
        <v>1902</v>
      </c>
      <c r="I42" s="114">
        <v>1429</v>
      </c>
      <c r="J42" s="140">
        <v>1618</v>
      </c>
      <c r="K42" s="114">
        <v>56</v>
      </c>
      <c r="L42" s="116">
        <v>3.4610630407911001</v>
      </c>
    </row>
    <row r="43" spans="1:12" s="110" customFormat="1" ht="15" customHeight="1" x14ac:dyDescent="0.2">
      <c r="A43" s="123"/>
      <c r="B43" s="124"/>
      <c r="C43" s="260" t="s">
        <v>107</v>
      </c>
      <c r="D43" s="261"/>
      <c r="E43" s="125">
        <v>40.701381509032942</v>
      </c>
      <c r="F43" s="143">
        <v>1149</v>
      </c>
      <c r="G43" s="144">
        <v>1227</v>
      </c>
      <c r="H43" s="144">
        <v>1246</v>
      </c>
      <c r="I43" s="144">
        <v>997</v>
      </c>
      <c r="J43" s="145">
        <v>1215</v>
      </c>
      <c r="K43" s="144">
        <v>-66</v>
      </c>
      <c r="L43" s="146">
        <v>-5.4320987654320989</v>
      </c>
    </row>
    <row r="44" spans="1:12" s="110" customFormat="1" ht="45.75" customHeight="1" x14ac:dyDescent="0.2">
      <c r="A44" s="604" t="s">
        <v>191</v>
      </c>
      <c r="B44" s="605"/>
      <c r="C44" s="605"/>
      <c r="D44" s="606"/>
      <c r="E44" s="113">
        <v>0.25893319523562919</v>
      </c>
      <c r="F44" s="115">
        <v>135</v>
      </c>
      <c r="G44" s="114">
        <v>142</v>
      </c>
      <c r="H44" s="114">
        <v>142</v>
      </c>
      <c r="I44" s="114">
        <v>133</v>
      </c>
      <c r="J44" s="140">
        <v>142</v>
      </c>
      <c r="K44" s="114">
        <v>-7</v>
      </c>
      <c r="L44" s="116">
        <v>-4.929577464788732</v>
      </c>
    </row>
    <row r="45" spans="1:12" s="110" customFormat="1" ht="15" customHeight="1" x14ac:dyDescent="0.2">
      <c r="A45" s="120"/>
      <c r="B45" s="119"/>
      <c r="C45" s="258" t="s">
        <v>106</v>
      </c>
      <c r="E45" s="113">
        <v>61.481481481481481</v>
      </c>
      <c r="F45" s="115">
        <v>83</v>
      </c>
      <c r="G45" s="114">
        <v>91</v>
      </c>
      <c r="H45" s="114">
        <v>90</v>
      </c>
      <c r="I45" s="114">
        <v>86</v>
      </c>
      <c r="J45" s="140">
        <v>90</v>
      </c>
      <c r="K45" s="114">
        <v>-7</v>
      </c>
      <c r="L45" s="116">
        <v>-7.7777777777777777</v>
      </c>
    </row>
    <row r="46" spans="1:12" s="110" customFormat="1" ht="15" customHeight="1" x14ac:dyDescent="0.2">
      <c r="A46" s="123"/>
      <c r="B46" s="124"/>
      <c r="C46" s="260" t="s">
        <v>107</v>
      </c>
      <c r="D46" s="261"/>
      <c r="E46" s="125">
        <v>38.518518518518519</v>
      </c>
      <c r="F46" s="143">
        <v>52</v>
      </c>
      <c r="G46" s="144">
        <v>51</v>
      </c>
      <c r="H46" s="144">
        <v>52</v>
      </c>
      <c r="I46" s="144">
        <v>47</v>
      </c>
      <c r="J46" s="145">
        <v>52</v>
      </c>
      <c r="K46" s="144">
        <v>0</v>
      </c>
      <c r="L46" s="146">
        <v>0</v>
      </c>
    </row>
    <row r="47" spans="1:12" s="110" customFormat="1" ht="39" customHeight="1" x14ac:dyDescent="0.2">
      <c r="A47" s="604" t="s">
        <v>519</v>
      </c>
      <c r="B47" s="607"/>
      <c r="C47" s="607"/>
      <c r="D47" s="608"/>
      <c r="E47" s="113">
        <v>0.20906457985691543</v>
      </c>
      <c r="F47" s="115">
        <v>109</v>
      </c>
      <c r="G47" s="114">
        <v>120</v>
      </c>
      <c r="H47" s="114">
        <v>117</v>
      </c>
      <c r="I47" s="114">
        <v>149</v>
      </c>
      <c r="J47" s="140">
        <v>157</v>
      </c>
      <c r="K47" s="114">
        <v>-48</v>
      </c>
      <c r="L47" s="116">
        <v>-30.573248407643312</v>
      </c>
    </row>
    <row r="48" spans="1:12" s="110" customFormat="1" ht="15" customHeight="1" x14ac:dyDescent="0.2">
      <c r="A48" s="120"/>
      <c r="B48" s="119"/>
      <c r="C48" s="258" t="s">
        <v>106</v>
      </c>
      <c r="E48" s="113">
        <v>38.532110091743121</v>
      </c>
      <c r="F48" s="115">
        <v>42</v>
      </c>
      <c r="G48" s="114">
        <v>42</v>
      </c>
      <c r="H48" s="114">
        <v>41</v>
      </c>
      <c r="I48" s="114">
        <v>58</v>
      </c>
      <c r="J48" s="140">
        <v>58</v>
      </c>
      <c r="K48" s="114">
        <v>-16</v>
      </c>
      <c r="L48" s="116">
        <v>-27.586206896551722</v>
      </c>
    </row>
    <row r="49" spans="1:12" s="110" customFormat="1" ht="15" customHeight="1" x14ac:dyDescent="0.2">
      <c r="A49" s="123"/>
      <c r="B49" s="124"/>
      <c r="C49" s="260" t="s">
        <v>107</v>
      </c>
      <c r="D49" s="261"/>
      <c r="E49" s="125">
        <v>61.467889908256879</v>
      </c>
      <c r="F49" s="143">
        <v>67</v>
      </c>
      <c r="G49" s="144">
        <v>78</v>
      </c>
      <c r="H49" s="144">
        <v>76</v>
      </c>
      <c r="I49" s="144">
        <v>91</v>
      </c>
      <c r="J49" s="145">
        <v>99</v>
      </c>
      <c r="K49" s="144">
        <v>-32</v>
      </c>
      <c r="L49" s="146">
        <v>-32.323232323232325</v>
      </c>
    </row>
    <row r="50" spans="1:12" s="110" customFormat="1" ht="24.95" customHeight="1" x14ac:dyDescent="0.2">
      <c r="A50" s="609" t="s">
        <v>192</v>
      </c>
      <c r="B50" s="610"/>
      <c r="C50" s="610"/>
      <c r="D50" s="611"/>
      <c r="E50" s="262">
        <v>12.060532826975084</v>
      </c>
      <c r="F50" s="263">
        <v>6288</v>
      </c>
      <c r="G50" s="264">
        <v>6618</v>
      </c>
      <c r="H50" s="264">
        <v>6739</v>
      </c>
      <c r="I50" s="264">
        <v>6196</v>
      </c>
      <c r="J50" s="265">
        <v>6256</v>
      </c>
      <c r="K50" s="263">
        <v>32</v>
      </c>
      <c r="L50" s="266">
        <v>0.51150895140664965</v>
      </c>
    </row>
    <row r="51" spans="1:12" s="110" customFormat="1" ht="15" customHeight="1" x14ac:dyDescent="0.2">
      <c r="A51" s="120"/>
      <c r="B51" s="119"/>
      <c r="C51" s="258" t="s">
        <v>106</v>
      </c>
      <c r="E51" s="113">
        <v>55.836513994910945</v>
      </c>
      <c r="F51" s="115">
        <v>3511</v>
      </c>
      <c r="G51" s="114">
        <v>3669</v>
      </c>
      <c r="H51" s="114">
        <v>3765</v>
      </c>
      <c r="I51" s="114">
        <v>3443</v>
      </c>
      <c r="J51" s="140">
        <v>3431</v>
      </c>
      <c r="K51" s="114">
        <v>80</v>
      </c>
      <c r="L51" s="116">
        <v>2.331681725444477</v>
      </c>
    </row>
    <row r="52" spans="1:12" s="110" customFormat="1" ht="15" customHeight="1" x14ac:dyDescent="0.2">
      <c r="A52" s="120"/>
      <c r="B52" s="119"/>
      <c r="C52" s="258" t="s">
        <v>107</v>
      </c>
      <c r="E52" s="113">
        <v>44.163486005089055</v>
      </c>
      <c r="F52" s="115">
        <v>2777</v>
      </c>
      <c r="G52" s="114">
        <v>2949</v>
      </c>
      <c r="H52" s="114">
        <v>2974</v>
      </c>
      <c r="I52" s="114">
        <v>2753</v>
      </c>
      <c r="J52" s="140">
        <v>2825</v>
      </c>
      <c r="K52" s="114">
        <v>-48</v>
      </c>
      <c r="L52" s="116">
        <v>-1.6991150442477876</v>
      </c>
    </row>
    <row r="53" spans="1:12" s="110" customFormat="1" ht="15" customHeight="1" x14ac:dyDescent="0.2">
      <c r="A53" s="120"/>
      <c r="B53" s="119"/>
      <c r="C53" s="258" t="s">
        <v>187</v>
      </c>
      <c r="D53" s="110" t="s">
        <v>193</v>
      </c>
      <c r="E53" s="113">
        <v>31.568066157760814</v>
      </c>
      <c r="F53" s="115">
        <v>1985</v>
      </c>
      <c r="G53" s="114">
        <v>2323</v>
      </c>
      <c r="H53" s="114">
        <v>2372</v>
      </c>
      <c r="I53" s="114">
        <v>1808</v>
      </c>
      <c r="J53" s="140">
        <v>2010</v>
      </c>
      <c r="K53" s="114">
        <v>-25</v>
      </c>
      <c r="L53" s="116">
        <v>-1.2437810945273631</v>
      </c>
    </row>
    <row r="54" spans="1:12" s="110" customFormat="1" ht="15" customHeight="1" x14ac:dyDescent="0.2">
      <c r="A54" s="120"/>
      <c r="B54" s="119"/>
      <c r="D54" s="267" t="s">
        <v>194</v>
      </c>
      <c r="E54" s="113">
        <v>60.906801007556673</v>
      </c>
      <c r="F54" s="115">
        <v>1209</v>
      </c>
      <c r="G54" s="114">
        <v>1399</v>
      </c>
      <c r="H54" s="114">
        <v>1445</v>
      </c>
      <c r="I54" s="114">
        <v>1111</v>
      </c>
      <c r="J54" s="140">
        <v>1204</v>
      </c>
      <c r="K54" s="114">
        <v>5</v>
      </c>
      <c r="L54" s="116">
        <v>0.41528239202657807</v>
      </c>
    </row>
    <row r="55" spans="1:12" s="110" customFormat="1" ht="15" customHeight="1" x14ac:dyDescent="0.2">
      <c r="A55" s="120"/>
      <c r="B55" s="119"/>
      <c r="D55" s="267" t="s">
        <v>195</v>
      </c>
      <c r="E55" s="113">
        <v>39.093198992443327</v>
      </c>
      <c r="F55" s="115">
        <v>776</v>
      </c>
      <c r="G55" s="114">
        <v>924</v>
      </c>
      <c r="H55" s="114">
        <v>927</v>
      </c>
      <c r="I55" s="114">
        <v>697</v>
      </c>
      <c r="J55" s="140">
        <v>806</v>
      </c>
      <c r="K55" s="114">
        <v>-30</v>
      </c>
      <c r="L55" s="116">
        <v>-3.7220843672456576</v>
      </c>
    </row>
    <row r="56" spans="1:12" s="110" customFormat="1" ht="15" customHeight="1" x14ac:dyDescent="0.2">
      <c r="A56" s="120"/>
      <c r="B56" s="119" t="s">
        <v>196</v>
      </c>
      <c r="C56" s="258"/>
      <c r="E56" s="113">
        <v>68.110938488980949</v>
      </c>
      <c r="F56" s="115">
        <v>35511</v>
      </c>
      <c r="G56" s="114">
        <v>35466</v>
      </c>
      <c r="H56" s="114">
        <v>35760</v>
      </c>
      <c r="I56" s="114">
        <v>35505</v>
      </c>
      <c r="J56" s="140">
        <v>35407</v>
      </c>
      <c r="K56" s="114">
        <v>104</v>
      </c>
      <c r="L56" s="116">
        <v>0.29372722907899568</v>
      </c>
    </row>
    <row r="57" spans="1:12" s="110" customFormat="1" ht="15" customHeight="1" x14ac:dyDescent="0.2">
      <c r="A57" s="120"/>
      <c r="B57" s="119"/>
      <c r="C57" s="258" t="s">
        <v>106</v>
      </c>
      <c r="E57" s="113">
        <v>47.033313621131484</v>
      </c>
      <c r="F57" s="115">
        <v>16702</v>
      </c>
      <c r="G57" s="114">
        <v>16691</v>
      </c>
      <c r="H57" s="114">
        <v>16914</v>
      </c>
      <c r="I57" s="114">
        <v>16827</v>
      </c>
      <c r="J57" s="140">
        <v>16674</v>
      </c>
      <c r="K57" s="114">
        <v>28</v>
      </c>
      <c r="L57" s="116">
        <v>0.16792611251049538</v>
      </c>
    </row>
    <row r="58" spans="1:12" s="110" customFormat="1" ht="15" customHeight="1" x14ac:dyDescent="0.2">
      <c r="A58" s="120"/>
      <c r="B58" s="119"/>
      <c r="C58" s="258" t="s">
        <v>107</v>
      </c>
      <c r="E58" s="113">
        <v>52.966686378868516</v>
      </c>
      <c r="F58" s="115">
        <v>18809</v>
      </c>
      <c r="G58" s="114">
        <v>18775</v>
      </c>
      <c r="H58" s="114">
        <v>18846</v>
      </c>
      <c r="I58" s="114">
        <v>18678</v>
      </c>
      <c r="J58" s="140">
        <v>18733</v>
      </c>
      <c r="K58" s="114">
        <v>76</v>
      </c>
      <c r="L58" s="116">
        <v>0.40570116905994769</v>
      </c>
    </row>
    <row r="59" spans="1:12" s="110" customFormat="1" ht="15" customHeight="1" x14ac:dyDescent="0.2">
      <c r="A59" s="120"/>
      <c r="B59" s="119"/>
      <c r="C59" s="258" t="s">
        <v>105</v>
      </c>
      <c r="D59" s="110" t="s">
        <v>197</v>
      </c>
      <c r="E59" s="113">
        <v>92.931767621300438</v>
      </c>
      <c r="F59" s="115">
        <v>33001</v>
      </c>
      <c r="G59" s="114">
        <v>32940</v>
      </c>
      <c r="H59" s="114">
        <v>33220</v>
      </c>
      <c r="I59" s="114">
        <v>32992</v>
      </c>
      <c r="J59" s="140">
        <v>32922</v>
      </c>
      <c r="K59" s="114">
        <v>79</v>
      </c>
      <c r="L59" s="116">
        <v>0.23996112022355873</v>
      </c>
    </row>
    <row r="60" spans="1:12" s="110" customFormat="1" ht="15" customHeight="1" x14ac:dyDescent="0.2">
      <c r="A60" s="120"/>
      <c r="B60" s="119"/>
      <c r="C60" s="258"/>
      <c r="D60" s="267" t="s">
        <v>198</v>
      </c>
      <c r="E60" s="113">
        <v>45.095603163540495</v>
      </c>
      <c r="F60" s="115">
        <v>14882</v>
      </c>
      <c r="G60" s="114">
        <v>14856</v>
      </c>
      <c r="H60" s="114">
        <v>15064</v>
      </c>
      <c r="I60" s="114">
        <v>14993</v>
      </c>
      <c r="J60" s="140">
        <v>14872</v>
      </c>
      <c r="K60" s="114">
        <v>10</v>
      </c>
      <c r="L60" s="116">
        <v>6.7240451855836478E-2</v>
      </c>
    </row>
    <row r="61" spans="1:12" s="110" customFormat="1" ht="15" customHeight="1" x14ac:dyDescent="0.2">
      <c r="A61" s="120"/>
      <c r="B61" s="119"/>
      <c r="C61" s="258"/>
      <c r="D61" s="267" t="s">
        <v>199</v>
      </c>
      <c r="E61" s="113">
        <v>54.904396836459505</v>
      </c>
      <c r="F61" s="115">
        <v>18119</v>
      </c>
      <c r="G61" s="114">
        <v>18084</v>
      </c>
      <c r="H61" s="114">
        <v>18156</v>
      </c>
      <c r="I61" s="114">
        <v>17999</v>
      </c>
      <c r="J61" s="140">
        <v>18050</v>
      </c>
      <c r="K61" s="114">
        <v>69</v>
      </c>
      <c r="L61" s="116">
        <v>0.38227146814404434</v>
      </c>
    </row>
    <row r="62" spans="1:12" s="110" customFormat="1" ht="15" customHeight="1" x14ac:dyDescent="0.2">
      <c r="A62" s="120"/>
      <c r="B62" s="119"/>
      <c r="C62" s="258"/>
      <c r="D62" s="258" t="s">
        <v>200</v>
      </c>
      <c r="E62" s="113">
        <v>7.068232378699558</v>
      </c>
      <c r="F62" s="115">
        <v>2510</v>
      </c>
      <c r="G62" s="114">
        <v>2526</v>
      </c>
      <c r="H62" s="114">
        <v>2540</v>
      </c>
      <c r="I62" s="114">
        <v>2513</v>
      </c>
      <c r="J62" s="140">
        <v>2485</v>
      </c>
      <c r="K62" s="114">
        <v>25</v>
      </c>
      <c r="L62" s="116">
        <v>1.0060362173038229</v>
      </c>
    </row>
    <row r="63" spans="1:12" s="110" customFormat="1" ht="15" customHeight="1" x14ac:dyDescent="0.2">
      <c r="A63" s="120"/>
      <c r="B63" s="119"/>
      <c r="C63" s="258"/>
      <c r="D63" s="267" t="s">
        <v>198</v>
      </c>
      <c r="E63" s="113">
        <v>72.509960159362549</v>
      </c>
      <c r="F63" s="115">
        <v>1820</v>
      </c>
      <c r="G63" s="114">
        <v>1835</v>
      </c>
      <c r="H63" s="114">
        <v>1850</v>
      </c>
      <c r="I63" s="114">
        <v>1834</v>
      </c>
      <c r="J63" s="140">
        <v>1802</v>
      </c>
      <c r="K63" s="114">
        <v>18</v>
      </c>
      <c r="L63" s="116">
        <v>0.99889012208657046</v>
      </c>
    </row>
    <row r="64" spans="1:12" s="110" customFormat="1" ht="15" customHeight="1" x14ac:dyDescent="0.2">
      <c r="A64" s="120"/>
      <c r="B64" s="119"/>
      <c r="C64" s="258"/>
      <c r="D64" s="267" t="s">
        <v>199</v>
      </c>
      <c r="E64" s="113">
        <v>27.490039840637451</v>
      </c>
      <c r="F64" s="115">
        <v>690</v>
      </c>
      <c r="G64" s="114">
        <v>691</v>
      </c>
      <c r="H64" s="114">
        <v>690</v>
      </c>
      <c r="I64" s="114">
        <v>679</v>
      </c>
      <c r="J64" s="140">
        <v>683</v>
      </c>
      <c r="K64" s="114">
        <v>7</v>
      </c>
      <c r="L64" s="116">
        <v>1.0248901903367496</v>
      </c>
    </row>
    <row r="65" spans="1:12" s="110" customFormat="1" ht="15" customHeight="1" x14ac:dyDescent="0.2">
      <c r="A65" s="120"/>
      <c r="B65" s="119" t="s">
        <v>201</v>
      </c>
      <c r="C65" s="258"/>
      <c r="E65" s="113">
        <v>11.544584460172238</v>
      </c>
      <c r="F65" s="115">
        <v>6019</v>
      </c>
      <c r="G65" s="114">
        <v>5962</v>
      </c>
      <c r="H65" s="114">
        <v>5870</v>
      </c>
      <c r="I65" s="114">
        <v>5904</v>
      </c>
      <c r="J65" s="140">
        <v>5868</v>
      </c>
      <c r="K65" s="114">
        <v>151</v>
      </c>
      <c r="L65" s="116">
        <v>2.5732788002726652</v>
      </c>
    </row>
    <row r="66" spans="1:12" s="110" customFormat="1" ht="15" customHeight="1" x14ac:dyDescent="0.2">
      <c r="A66" s="120"/>
      <c r="B66" s="119"/>
      <c r="C66" s="258" t="s">
        <v>106</v>
      </c>
      <c r="E66" s="113">
        <v>55.823226449576339</v>
      </c>
      <c r="F66" s="115">
        <v>3360</v>
      </c>
      <c r="G66" s="114">
        <v>3319</v>
      </c>
      <c r="H66" s="114">
        <v>3288</v>
      </c>
      <c r="I66" s="114">
        <v>3317</v>
      </c>
      <c r="J66" s="140">
        <v>3303</v>
      </c>
      <c r="K66" s="114">
        <v>57</v>
      </c>
      <c r="L66" s="116">
        <v>1.7257039055404177</v>
      </c>
    </row>
    <row r="67" spans="1:12" s="110" customFormat="1" ht="15" customHeight="1" x14ac:dyDescent="0.2">
      <c r="A67" s="120"/>
      <c r="B67" s="119"/>
      <c r="C67" s="258" t="s">
        <v>107</v>
      </c>
      <c r="E67" s="113">
        <v>44.176773550423661</v>
      </c>
      <c r="F67" s="115">
        <v>2659</v>
      </c>
      <c r="G67" s="114">
        <v>2643</v>
      </c>
      <c r="H67" s="114">
        <v>2582</v>
      </c>
      <c r="I67" s="114">
        <v>2587</v>
      </c>
      <c r="J67" s="140">
        <v>2565</v>
      </c>
      <c r="K67" s="114">
        <v>94</v>
      </c>
      <c r="L67" s="116">
        <v>3.664717348927875</v>
      </c>
    </row>
    <row r="68" spans="1:12" s="110" customFormat="1" ht="15" customHeight="1" x14ac:dyDescent="0.2">
      <c r="A68" s="120"/>
      <c r="B68" s="119"/>
      <c r="C68" s="258" t="s">
        <v>105</v>
      </c>
      <c r="D68" s="110" t="s">
        <v>202</v>
      </c>
      <c r="E68" s="113">
        <v>18.441601594949326</v>
      </c>
      <c r="F68" s="115">
        <v>1110</v>
      </c>
      <c r="G68" s="114">
        <v>1076</v>
      </c>
      <c r="H68" s="114">
        <v>1039</v>
      </c>
      <c r="I68" s="114">
        <v>992</v>
      </c>
      <c r="J68" s="140">
        <v>960</v>
      </c>
      <c r="K68" s="114">
        <v>150</v>
      </c>
      <c r="L68" s="116">
        <v>15.625</v>
      </c>
    </row>
    <row r="69" spans="1:12" s="110" customFormat="1" ht="15" customHeight="1" x14ac:dyDescent="0.2">
      <c r="A69" s="120"/>
      <c r="B69" s="119"/>
      <c r="C69" s="258"/>
      <c r="D69" s="267" t="s">
        <v>198</v>
      </c>
      <c r="E69" s="113">
        <v>51.261261261261261</v>
      </c>
      <c r="F69" s="115">
        <v>569</v>
      </c>
      <c r="G69" s="114">
        <v>547</v>
      </c>
      <c r="H69" s="114">
        <v>537</v>
      </c>
      <c r="I69" s="114">
        <v>508</v>
      </c>
      <c r="J69" s="140">
        <v>493</v>
      </c>
      <c r="K69" s="114">
        <v>76</v>
      </c>
      <c r="L69" s="116">
        <v>15.415821501014198</v>
      </c>
    </row>
    <row r="70" spans="1:12" s="110" customFormat="1" ht="15" customHeight="1" x14ac:dyDescent="0.2">
      <c r="A70" s="120"/>
      <c r="B70" s="119"/>
      <c r="C70" s="258"/>
      <c r="D70" s="267" t="s">
        <v>199</v>
      </c>
      <c r="E70" s="113">
        <v>48.738738738738739</v>
      </c>
      <c r="F70" s="115">
        <v>541</v>
      </c>
      <c r="G70" s="114">
        <v>529</v>
      </c>
      <c r="H70" s="114">
        <v>502</v>
      </c>
      <c r="I70" s="114">
        <v>484</v>
      </c>
      <c r="J70" s="140">
        <v>467</v>
      </c>
      <c r="K70" s="114">
        <v>74</v>
      </c>
      <c r="L70" s="116">
        <v>15.845824411134904</v>
      </c>
    </row>
    <row r="71" spans="1:12" s="110" customFormat="1" ht="15" customHeight="1" x14ac:dyDescent="0.2">
      <c r="A71" s="120"/>
      <c r="B71" s="119"/>
      <c r="C71" s="258"/>
      <c r="D71" s="110" t="s">
        <v>203</v>
      </c>
      <c r="E71" s="113">
        <v>74.048845323143382</v>
      </c>
      <c r="F71" s="115">
        <v>4457</v>
      </c>
      <c r="G71" s="114">
        <v>4451</v>
      </c>
      <c r="H71" s="114">
        <v>4398</v>
      </c>
      <c r="I71" s="114">
        <v>4454</v>
      </c>
      <c r="J71" s="140">
        <v>4452</v>
      </c>
      <c r="K71" s="114">
        <v>5</v>
      </c>
      <c r="L71" s="116">
        <v>0.11230907457322552</v>
      </c>
    </row>
    <row r="72" spans="1:12" s="110" customFormat="1" ht="15" customHeight="1" x14ac:dyDescent="0.2">
      <c r="A72" s="120"/>
      <c r="B72" s="119"/>
      <c r="C72" s="258"/>
      <c r="D72" s="267" t="s">
        <v>198</v>
      </c>
      <c r="E72" s="113">
        <v>56.517837110163789</v>
      </c>
      <c r="F72" s="115">
        <v>2519</v>
      </c>
      <c r="G72" s="114">
        <v>2512</v>
      </c>
      <c r="H72" s="114">
        <v>2495</v>
      </c>
      <c r="I72" s="114">
        <v>2541</v>
      </c>
      <c r="J72" s="140">
        <v>2540</v>
      </c>
      <c r="K72" s="114">
        <v>-21</v>
      </c>
      <c r="L72" s="116">
        <v>-0.82677165354330706</v>
      </c>
    </row>
    <row r="73" spans="1:12" s="110" customFormat="1" ht="15" customHeight="1" x14ac:dyDescent="0.2">
      <c r="A73" s="120"/>
      <c r="B73" s="119"/>
      <c r="C73" s="258"/>
      <c r="D73" s="267" t="s">
        <v>199</v>
      </c>
      <c r="E73" s="113">
        <v>43.482162889836211</v>
      </c>
      <c r="F73" s="115">
        <v>1938</v>
      </c>
      <c r="G73" s="114">
        <v>1939</v>
      </c>
      <c r="H73" s="114">
        <v>1903</v>
      </c>
      <c r="I73" s="114">
        <v>1913</v>
      </c>
      <c r="J73" s="140">
        <v>1912</v>
      </c>
      <c r="K73" s="114">
        <v>26</v>
      </c>
      <c r="L73" s="116">
        <v>1.3598326359832635</v>
      </c>
    </row>
    <row r="74" spans="1:12" s="110" customFormat="1" ht="15" customHeight="1" x14ac:dyDescent="0.2">
      <c r="A74" s="120"/>
      <c r="B74" s="119"/>
      <c r="C74" s="258"/>
      <c r="D74" s="110" t="s">
        <v>204</v>
      </c>
      <c r="E74" s="113">
        <v>7.5095530819072938</v>
      </c>
      <c r="F74" s="115">
        <v>452</v>
      </c>
      <c r="G74" s="114">
        <v>435</v>
      </c>
      <c r="H74" s="114">
        <v>433</v>
      </c>
      <c r="I74" s="114">
        <v>458</v>
      </c>
      <c r="J74" s="140">
        <v>456</v>
      </c>
      <c r="K74" s="114">
        <v>-4</v>
      </c>
      <c r="L74" s="116">
        <v>-0.8771929824561403</v>
      </c>
    </row>
    <row r="75" spans="1:12" s="110" customFormat="1" ht="15" customHeight="1" x14ac:dyDescent="0.2">
      <c r="A75" s="120"/>
      <c r="B75" s="119"/>
      <c r="C75" s="258"/>
      <c r="D75" s="267" t="s">
        <v>198</v>
      </c>
      <c r="E75" s="113">
        <v>60.176991150442475</v>
      </c>
      <c r="F75" s="115">
        <v>272</v>
      </c>
      <c r="G75" s="114">
        <v>260</v>
      </c>
      <c r="H75" s="114">
        <v>256</v>
      </c>
      <c r="I75" s="114">
        <v>268</v>
      </c>
      <c r="J75" s="140">
        <v>270</v>
      </c>
      <c r="K75" s="114">
        <v>2</v>
      </c>
      <c r="L75" s="116">
        <v>0.7407407407407407</v>
      </c>
    </row>
    <row r="76" spans="1:12" s="110" customFormat="1" ht="15" customHeight="1" x14ac:dyDescent="0.2">
      <c r="A76" s="120"/>
      <c r="B76" s="119"/>
      <c r="C76" s="258"/>
      <c r="D76" s="267" t="s">
        <v>199</v>
      </c>
      <c r="E76" s="113">
        <v>39.823008849557525</v>
      </c>
      <c r="F76" s="115">
        <v>180</v>
      </c>
      <c r="G76" s="114">
        <v>175</v>
      </c>
      <c r="H76" s="114">
        <v>177</v>
      </c>
      <c r="I76" s="114">
        <v>190</v>
      </c>
      <c r="J76" s="140">
        <v>186</v>
      </c>
      <c r="K76" s="114">
        <v>-6</v>
      </c>
      <c r="L76" s="116">
        <v>-3.225806451612903</v>
      </c>
    </row>
    <row r="77" spans="1:12" s="110" customFormat="1" ht="15" customHeight="1" x14ac:dyDescent="0.2">
      <c r="A77" s="534"/>
      <c r="B77" s="119" t="s">
        <v>205</v>
      </c>
      <c r="C77" s="268"/>
      <c r="D77" s="182"/>
      <c r="E77" s="113">
        <v>8.2839442238717229</v>
      </c>
      <c r="F77" s="115">
        <v>4319</v>
      </c>
      <c r="G77" s="114">
        <v>4420</v>
      </c>
      <c r="H77" s="114">
        <v>4566</v>
      </c>
      <c r="I77" s="114">
        <v>4502</v>
      </c>
      <c r="J77" s="140">
        <v>4517</v>
      </c>
      <c r="K77" s="114">
        <v>-198</v>
      </c>
      <c r="L77" s="116">
        <v>-4.3834403365065313</v>
      </c>
    </row>
    <row r="78" spans="1:12" s="110" customFormat="1" ht="15" customHeight="1" x14ac:dyDescent="0.2">
      <c r="A78" s="120"/>
      <c r="B78" s="119"/>
      <c r="C78" s="268" t="s">
        <v>106</v>
      </c>
      <c r="D78" s="182"/>
      <c r="E78" s="113">
        <v>52.905765223431352</v>
      </c>
      <c r="F78" s="115">
        <v>2285</v>
      </c>
      <c r="G78" s="114">
        <v>2312</v>
      </c>
      <c r="H78" s="114">
        <v>2418</v>
      </c>
      <c r="I78" s="114">
        <v>2370</v>
      </c>
      <c r="J78" s="140">
        <v>2379</v>
      </c>
      <c r="K78" s="114">
        <v>-94</v>
      </c>
      <c r="L78" s="116">
        <v>-3.9512400168137871</v>
      </c>
    </row>
    <row r="79" spans="1:12" s="110" customFormat="1" ht="15" customHeight="1" x14ac:dyDescent="0.2">
      <c r="A79" s="123"/>
      <c r="B79" s="124"/>
      <c r="C79" s="260" t="s">
        <v>107</v>
      </c>
      <c r="D79" s="261"/>
      <c r="E79" s="125">
        <v>47.094234776568648</v>
      </c>
      <c r="F79" s="143">
        <v>2034</v>
      </c>
      <c r="G79" s="144">
        <v>2108</v>
      </c>
      <c r="H79" s="144">
        <v>2148</v>
      </c>
      <c r="I79" s="144">
        <v>2132</v>
      </c>
      <c r="J79" s="145">
        <v>2138</v>
      </c>
      <c r="K79" s="144">
        <v>-104</v>
      </c>
      <c r="L79" s="146">
        <v>-4.8643592142188963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52137</v>
      </c>
      <c r="E11" s="114">
        <v>52466</v>
      </c>
      <c r="F11" s="114">
        <v>52935</v>
      </c>
      <c r="G11" s="114">
        <v>52107</v>
      </c>
      <c r="H11" s="140">
        <v>52048</v>
      </c>
      <c r="I11" s="115">
        <v>89</v>
      </c>
      <c r="J11" s="116">
        <v>0.17099600368890255</v>
      </c>
    </row>
    <row r="12" spans="1:15" s="110" customFormat="1" ht="24.95" customHeight="1" x14ac:dyDescent="0.2">
      <c r="A12" s="193" t="s">
        <v>132</v>
      </c>
      <c r="B12" s="194" t="s">
        <v>133</v>
      </c>
      <c r="C12" s="113">
        <v>0.93024147917985311</v>
      </c>
      <c r="D12" s="115">
        <v>485</v>
      </c>
      <c r="E12" s="114">
        <v>510</v>
      </c>
      <c r="F12" s="114">
        <v>539</v>
      </c>
      <c r="G12" s="114">
        <v>495</v>
      </c>
      <c r="H12" s="140">
        <v>487</v>
      </c>
      <c r="I12" s="115">
        <v>-2</v>
      </c>
      <c r="J12" s="116">
        <v>-0.41067761806981518</v>
      </c>
    </row>
    <row r="13" spans="1:15" s="110" customFormat="1" ht="24.95" customHeight="1" x14ac:dyDescent="0.2">
      <c r="A13" s="193" t="s">
        <v>134</v>
      </c>
      <c r="B13" s="199" t="s">
        <v>214</v>
      </c>
      <c r="C13" s="113">
        <v>1.5977137157872527</v>
      </c>
      <c r="D13" s="115">
        <v>833</v>
      </c>
      <c r="E13" s="114">
        <v>819</v>
      </c>
      <c r="F13" s="114">
        <v>835</v>
      </c>
      <c r="G13" s="114">
        <v>824</v>
      </c>
      <c r="H13" s="140">
        <v>811</v>
      </c>
      <c r="I13" s="115">
        <v>22</v>
      </c>
      <c r="J13" s="116">
        <v>2.7127003699136867</v>
      </c>
    </row>
    <row r="14" spans="1:15" s="287" customFormat="1" ht="24" customHeight="1" x14ac:dyDescent="0.2">
      <c r="A14" s="193" t="s">
        <v>215</v>
      </c>
      <c r="B14" s="199" t="s">
        <v>137</v>
      </c>
      <c r="C14" s="113">
        <v>20.871933559660125</v>
      </c>
      <c r="D14" s="115">
        <v>10882</v>
      </c>
      <c r="E14" s="114">
        <v>11128</v>
      </c>
      <c r="F14" s="114">
        <v>11146</v>
      </c>
      <c r="G14" s="114">
        <v>11080</v>
      </c>
      <c r="H14" s="140">
        <v>11142</v>
      </c>
      <c r="I14" s="115">
        <v>-260</v>
      </c>
      <c r="J14" s="116">
        <v>-2.3335128343205889</v>
      </c>
      <c r="K14" s="110"/>
      <c r="L14" s="110"/>
      <c r="M14" s="110"/>
      <c r="N14" s="110"/>
      <c r="O14" s="110"/>
    </row>
    <row r="15" spans="1:15" s="110" customFormat="1" ht="24.75" customHeight="1" x14ac:dyDescent="0.2">
      <c r="A15" s="193" t="s">
        <v>216</v>
      </c>
      <c r="B15" s="199" t="s">
        <v>217</v>
      </c>
      <c r="C15" s="113">
        <v>6.2201507566603373</v>
      </c>
      <c r="D15" s="115">
        <v>3243</v>
      </c>
      <c r="E15" s="114">
        <v>3322</v>
      </c>
      <c r="F15" s="114">
        <v>2886</v>
      </c>
      <c r="G15" s="114">
        <v>2851</v>
      </c>
      <c r="H15" s="140">
        <v>2901</v>
      </c>
      <c r="I15" s="115">
        <v>342</v>
      </c>
      <c r="J15" s="116">
        <v>11.789038262668045</v>
      </c>
    </row>
    <row r="16" spans="1:15" s="287" customFormat="1" ht="24.95" customHeight="1" x14ac:dyDescent="0.2">
      <c r="A16" s="193" t="s">
        <v>218</v>
      </c>
      <c r="B16" s="199" t="s">
        <v>141</v>
      </c>
      <c r="C16" s="113">
        <v>12.555382933425399</v>
      </c>
      <c r="D16" s="115">
        <v>6546</v>
      </c>
      <c r="E16" s="114">
        <v>6677</v>
      </c>
      <c r="F16" s="114">
        <v>6718</v>
      </c>
      <c r="G16" s="114">
        <v>6663</v>
      </c>
      <c r="H16" s="140">
        <v>6675</v>
      </c>
      <c r="I16" s="115">
        <v>-129</v>
      </c>
      <c r="J16" s="116">
        <v>-1.9325842696629214</v>
      </c>
      <c r="K16" s="110"/>
      <c r="L16" s="110"/>
      <c r="M16" s="110"/>
      <c r="N16" s="110"/>
      <c r="O16" s="110"/>
    </row>
    <row r="17" spans="1:15" s="110" customFormat="1" ht="24.95" customHeight="1" x14ac:dyDescent="0.2">
      <c r="A17" s="193" t="s">
        <v>219</v>
      </c>
      <c r="B17" s="199" t="s">
        <v>220</v>
      </c>
      <c r="C17" s="113">
        <v>2.0963998695743906</v>
      </c>
      <c r="D17" s="115">
        <v>1093</v>
      </c>
      <c r="E17" s="114">
        <v>1129</v>
      </c>
      <c r="F17" s="114">
        <v>1542</v>
      </c>
      <c r="G17" s="114">
        <v>1566</v>
      </c>
      <c r="H17" s="140">
        <v>1566</v>
      </c>
      <c r="I17" s="115">
        <v>-473</v>
      </c>
      <c r="J17" s="116">
        <v>-30.204342273307791</v>
      </c>
    </row>
    <row r="18" spans="1:15" s="287" customFormat="1" ht="24.95" customHeight="1" x14ac:dyDescent="0.2">
      <c r="A18" s="201" t="s">
        <v>144</v>
      </c>
      <c r="B18" s="202" t="s">
        <v>145</v>
      </c>
      <c r="C18" s="113">
        <v>6.0264303661507181</v>
      </c>
      <c r="D18" s="115">
        <v>3142</v>
      </c>
      <c r="E18" s="114">
        <v>3098</v>
      </c>
      <c r="F18" s="114">
        <v>3252</v>
      </c>
      <c r="G18" s="114">
        <v>3170</v>
      </c>
      <c r="H18" s="140">
        <v>3095</v>
      </c>
      <c r="I18" s="115">
        <v>47</v>
      </c>
      <c r="J18" s="116">
        <v>1.5185783521809371</v>
      </c>
      <c r="K18" s="110"/>
      <c r="L18" s="110"/>
      <c r="M18" s="110"/>
      <c r="N18" s="110"/>
      <c r="O18" s="110"/>
    </row>
    <row r="19" spans="1:15" s="110" customFormat="1" ht="24.95" customHeight="1" x14ac:dyDescent="0.2">
      <c r="A19" s="193" t="s">
        <v>146</v>
      </c>
      <c r="B19" s="199" t="s">
        <v>147</v>
      </c>
      <c r="C19" s="113">
        <v>12.459481750004795</v>
      </c>
      <c r="D19" s="115">
        <v>6496</v>
      </c>
      <c r="E19" s="114">
        <v>6450</v>
      </c>
      <c r="F19" s="114">
        <v>6436</v>
      </c>
      <c r="G19" s="114">
        <v>6299</v>
      </c>
      <c r="H19" s="140">
        <v>6336</v>
      </c>
      <c r="I19" s="115">
        <v>160</v>
      </c>
      <c r="J19" s="116">
        <v>2.5252525252525251</v>
      </c>
    </row>
    <row r="20" spans="1:15" s="287" customFormat="1" ht="24.95" customHeight="1" x14ac:dyDescent="0.2">
      <c r="A20" s="193" t="s">
        <v>148</v>
      </c>
      <c r="B20" s="199" t="s">
        <v>149</v>
      </c>
      <c r="C20" s="113">
        <v>3.3853117747473003</v>
      </c>
      <c r="D20" s="115">
        <v>1765</v>
      </c>
      <c r="E20" s="114">
        <v>1766</v>
      </c>
      <c r="F20" s="114">
        <v>1772</v>
      </c>
      <c r="G20" s="114">
        <v>1753</v>
      </c>
      <c r="H20" s="140">
        <v>1738</v>
      </c>
      <c r="I20" s="115">
        <v>27</v>
      </c>
      <c r="J20" s="116">
        <v>1.5535097813578826</v>
      </c>
      <c r="K20" s="110"/>
      <c r="L20" s="110"/>
      <c r="M20" s="110"/>
      <c r="N20" s="110"/>
      <c r="O20" s="110"/>
    </row>
    <row r="21" spans="1:15" s="110" customFormat="1" ht="24.95" customHeight="1" x14ac:dyDescent="0.2">
      <c r="A21" s="201" t="s">
        <v>150</v>
      </c>
      <c r="B21" s="202" t="s">
        <v>151</v>
      </c>
      <c r="C21" s="113">
        <v>2.8751174789496901</v>
      </c>
      <c r="D21" s="115">
        <v>1499</v>
      </c>
      <c r="E21" s="114">
        <v>1586</v>
      </c>
      <c r="F21" s="114">
        <v>1648</v>
      </c>
      <c r="G21" s="114">
        <v>1599</v>
      </c>
      <c r="H21" s="140">
        <v>1525</v>
      </c>
      <c r="I21" s="115">
        <v>-26</v>
      </c>
      <c r="J21" s="116">
        <v>-1.7049180327868851</v>
      </c>
    </row>
    <row r="22" spans="1:15" s="110" customFormat="1" ht="24.95" customHeight="1" x14ac:dyDescent="0.2">
      <c r="A22" s="201" t="s">
        <v>152</v>
      </c>
      <c r="B22" s="199" t="s">
        <v>153</v>
      </c>
      <c r="C22" s="113">
        <v>2.107908011584863</v>
      </c>
      <c r="D22" s="115">
        <v>1099</v>
      </c>
      <c r="E22" s="114">
        <v>1099</v>
      </c>
      <c r="F22" s="114">
        <v>1112</v>
      </c>
      <c r="G22" s="114">
        <v>1067</v>
      </c>
      <c r="H22" s="140">
        <v>1078</v>
      </c>
      <c r="I22" s="115">
        <v>21</v>
      </c>
      <c r="J22" s="116">
        <v>1.948051948051948</v>
      </c>
    </row>
    <row r="23" spans="1:15" s="110" customFormat="1" ht="24.95" customHeight="1" x14ac:dyDescent="0.2">
      <c r="A23" s="193" t="s">
        <v>154</v>
      </c>
      <c r="B23" s="199" t="s">
        <v>155</v>
      </c>
      <c r="C23" s="113">
        <v>5.9401193010721753</v>
      </c>
      <c r="D23" s="115">
        <v>3097</v>
      </c>
      <c r="E23" s="114">
        <v>3125</v>
      </c>
      <c r="F23" s="114">
        <v>3175</v>
      </c>
      <c r="G23" s="114">
        <v>3139</v>
      </c>
      <c r="H23" s="140">
        <v>3196</v>
      </c>
      <c r="I23" s="115">
        <v>-99</v>
      </c>
      <c r="J23" s="116">
        <v>-3.0976220275344182</v>
      </c>
    </row>
    <row r="24" spans="1:15" s="110" customFormat="1" ht="24.95" customHeight="1" x14ac:dyDescent="0.2">
      <c r="A24" s="193" t="s">
        <v>156</v>
      </c>
      <c r="B24" s="199" t="s">
        <v>221</v>
      </c>
      <c r="C24" s="113">
        <v>4.9964516562134378</v>
      </c>
      <c r="D24" s="115">
        <v>2605</v>
      </c>
      <c r="E24" s="114">
        <v>2590</v>
      </c>
      <c r="F24" s="114">
        <v>2576</v>
      </c>
      <c r="G24" s="114">
        <v>2516</v>
      </c>
      <c r="H24" s="140">
        <v>2542</v>
      </c>
      <c r="I24" s="115">
        <v>63</v>
      </c>
      <c r="J24" s="116">
        <v>2.4783634933123526</v>
      </c>
    </row>
    <row r="25" spans="1:15" s="110" customFormat="1" ht="24.95" customHeight="1" x14ac:dyDescent="0.2">
      <c r="A25" s="193" t="s">
        <v>222</v>
      </c>
      <c r="B25" s="204" t="s">
        <v>159</v>
      </c>
      <c r="C25" s="113">
        <v>2.948002378349349</v>
      </c>
      <c r="D25" s="115">
        <v>1537</v>
      </c>
      <c r="E25" s="114">
        <v>1507</v>
      </c>
      <c r="F25" s="114">
        <v>1552</v>
      </c>
      <c r="G25" s="114">
        <v>1500</v>
      </c>
      <c r="H25" s="140">
        <v>1457</v>
      </c>
      <c r="I25" s="115">
        <v>80</v>
      </c>
      <c r="J25" s="116">
        <v>5.4907343857240907</v>
      </c>
    </row>
    <row r="26" spans="1:15" s="110" customFormat="1" ht="24.95" customHeight="1" x14ac:dyDescent="0.2">
      <c r="A26" s="201">
        <v>782.78300000000002</v>
      </c>
      <c r="B26" s="203" t="s">
        <v>160</v>
      </c>
      <c r="C26" s="113">
        <v>1.5190747453823581</v>
      </c>
      <c r="D26" s="115">
        <v>792</v>
      </c>
      <c r="E26" s="114">
        <v>785</v>
      </c>
      <c r="F26" s="114">
        <v>890</v>
      </c>
      <c r="G26" s="114">
        <v>939</v>
      </c>
      <c r="H26" s="140">
        <v>891</v>
      </c>
      <c r="I26" s="115">
        <v>-99</v>
      </c>
      <c r="J26" s="116">
        <v>-11.111111111111111</v>
      </c>
    </row>
    <row r="27" spans="1:15" s="110" customFormat="1" ht="24.95" customHeight="1" x14ac:dyDescent="0.2">
      <c r="A27" s="193" t="s">
        <v>161</v>
      </c>
      <c r="B27" s="199" t="s">
        <v>223</v>
      </c>
      <c r="C27" s="113">
        <v>5.4491052419586854</v>
      </c>
      <c r="D27" s="115">
        <v>2841</v>
      </c>
      <c r="E27" s="114">
        <v>2813</v>
      </c>
      <c r="F27" s="114">
        <v>2819</v>
      </c>
      <c r="G27" s="114">
        <v>2768</v>
      </c>
      <c r="H27" s="140">
        <v>2748</v>
      </c>
      <c r="I27" s="115">
        <v>93</v>
      </c>
      <c r="J27" s="116">
        <v>3.3842794759825328</v>
      </c>
    </row>
    <row r="28" spans="1:15" s="110" customFormat="1" ht="24.95" customHeight="1" x14ac:dyDescent="0.2">
      <c r="A28" s="193" t="s">
        <v>163</v>
      </c>
      <c r="B28" s="199" t="s">
        <v>164</v>
      </c>
      <c r="C28" s="113">
        <v>3.960718875270921</v>
      </c>
      <c r="D28" s="115">
        <v>2065</v>
      </c>
      <c r="E28" s="114">
        <v>2091</v>
      </c>
      <c r="F28" s="114">
        <v>2076</v>
      </c>
      <c r="G28" s="114">
        <v>2038</v>
      </c>
      <c r="H28" s="140">
        <v>2043</v>
      </c>
      <c r="I28" s="115">
        <v>22</v>
      </c>
      <c r="J28" s="116">
        <v>1.0768477728830153</v>
      </c>
    </row>
    <row r="29" spans="1:15" s="110" customFormat="1" ht="24.95" customHeight="1" x14ac:dyDescent="0.2">
      <c r="A29" s="193">
        <v>86</v>
      </c>
      <c r="B29" s="199" t="s">
        <v>165</v>
      </c>
      <c r="C29" s="113">
        <v>11.126455300458408</v>
      </c>
      <c r="D29" s="115">
        <v>5801</v>
      </c>
      <c r="E29" s="114">
        <v>5825</v>
      </c>
      <c r="F29" s="114">
        <v>5788</v>
      </c>
      <c r="G29" s="114">
        <v>5772</v>
      </c>
      <c r="H29" s="140">
        <v>5837</v>
      </c>
      <c r="I29" s="115">
        <v>-36</v>
      </c>
      <c r="J29" s="116">
        <v>-0.61675518245674144</v>
      </c>
    </row>
    <row r="30" spans="1:15" s="110" customFormat="1" ht="24.95" customHeight="1" x14ac:dyDescent="0.2">
      <c r="A30" s="193">
        <v>87.88</v>
      </c>
      <c r="B30" s="204" t="s">
        <v>166</v>
      </c>
      <c r="C30" s="113">
        <v>9.4846270402976778</v>
      </c>
      <c r="D30" s="115">
        <v>4945</v>
      </c>
      <c r="E30" s="114">
        <v>5043</v>
      </c>
      <c r="F30" s="114">
        <v>5015</v>
      </c>
      <c r="G30" s="114">
        <v>4917</v>
      </c>
      <c r="H30" s="140">
        <v>4925</v>
      </c>
      <c r="I30" s="115">
        <v>20</v>
      </c>
      <c r="J30" s="116">
        <v>0.40609137055837563</v>
      </c>
    </row>
    <row r="31" spans="1:15" s="110" customFormat="1" ht="24.95" customHeight="1" x14ac:dyDescent="0.2">
      <c r="A31" s="193" t="s">
        <v>167</v>
      </c>
      <c r="B31" s="199" t="s">
        <v>168</v>
      </c>
      <c r="C31" s="113">
        <v>4.3174712775955655</v>
      </c>
      <c r="D31" s="115">
        <v>2251</v>
      </c>
      <c r="E31" s="114">
        <v>2230</v>
      </c>
      <c r="F31" s="114">
        <v>2303</v>
      </c>
      <c r="G31" s="114">
        <v>2230</v>
      </c>
      <c r="H31" s="140">
        <v>2196</v>
      </c>
      <c r="I31" s="115">
        <v>55</v>
      </c>
      <c r="J31" s="116">
        <v>2.5045537340619308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0.93024147917985311</v>
      </c>
      <c r="D34" s="115">
        <v>485</v>
      </c>
      <c r="E34" s="114">
        <v>510</v>
      </c>
      <c r="F34" s="114">
        <v>539</v>
      </c>
      <c r="G34" s="114">
        <v>495</v>
      </c>
      <c r="H34" s="140">
        <v>487</v>
      </c>
      <c r="I34" s="115">
        <v>-2</v>
      </c>
      <c r="J34" s="116">
        <v>-0.41067761806981518</v>
      </c>
    </row>
    <row r="35" spans="1:10" s="110" customFormat="1" ht="24.95" customHeight="1" x14ac:dyDescent="0.2">
      <c r="A35" s="292" t="s">
        <v>171</v>
      </c>
      <c r="B35" s="293" t="s">
        <v>172</v>
      </c>
      <c r="C35" s="113">
        <v>28.496077641598099</v>
      </c>
      <c r="D35" s="115">
        <v>14857</v>
      </c>
      <c r="E35" s="114">
        <v>15045</v>
      </c>
      <c r="F35" s="114">
        <v>15233</v>
      </c>
      <c r="G35" s="114">
        <v>15074</v>
      </c>
      <c r="H35" s="140">
        <v>15048</v>
      </c>
      <c r="I35" s="115">
        <v>-191</v>
      </c>
      <c r="J35" s="116">
        <v>-1.2692716640085062</v>
      </c>
    </row>
    <row r="36" spans="1:10" s="110" customFormat="1" ht="24.95" customHeight="1" x14ac:dyDescent="0.2">
      <c r="A36" s="294" t="s">
        <v>173</v>
      </c>
      <c r="B36" s="295" t="s">
        <v>174</v>
      </c>
      <c r="C36" s="125">
        <v>70.56984483188522</v>
      </c>
      <c r="D36" s="143">
        <v>36793</v>
      </c>
      <c r="E36" s="144">
        <v>36910</v>
      </c>
      <c r="F36" s="144">
        <v>37162</v>
      </c>
      <c r="G36" s="144">
        <v>36537</v>
      </c>
      <c r="H36" s="145">
        <v>36512</v>
      </c>
      <c r="I36" s="143">
        <v>281</v>
      </c>
      <c r="J36" s="146">
        <v>0.76960999123575813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2020-09-25T06:56:30Z</dcterms:created>
  <dcterms:modified xsi:type="dcterms:W3CDTF">2020-09-28T08:06:24Z</dcterms:modified>
</cp:coreProperties>
</file>