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B44" i="24"/>
  <c r="D44" i="24" s="1"/>
  <c r="M43" i="24"/>
  <c r="K43" i="24"/>
  <c r="H43" i="24"/>
  <c r="G43" i="24"/>
  <c r="F43" i="24"/>
  <c r="E43" i="24"/>
  <c r="C43" i="24"/>
  <c r="I43" i="24" s="1"/>
  <c r="B43" i="24"/>
  <c r="D43" i="24" s="1"/>
  <c r="K42" i="24"/>
  <c r="I42" i="24"/>
  <c r="C42" i="24"/>
  <c r="B42" i="24"/>
  <c r="D42" i="24" s="1"/>
  <c r="M41" i="24"/>
  <c r="K41" i="24"/>
  <c r="H41" i="24"/>
  <c r="G41" i="24"/>
  <c r="F41" i="24"/>
  <c r="E41" i="24"/>
  <c r="C41" i="24"/>
  <c r="I41" i="24" s="1"/>
  <c r="B41" i="24"/>
  <c r="D41" i="24" s="1"/>
  <c r="K40" i="24"/>
  <c r="I40" i="24"/>
  <c r="C40" i="24"/>
  <c r="B40" i="24"/>
  <c r="D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7" i="24" l="1"/>
  <c r="D7" i="24"/>
  <c r="J7" i="24"/>
  <c r="H7" i="24"/>
  <c r="K7" i="24"/>
  <c r="B14" i="24"/>
  <c r="B6" i="24"/>
  <c r="F17" i="24"/>
  <c r="D17" i="24"/>
  <c r="J17" i="24"/>
  <c r="H17" i="24"/>
  <c r="K17" i="24"/>
  <c r="K30" i="24"/>
  <c r="J30" i="24"/>
  <c r="H30" i="24"/>
  <c r="F30" i="24"/>
  <c r="D30" i="24"/>
  <c r="F33" i="24"/>
  <c r="D33" i="24"/>
  <c r="J33" i="24"/>
  <c r="H33" i="24"/>
  <c r="K33" i="24"/>
  <c r="G15" i="24"/>
  <c r="L15" i="24"/>
  <c r="I15" i="24"/>
  <c r="M15" i="24"/>
  <c r="E15" i="24"/>
  <c r="M28" i="24"/>
  <c r="E28" i="24"/>
  <c r="L28" i="24"/>
  <c r="I28" i="24"/>
  <c r="G28" i="24"/>
  <c r="G31" i="24"/>
  <c r="L31" i="24"/>
  <c r="I31" i="24"/>
  <c r="M31" i="24"/>
  <c r="E31" i="24"/>
  <c r="K24" i="24"/>
  <c r="J24" i="24"/>
  <c r="H24" i="24"/>
  <c r="F24" i="24"/>
  <c r="D24" i="24"/>
  <c r="F27" i="24"/>
  <c r="D27" i="24"/>
  <c r="J27" i="24"/>
  <c r="H27" i="24"/>
  <c r="K27" i="24"/>
  <c r="M22" i="24"/>
  <c r="E22" i="24"/>
  <c r="L22" i="24"/>
  <c r="I22" i="24"/>
  <c r="G22" i="24"/>
  <c r="G25" i="24"/>
  <c r="L25" i="24"/>
  <c r="I25" i="24"/>
  <c r="M25" i="24"/>
  <c r="E25" i="24"/>
  <c r="C45" i="24"/>
  <c r="C39" i="24"/>
  <c r="F9" i="24"/>
  <c r="D9" i="24"/>
  <c r="J9" i="24"/>
  <c r="H9" i="24"/>
  <c r="K9" i="24"/>
  <c r="K18" i="24"/>
  <c r="J18" i="24"/>
  <c r="H18" i="24"/>
  <c r="F18" i="24"/>
  <c r="D18" i="24"/>
  <c r="F21" i="24"/>
  <c r="D21" i="24"/>
  <c r="J21" i="24"/>
  <c r="H21" i="24"/>
  <c r="K21" i="24"/>
  <c r="K34" i="24"/>
  <c r="J34" i="24"/>
  <c r="H34" i="24"/>
  <c r="F34" i="24"/>
  <c r="D34" i="24"/>
  <c r="D38" i="24"/>
  <c r="J38" i="24"/>
  <c r="H38" i="24"/>
  <c r="F38" i="24"/>
  <c r="K38" i="24"/>
  <c r="M16" i="24"/>
  <c r="E16" i="24"/>
  <c r="L16" i="24"/>
  <c r="I16" i="24"/>
  <c r="G16" i="24"/>
  <c r="G19" i="24"/>
  <c r="L19" i="24"/>
  <c r="I19" i="24"/>
  <c r="E19" i="24"/>
  <c r="M19" i="24"/>
  <c r="M32" i="24"/>
  <c r="E32" i="24"/>
  <c r="L32" i="24"/>
  <c r="I32" i="24"/>
  <c r="G32" i="24"/>
  <c r="G35" i="24"/>
  <c r="L35" i="24"/>
  <c r="I35" i="24"/>
  <c r="E35" i="24"/>
  <c r="M35" i="24"/>
  <c r="K8" i="24"/>
  <c r="J8" i="24"/>
  <c r="H8" i="24"/>
  <c r="F8" i="24"/>
  <c r="D8" i="24"/>
  <c r="F15" i="24"/>
  <c r="D15" i="24"/>
  <c r="J15" i="24"/>
  <c r="H15" i="24"/>
  <c r="K15" i="24"/>
  <c r="K28" i="24"/>
  <c r="J28" i="24"/>
  <c r="H28" i="24"/>
  <c r="F28" i="24"/>
  <c r="D28" i="24"/>
  <c r="F31" i="24"/>
  <c r="D31" i="24"/>
  <c r="J31" i="24"/>
  <c r="H31" i="24"/>
  <c r="K31" i="24"/>
  <c r="M26" i="24"/>
  <c r="E26" i="24"/>
  <c r="L26" i="24"/>
  <c r="I26" i="24"/>
  <c r="G26" i="24"/>
  <c r="G29" i="24"/>
  <c r="L29" i="24"/>
  <c r="I29" i="24"/>
  <c r="M29" i="24"/>
  <c r="E29" i="24"/>
  <c r="K22" i="24"/>
  <c r="J22" i="24"/>
  <c r="H22" i="24"/>
  <c r="F22" i="24"/>
  <c r="D22" i="24"/>
  <c r="F25" i="24"/>
  <c r="D25" i="24"/>
  <c r="J25" i="24"/>
  <c r="H25" i="24"/>
  <c r="K25" i="24"/>
  <c r="B45" i="24"/>
  <c r="B39" i="24"/>
  <c r="M20" i="24"/>
  <c r="E20" i="24"/>
  <c r="L20" i="24"/>
  <c r="I20" i="24"/>
  <c r="G20" i="24"/>
  <c r="G23" i="24"/>
  <c r="L23" i="24"/>
  <c r="I23" i="24"/>
  <c r="M23" i="24"/>
  <c r="E23" i="24"/>
  <c r="I37" i="24"/>
  <c r="L37" i="24"/>
  <c r="M37" i="24"/>
  <c r="G37" i="24"/>
  <c r="E37" i="24"/>
  <c r="K16" i="24"/>
  <c r="J16" i="24"/>
  <c r="H16" i="24"/>
  <c r="F16" i="24"/>
  <c r="D16" i="24"/>
  <c r="F19" i="24"/>
  <c r="D19" i="24"/>
  <c r="J19" i="24"/>
  <c r="H19" i="24"/>
  <c r="K19" i="24"/>
  <c r="K32" i="24"/>
  <c r="J32" i="24"/>
  <c r="H32" i="24"/>
  <c r="F32" i="24"/>
  <c r="D32" i="24"/>
  <c r="F35" i="24"/>
  <c r="D35" i="24"/>
  <c r="J35" i="24"/>
  <c r="H35" i="24"/>
  <c r="K35" i="24"/>
  <c r="M8" i="24"/>
  <c r="E8" i="24"/>
  <c r="L8" i="24"/>
  <c r="I8" i="24"/>
  <c r="G8" i="24"/>
  <c r="C14" i="24"/>
  <c r="C6" i="24"/>
  <c r="G17" i="24"/>
  <c r="L17" i="24"/>
  <c r="I17" i="24"/>
  <c r="M17" i="24"/>
  <c r="E17" i="24"/>
  <c r="M30" i="24"/>
  <c r="E30" i="24"/>
  <c r="L30" i="24"/>
  <c r="I30" i="24"/>
  <c r="G30" i="24"/>
  <c r="G33" i="24"/>
  <c r="L33" i="24"/>
  <c r="I33" i="24"/>
  <c r="M33" i="24"/>
  <c r="E33" i="24"/>
  <c r="K26" i="24"/>
  <c r="J26" i="24"/>
  <c r="H26" i="24"/>
  <c r="F26" i="24"/>
  <c r="D26" i="24"/>
  <c r="F29" i="24"/>
  <c r="D29" i="24"/>
  <c r="J29" i="24"/>
  <c r="H29" i="24"/>
  <c r="K29" i="24"/>
  <c r="G7" i="24"/>
  <c r="L7" i="24"/>
  <c r="I7" i="24"/>
  <c r="E7" i="24"/>
  <c r="M7" i="24"/>
  <c r="G9" i="24"/>
  <c r="L9" i="24"/>
  <c r="I9" i="24"/>
  <c r="M9" i="24"/>
  <c r="E9" i="24"/>
  <c r="M24" i="24"/>
  <c r="E24" i="24"/>
  <c r="L24" i="24"/>
  <c r="I24" i="24"/>
  <c r="G24" i="24"/>
  <c r="G27" i="24"/>
  <c r="L27" i="24"/>
  <c r="I27" i="24"/>
  <c r="E27" i="24"/>
  <c r="M27" i="24"/>
  <c r="K20" i="24"/>
  <c r="J20" i="24"/>
  <c r="H20" i="24"/>
  <c r="F20" i="24"/>
  <c r="D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M44" i="24"/>
  <c r="E44" i="24"/>
  <c r="L44" i="24"/>
  <c r="G44"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H40" i="24"/>
  <c r="L41" i="24"/>
  <c r="H42" i="24"/>
  <c r="L43" i="24"/>
  <c r="H44" i="24"/>
  <c r="J40" i="24"/>
  <c r="J42" i="24"/>
  <c r="J44" i="24"/>
  <c r="I79" i="24" l="1"/>
  <c r="K14" i="24"/>
  <c r="J14" i="24"/>
  <c r="H14" i="24"/>
  <c r="F14" i="24"/>
  <c r="D14" i="24"/>
  <c r="K6" i="24"/>
  <c r="J6" i="24"/>
  <c r="H6" i="24"/>
  <c r="F6" i="24"/>
  <c r="D6" i="24"/>
  <c r="M6" i="24"/>
  <c r="E6" i="24"/>
  <c r="L6" i="24"/>
  <c r="I6" i="24"/>
  <c r="G6" i="24"/>
  <c r="M14" i="24"/>
  <c r="E14" i="24"/>
  <c r="L14" i="24"/>
  <c r="I14" i="24"/>
  <c r="G14" i="24"/>
  <c r="I39" i="24"/>
  <c r="L39" i="24"/>
  <c r="M39" i="24"/>
  <c r="G39" i="24"/>
  <c r="E39" i="24"/>
  <c r="J77" i="24"/>
  <c r="H39" i="24"/>
  <c r="F39" i="24"/>
  <c r="D39" i="24"/>
  <c r="K39" i="24"/>
  <c r="J39" i="24"/>
  <c r="I45" i="24"/>
  <c r="L45" i="24"/>
  <c r="M45" i="24"/>
  <c r="G45" i="24"/>
  <c r="E45" i="24"/>
  <c r="K79" i="24"/>
  <c r="K78" i="24"/>
  <c r="H45" i="24"/>
  <c r="F45" i="24"/>
  <c r="D45" i="24"/>
  <c r="K45" i="24"/>
  <c r="J45" i="24"/>
  <c r="J79" i="24" l="1"/>
  <c r="J78" i="24"/>
  <c r="I78" i="24"/>
  <c r="I83" i="24" l="1"/>
  <c r="I82" i="24"/>
  <c r="I81" i="24"/>
</calcChain>
</file>

<file path=xl/sharedStrings.xml><?xml version="1.0" encoding="utf-8"?>
<sst xmlns="http://schemas.openxmlformats.org/spreadsheetml/2006/main" count="1675" uniqueCount="520">
  <si>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</si>
  <si>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</si>
  <si>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</si>
  <si>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</si>
  <si>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</si>
  <si>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</si>
  <si>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</si>
  <si>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</si>
  <si>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</si>
  <si>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</si>
  <si>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</si>
  <si>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</si>
  <si>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</si>
  <si>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Hildesheim (03254)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</si>
  <si>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</si>
  <si>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</si>
  <si>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</si>
  <si>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</si>
  <si>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</si>
  <si>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</si>
  <si>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</si>
  <si>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</si>
  <si>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</si>
  <si>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</si>
  <si>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</si>
  <si>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</si>
  <si>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</si>
  <si>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</si>
  <si>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</si>
  <si>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</si>
  <si>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</si>
  <si>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</si>
  <si>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</si>
  <si>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</si>
  <si>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</si>
  <si>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</si>
  <si>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</si>
  <si>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</si>
  <si>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</si>
  <si>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</si>
  <si>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</si>
  <si>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</si>
  <si>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</si>
  <si>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</si>
  <si>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</si>
  <si>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</si>
  <si>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</si>
  <si>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</si>
  <si>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</si>
  <si>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</si>
  <si>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</si>
  <si>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</si>
  <si>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</si>
  <si>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</si>
  <si>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</si>
  <si>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</si>
  <si>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</si>
  <si>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</si>
  <si>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</si>
  <si>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</si>
  <si>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</si>
  <si>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</si>
  <si>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</si>
  <si>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</si>
  <si>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</si>
  <si>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</si>
  <si>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</si>
  <si>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</si>
  <si>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</si>
  <si>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</si>
  <si>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</si>
  <si>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</si>
  <si>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</si>
  <si>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</si>
  <si>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</si>
  <si>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</si>
  <si>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</si>
  <si>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</si>
  <si>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</si>
  <si>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</si>
  <si>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</si>
  <si>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</si>
  <si>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</si>
  <si>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</si>
  <si>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</si>
  <si>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</si>
  <si>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</si>
  <si>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</si>
  <si>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</si>
  <si>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</si>
  <si>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</si>
  <si>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</si>
  <si>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Hildesheim (03254);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</si>
  <si>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</si>
  <si>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</si>
  <si>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</si>
  <si>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</si>
  <si>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</si>
  <si>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</si>
  <si>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</si>
  <si>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</si>
  <si>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</si>
  <si>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</si>
  <si>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</si>
  <si>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</si>
  <si>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</si>
  <si>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</si>
  <si>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</si>
  <si>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</si>
  <si>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</si>
  <si>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</si>
  <si>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</si>
  <si>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</si>
  <si>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</si>
  <si>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</si>
  <si>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</si>
  <si>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</si>
  <si>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</si>
  <si>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</si>
  <si>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</si>
  <si>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</si>
  <si>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</si>
  <si>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</si>
  <si>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</si>
  <si>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</si>
  <si>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</si>
  <si>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</si>
  <si>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</si>
  <si>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</si>
  <si>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</si>
  <si>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</si>
  <si>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</si>
  <si>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</si>
  <si>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</si>
  <si>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</si>
  <si>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</si>
  <si>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</si>
  <si>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</si>
  <si>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</si>
  <si>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</si>
  <si>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</si>
  <si>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</si>
  <si>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</si>
  <si>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</si>
  <si>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</si>
  <si>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</si>
  <si>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</si>
  <si>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</si>
  <si>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</si>
  <si>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</si>
  <si>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</si>
  <si>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</si>
  <si>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</si>
  <si>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</si>
  <si>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</si>
  <si>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</si>
  <si>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</si>
  <si>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</si>
  <si>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</si>
  <si>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</si>
  <si>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</si>
  <si>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</si>
  <si>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</si>
  <si>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</si>
  <si>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</si>
  <si>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</si>
  <si>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</si>
  <si>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</si>
  <si>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</si>
  <si>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</si>
  <si>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</si>
  <si>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</si>
  <si>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</si>
  <si>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</si>
  <si>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</si>
  <si>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</si>
  <si>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</si>
  <si>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</si>
  <si>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</si>
  <si>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</si>
  <si>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</si>
  <si>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</si>
  <si>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</si>
  <si>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Hildesheim (03254)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</si>
  <si>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</si>
  <si>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</si>
  <si>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</si>
  <si>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</si>
  <si>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</si>
  <si>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</si>
  <si>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</si>
  <si>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</si>
  <si>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</si>
  <si>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</si>
  <si>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</si>
  <si>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</si>
  <si>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</si>
  <si>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</si>
  <si>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</si>
  <si>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</si>
  <si>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</si>
  <si>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</si>
  <si>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</si>
  <si>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</si>
  <si>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</si>
  <si>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</si>
  <si>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</si>
  <si>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</si>
  <si>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</si>
  <si>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</si>
  <si>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</si>
  <si>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</si>
  <si>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</si>
  <si>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</si>
  <si>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</si>
  <si>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</si>
  <si>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</si>
  <si>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</si>
  <si>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</si>
  <si>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</si>
  <si>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</si>
  <si>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</si>
  <si>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</si>
  <si>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</si>
  <si>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</si>
  <si>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</si>
  <si>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</si>
  <si>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</si>
  <si>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</si>
  <si>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</si>
  <si>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</si>
  <si>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</si>
  <si>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</si>
  <si>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</si>
  <si>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</si>
  <si>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</si>
  <si>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</si>
  <si>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</si>
  <si>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</si>
  <si>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</si>
  <si>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</si>
  <si>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</si>
  <si>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</si>
  <si>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</si>
  <si>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</si>
  <si>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</si>
  <si>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</si>
  <si>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</si>
  <si>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</si>
  <si>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</si>
  <si>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</si>
  <si>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</si>
  <si>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</si>
  <si>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</si>
  <si>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</si>
  <si>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</si>
  <si>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</si>
  <si>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</si>
  <si>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</si>
  <si>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</si>
  <si>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</si>
  <si>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</si>
  <si>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</si>
  <si>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</si>
  <si>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</si>
  <si>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</si>
  <si>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</si>
  <si>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</si>
  <si>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</si>
  <si>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</si>
  <si>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</si>
  <si>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</si>
  <si>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</si>
  <si>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</si>
  <si>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</si>
  <si>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</si>
  <si>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</si>
  <si>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</si>
  <si>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</si>
  <si>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</si>
  <si>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</si>
  <si>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</si>
  <si>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</si>
  <si>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</si>
  <si>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</si>
  <si>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</si>
  <si>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</si>
  <si>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</si>
  <si>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</si>
  <si>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</si>
  <si>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</si>
  <si>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</si>
  <si>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</si>
  <si>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</si>
  <si>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</si>
  <si>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</si>
  <si>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</si>
  <si>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</si>
  <si>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</si>
  <si>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</si>
  <si>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</si>
  <si>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</si>
  <si>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</si>
  <si>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</si>
  <si>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</si>
  <si>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</si>
  <si>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</si>
  <si>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</si>
  <si>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</si>
  <si>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</si>
  <si>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</si>
  <si>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</si>
  <si>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</si>
  <si>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</si>
  <si>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</si>
  <si>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</si>
  <si>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</si>
  <si>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</si>
  <si>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</si>
  <si>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</si>
  <si>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</si>
  <si>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</si>
  <si>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</si>
  <si>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</si>
  <si>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</si>
  <si>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</si>
  <si>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</si>
  <si>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</si>
  <si>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</si>
  <si>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</si>
  <si>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</si>
  <si>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</si>
  <si>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</si>
  <si>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</si>
  <si>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</si>
  <si>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</si>
  <si>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</si>
  <si>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</si>
  <si>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</si>
  <si>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</si>
  <si>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</si>
  <si>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</si>
  <si>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</si>
  <si>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</si>
  <si>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</si>
  <si>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</si>
  <si>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</si>
  <si>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</si>
  <si>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</si>
  <si>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</si>
  <si>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</si>
  <si>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</si>
  <si>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</si>
  <si>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</si>
  <si>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</si>
  <si>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</si>
  <si>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</si>
  <si>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</si>
  <si>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</si>
  <si>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</si>
  <si>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</si>
  <si>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</si>
  <si>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</si>
  <si>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</si>
  <si>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</si>
  <si>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</si>
  <si>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</si>
  <si>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</si>
  <si>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</si>
  <si>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</si>
  <si>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</si>
  <si>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</si>
  <si>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</si>
  <si>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Hildesheim (03254);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</si>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</sst>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{B0839154-D22A-4459-9AE3-30C5F2D8A18B}</c15:txfldGUID>
                      <c15:f>Daten_Diagramme!$D$6</c15:f>
                      <c15:dlblFieldTableCache>
                        <c:ptCount val="1"/>
                        <c:pt idx="0">
                          <c:v>1.3</c:v>
                        </c:pt>
                      </c15:dlblFieldTableCache>
                    </c15:dlblFTEntry>
                  </c15:dlblFieldTable>
                  <c15:showDataLabelsRange val="0"/>
                </c:ext>
                <c:ext xmlns:c16="http://schemas.microsoft.com/office/drawing/2014/chart" uri="{C3380CC4-5D6E-409C-BE32-E72D297353CC}">
                  <c16:uniqueId val="{00000000-BEBB-4067-8342-5312D210AEBC}"/>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{0E1CC5CB-DC18-4BFC-A8A0-0C281DE96A65}</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BEBB-4067-8342-5312D210AEBC}"/>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{4DFA3D67-1588-4A1B-ADD3-9429262978BD}</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EBB-4067-8342-5312D210AEB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{14F54E13-2820-48F0-A5D1-3593D7E981FA}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EBB-4067-8342-5312D210AEB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1.3250864420247837</c:v>
                </c:pt>
                <c:pt idx="1">
                  <c:v>1.4040057212208159</c:v>
                </c:pt>
                <c:pt idx="2">
                  <c:v>1.1186464311118853</c:v>
                </c:pt>
                <c:pt idx="3">
                  <c:v>1.0875687030768</c:v>
                </c:pt>
              </c:numCache>
            </c:numRef>
          </c:val>
          <c:extLst>
            <c:ext xmlns:c16="http://schemas.microsoft.com/office/drawing/2014/chart" uri="{C3380CC4-5D6E-409C-BE32-E72D297353CC}">
              <c16:uniqueId val="{00000004-BEBB-4067-8342-5312D210AEB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{9EA7EA32-C817-4854-AFD1-A9600CC91FC5}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EBB-4067-8342-5312D210AEB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{8AE8E8E0-BAF7-4AC5-AD15-41A922FEEDDB}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EBB-4067-8342-5312D210AEB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{B36EA26E-5ED5-4A45-B575-667561654936}</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EBB-4067-8342-5312D210AEB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{5001076E-223A-4233-AC24-8136132A1C7A}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EBB-4067-8342-5312D210AE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EBB-4067-8342-5312D210AEB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EBB-4067-8342-5312D210AEB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{01FDDF3F-C5A3-41E4-A3C8-BCA49A1836F2}</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4B04-4009-8395-2361F96B84AF}"/>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{1915CE66-6704-4325-BBA8-7CB6A971977F}</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4B04-4009-8395-2361F96B84A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{F1E2329D-B5ED-4B28-8692-6459922D93F1}</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4B04-4009-8395-2361F96B84A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{0F81C1FF-AEC7-42E8-8291-FDB267A62323}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4B04-4009-8395-2361F96B84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-2.1049918377867516</c:v>
                </c:pt>
                <c:pt idx="1">
                  <c:v>-2.8801937126160149</c:v>
                </c:pt>
                <c:pt idx="2">
                  <c:v>-2.7637010795899166</c:v>
                </c:pt>
                <c:pt idx="3">
                  <c:v>-2.8655893304673015</c:v>
                </c:pt>
              </c:numCache>
            </c:numRef>
          </c:val>
          <c:extLst>
            <c:ext xmlns:c16="http://schemas.microsoft.com/office/drawing/2014/chart" uri="{C3380CC4-5D6E-409C-BE32-E72D297353CC}">
              <c16:uniqueId val="{00000004-4B04-4009-8395-2361F96B84A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{E7D78740-1273-40B1-812A-DD11AF2A9DB7}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4B04-4009-8395-2361F96B84A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{694731B0-D899-49EF-A82D-A60611D1F15A}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4B04-4009-8395-2361F96B84A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{2CCB42E0-3E88-4763-B0CD-0B9377C27A9C}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4B04-4009-8395-2361F96B84A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{680FE486-78BA-40CD-A70E-269B0E533300}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4B04-4009-8395-2361F96B84A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4B04-4009-8395-2361F96B84A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B04-4009-8395-2361F96B84A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{13C145A3-F865-4C47-B2E8-FCB68845B203}</c15:txfldGUID>
                      <c15:f>Daten_Diagramme!$D$14</c15:f>
                      <c15:dlblFieldTableCache>
                        <c:ptCount val="1"/>
                        <c:pt idx="0">
                          <c:v>1.3</c:v>
                        </c:pt>
                      </c15:dlblFieldTableCache>
                    </c15:dlblFTEntry>
                  </c15:dlblFieldTable>
                  <c15:showDataLabelsRange val="0"/>
                </c:ext>
                <c:ext xmlns:c16="http://schemas.microsoft.com/office/drawing/2014/chart" uri="{C3380CC4-5D6E-409C-BE32-E72D297353CC}">
                  <c16:uniqueId val="{00000000-0EBD-4497-A6CC-99976F3A7449}"/>
                </c:ext>
              </c:extLst>
            </c:dLbl>
            <c:dLbl>
              <c:idx val="1"/>
              <c:tx>
                <c:strRef>
                  <c:f>Daten_Diagramme!$D$15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{8ACEFB37-64DA-4579-AB2D-96DF6B509537}</c15:txfldGUID>
                      <c15:f>Daten_Diagramme!$D$15</c15:f>
                      <c15:dlblFieldTableCache>
                        <c:ptCount val="1"/>
                        <c:pt idx="0">
                          <c:v>-3.1</c:v>
                        </c:pt>
                      </c15:dlblFieldTableCache>
                    </c15:dlblFTEntry>
                  </c15:dlblFieldTable>
                  <c15:showDataLabelsRange val="0"/>
                </c:ext>
                <c:ext xmlns:c16="http://schemas.microsoft.com/office/drawing/2014/chart" uri="{C3380CC4-5D6E-409C-BE32-E72D297353CC}">
                  <c16:uniqueId val="{00000001-0EBD-4497-A6CC-99976F3A7449}"/>
                </c:ext>
              </c:extLst>
            </c:dLbl>
            <c:dLbl>
              <c:idx val="2"/>
              <c:tx>
                <c:strRef>
                  <c:f>Daten_Diagramme!$D$16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{26D731B3-432B-4CAA-96B5-5C0DB4282F92}</c15:txfldGUID>
                      <c15:f>Daten_Diagramme!$D$16</c15:f>
                      <c15:dlblFieldTableCache>
                        <c:ptCount val="1"/>
                        <c:pt idx="0">
                          <c:v>1.0</c:v>
                        </c:pt>
                      </c15:dlblFieldTableCache>
                    </c15:dlblFTEntry>
                  </c15:dlblFieldTable>
                  <c15:showDataLabelsRange val="0"/>
                </c:ext>
                <c:ext xmlns:c16="http://schemas.microsoft.com/office/drawing/2014/chart" uri="{C3380CC4-5D6E-409C-BE32-E72D297353CC}">
                  <c16:uniqueId val="{00000002-0EBD-4497-A6CC-99976F3A7449}"/>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{50968DB5-0365-45D6-AD8C-7A9684896822}</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0EBD-4497-A6CC-99976F3A7449}"/>
                </c:ext>
              </c:extLst>
            </c:dLbl>
            <c:dLbl>
              <c:idx val="4"/>
              <c:tx>
                <c:strRef>
                  <c:f>Daten_Diagramme!$D$18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{BDFC990F-2B70-411C-B55A-F71793D18B02}</c15:txfldGUID>
                      <c15:f>Daten_Diagramme!$D$18</c15:f>
                      <c15:dlblFieldTableCache>
                        <c:ptCount val="1"/>
                        <c:pt idx="0">
                          <c:v>-4.1</c:v>
                        </c:pt>
                      </c15:dlblFieldTableCache>
                    </c15:dlblFTEntry>
                  </c15:dlblFieldTable>
                  <c15:showDataLabelsRange val="0"/>
                </c:ext>
                <c:ext xmlns:c16="http://schemas.microsoft.com/office/drawing/2014/chart" uri="{C3380CC4-5D6E-409C-BE32-E72D297353CC}">
                  <c16:uniqueId val="{00000004-0EBD-4497-A6CC-99976F3A7449}"/>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{85DD5852-57DA-4CB9-9538-B638EBC75522}</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0EBD-4497-A6CC-99976F3A7449}"/>
                </c:ext>
              </c:extLst>
            </c:dLbl>
            <c:dLbl>
              <c:idx val="6"/>
              <c:tx>
                <c:strRef>
                  <c:f>Daten_Diagramme!$D$20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{CAD9EE42-A1D9-4D70-A3F8-98C98E41E3B3}</c15:txfldGUID>
                      <c15:f>Daten_Diagramme!$D$20</c15:f>
                      <c15:dlblFieldTableCache>
                        <c:ptCount val="1"/>
                        <c:pt idx="0">
                          <c:v>-2.5</c:v>
                        </c:pt>
                      </c15:dlblFieldTableCache>
                    </c15:dlblFTEntry>
                  </c15:dlblFieldTable>
                  <c15:showDataLabelsRange val="0"/>
                </c:ext>
                <c:ext xmlns:c16="http://schemas.microsoft.com/office/drawing/2014/chart" uri="{C3380CC4-5D6E-409C-BE32-E72D297353CC}">
                  <c16:uniqueId val="{00000006-0EBD-4497-A6CC-99976F3A7449}"/>
                </c:ext>
              </c:extLst>
            </c:dLbl>
            <c:dLbl>
              <c:idx val="7"/>
              <c:tx>
                <c:strRef>
                  <c:f>Daten_Diagramme!$D$21</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{5251217F-5DFE-4249-B337-3297E72A3D48}</c15:txfldGUID>
                      <c15:f>Daten_Diagramme!$D$21</c15:f>
                      <c15:dlblFieldTableCache>
                        <c:ptCount val="1"/>
                        <c:pt idx="0">
                          <c:v>0.2</c:v>
                        </c:pt>
                      </c15:dlblFieldTableCache>
                    </c15:dlblFTEntry>
                  </c15:dlblFieldTable>
                  <c15:showDataLabelsRange val="0"/>
                </c:ext>
                <c:ext xmlns:c16="http://schemas.microsoft.com/office/drawing/2014/chart" uri="{C3380CC4-5D6E-409C-BE32-E72D297353CC}">
                  <c16:uniqueId val="{00000007-0EBD-4497-A6CC-99976F3A7449}"/>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{6F975A71-603B-4BED-B99E-0F0F037B1DCF}</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0EBD-4497-A6CC-99976F3A7449}"/>
                </c:ext>
              </c:extLst>
            </c:dLbl>
            <c:dLbl>
              <c:idx val="9"/>
              <c:tx>
                <c:strRef>
                  <c:f>Daten_Diagramme!$D$23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{47236C82-29A7-42BC-8437-A525B897DAA9}</c15:txfldGUID>
                      <c15:f>Daten_Diagramme!$D$23</c15:f>
                      <c15:dlblFieldTableCache>
                        <c:ptCount val="1"/>
                        <c:pt idx="0">
                          <c:v>1.6</c:v>
                        </c:pt>
                      </c15:dlblFieldTableCache>
                    </c15:dlblFTEntry>
                  </c15:dlblFieldTable>
                  <c15:showDataLabelsRange val="0"/>
                </c:ext>
                <c:ext xmlns:c16="http://schemas.microsoft.com/office/drawing/2014/chart" uri="{C3380CC4-5D6E-409C-BE32-E72D297353CC}">
                  <c16:uniqueId val="{00000009-0EBD-4497-A6CC-99976F3A7449}"/>
                </c:ext>
              </c:extLst>
            </c:dLbl>
            <c:dLbl>
              <c:idx val="10"/>
              <c:tx>
                <c:strRef>
                  <c:f>Daten_Diagramme!$D$24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{4BC5D106-72BC-4E71-A1A8-B28A3EA95689}</c15:txfldGUID>
                      <c15:f>Daten_Diagramme!$D$24</c15:f>
                      <c15:dlblFieldTableCache>
                        <c:ptCount val="1"/>
                        <c:pt idx="0">
                          <c:v>-2.8</c:v>
                        </c:pt>
                      </c15:dlblFieldTableCache>
                    </c15:dlblFTEntry>
                  </c15:dlblFieldTable>
                  <c15:showDataLabelsRange val="0"/>
                </c:ext>
                <c:ext xmlns:c16="http://schemas.microsoft.com/office/drawing/2014/chart" uri="{C3380CC4-5D6E-409C-BE32-E72D297353CC}">
                  <c16:uniqueId val="{0000000A-0EBD-4497-A6CC-99976F3A7449}"/>
                </c:ext>
              </c:extLst>
            </c:dLbl>
            <c:dLbl>
              <c:idx val="11"/>
              <c:tx>
                <c:strRef>
                  <c:f>Daten_Diagramme!$D$25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{091D3C5D-7D74-42C3-8AEC-D5C545BC16DA}</c15:txfldGUID>
                      <c15:f>Daten_Diagramme!$D$25</c15:f>
                      <c15:dlblFieldTableCache>
                        <c:ptCount val="1"/>
                        <c:pt idx="0">
                          <c:v>2.8</c:v>
                        </c:pt>
                      </c15:dlblFieldTableCache>
                    </c15:dlblFTEntry>
                  </c15:dlblFieldTable>
                  <c15:showDataLabelsRange val="0"/>
                </c:ext>
                <c:ext xmlns:c16="http://schemas.microsoft.com/office/drawing/2014/chart" uri="{C3380CC4-5D6E-409C-BE32-E72D297353CC}">
                  <c16:uniqueId val="{0000000B-0EBD-4497-A6CC-99976F3A7449}"/>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{62D4E87F-7C3D-43D8-B2C1-7C210010E29A}</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0EBD-4497-A6CC-99976F3A7449}"/>
                </c:ext>
              </c:extLst>
            </c:dLbl>
            <c:dLbl>
              <c:idx val="13"/>
              <c:tx>
                <c:strRef>
                  <c:f>Daten_Diagramme!$D$27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{7BBF6186-C4C0-444D-A18A-43D4FB0A37FB}</c15:txfldGUID>
                      <c15:f>Daten_Diagramme!$D$27</c15:f>
                      <c15:dlblFieldTableCache>
                        <c:ptCount val="1"/>
                        <c:pt idx="0">
                          <c:v>3.8</c:v>
                        </c:pt>
                      </c15:dlblFieldTableCache>
                    </c15:dlblFTEntry>
                  </c15:dlblFieldTable>
                  <c15:showDataLabelsRange val="0"/>
                </c:ext>
                <c:ext xmlns:c16="http://schemas.microsoft.com/office/drawing/2014/chart" uri="{C3380CC4-5D6E-409C-BE32-E72D297353CC}">
                  <c16:uniqueId val="{0000000D-0EBD-4497-A6CC-99976F3A7449}"/>
                </c:ext>
              </c:extLst>
            </c:dLbl>
            <c:dLbl>
              <c:idx val="14"/>
              <c:tx>
                <c:strRef>
                  <c:f>Daten_Diagramme!$D$28</c:f>
                  <c:strCache>
                    <c:ptCount val="1"/>
                    <c:pt idx="0">
                      <c:v>12.1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{ED00D3F3-967A-4038-A530-67B2FC0D9F14}</c15:txfldGUID>
                      <c15:f>Daten_Diagramme!$D$28</c15:f>
                      <c15:dlblFieldTableCache>
                        <c:ptCount val="1"/>
                        <c:pt idx="0">
                          <c:v>12.1</c:v>
                        </c:pt>
                      </c15:dlblFieldTableCache>
                    </c15:dlblFTEntry>
                  </c15:dlblFieldTable>
                  <c15:showDataLabelsRange val="0"/>
                </c:ext>
                <c:ext xmlns:c16="http://schemas.microsoft.com/office/drawing/2014/chart" uri="{C3380CC4-5D6E-409C-BE32-E72D297353CC}">
                  <c16:uniqueId val="{0000000E-0EBD-4497-A6CC-99976F3A7449}"/>
                </c:ext>
              </c:extLst>
            </c:dLbl>
            <c:dLbl>
              <c:idx val="15"/>
              <c:tx>
                <c:strRef>
                  <c:f>Daten_Diagramme!$D$29</c:f>
                  <c:strCache>
                    <c:ptCount val="1"/>
                    <c:pt idx="0">
                      <c:v>-17.4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{0D6251C5-5A69-47A7-BAA8-976C790BF9CC}</c15:txfldGUID>
                      <c15:f>Daten_Diagramme!$D$29</c15:f>
                      <c15:dlblFieldTableCache>
                        <c:ptCount val="1"/>
                        <c:pt idx="0">
                          <c:v>-17.4</c:v>
                        </c:pt>
                      </c15:dlblFieldTableCache>
                    </c15:dlblFTEntry>
                  </c15:dlblFieldTable>
                  <c15:showDataLabelsRange val="0"/>
                </c:ext>
                <c:ext xmlns:c16="http://schemas.microsoft.com/office/drawing/2014/chart" uri="{C3380CC4-5D6E-409C-BE32-E72D297353CC}">
                  <c16:uniqueId val="{0000000F-0EBD-4497-A6CC-99976F3A7449}"/>
                </c:ext>
              </c:extLst>
            </c:dLbl>
            <c:dLbl>
              <c:idx val="16"/>
              <c:tx>
                <c:strRef>
                  <c:f>Daten_Diagramme!$D$30</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{0CDC7694-8D95-48E7-A9CD-BFD41985F339}</c15:txfldGUID>
                      <c15:f>Daten_Diagramme!$D$30</c15:f>
                      <c15:dlblFieldTableCache>
                        <c:ptCount val="1"/>
                        <c:pt idx="0">
                          <c:v>2.5</c:v>
                        </c:pt>
                      </c15:dlblFieldTableCache>
                    </c15:dlblFTEntry>
                  </c15:dlblFieldTable>
                  <c15:showDataLabelsRange val="0"/>
                </c:ext>
                <c:ext xmlns:c16="http://schemas.microsoft.com/office/drawing/2014/chart" uri="{C3380CC4-5D6E-409C-BE32-E72D297353CC}">
                  <c16:uniqueId val="{00000010-0EBD-4497-A6CC-99976F3A7449}"/>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{E3BFA8F7-1A2B-4EC8-BA5F-5A4690D4B665}</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0EBD-4497-A6CC-99976F3A7449}"/>
                </c:ext>
              </c:extLst>
            </c:dLbl>
            <c:dLbl>
              <c:idx val="18"/>
              <c:tx>
                <c:strRef>
                  <c:f>Daten_Diagramme!$D$32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{3B780E8E-3BF5-4E06-A6C1-9FBA3497B681}</c15:txfldGUID>
                      <c15:f>Daten_Diagramme!$D$32</c15:f>
                      <c15:dlblFieldTableCache>
                        <c:ptCount val="1"/>
                        <c:pt idx="0">
                          <c:v>2.5</c:v>
                        </c:pt>
                      </c15:dlblFieldTableCache>
                    </c15:dlblFTEntry>
                  </c15:dlblFieldTable>
                  <c15:showDataLabelsRange val="0"/>
                </c:ext>
                <c:ext xmlns:c16="http://schemas.microsoft.com/office/drawing/2014/chart" uri="{C3380CC4-5D6E-409C-BE32-E72D297353CC}">
                  <c16:uniqueId val="{00000012-0EBD-4497-A6CC-99976F3A7449}"/>
                </c:ext>
              </c:extLst>
            </c:dLbl>
            <c:dLbl>
              <c:idx val="19"/>
              <c:tx>
                <c:strRef>
                  <c:f>Daten_Diagramme!$D$33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{A5989A45-BE1A-42AE-BF7F-019A9691EA27}</c15:txfldGUID>
                      <c15:f>Daten_Diagramme!$D$33</c15:f>
                      <c15:dlblFieldTableCache>
                        <c:ptCount val="1"/>
                        <c:pt idx="0">
                          <c:v>3.1</c:v>
                        </c:pt>
                      </c15:dlblFieldTableCache>
                    </c15:dlblFTEntry>
                  </c15:dlblFieldTable>
                  <c15:showDataLabelsRange val="0"/>
                </c:ext>
                <c:ext xmlns:c16="http://schemas.microsoft.com/office/drawing/2014/chart" uri="{C3380CC4-5D6E-409C-BE32-E72D297353CC}">
                  <c16:uniqueId val="{00000013-0EBD-4497-A6CC-99976F3A7449}"/>
                </c:ext>
              </c:extLst>
            </c:dLbl>
            <c:dLbl>
              <c:idx val="20"/>
              <c:tx>
                <c:strRef>
                  <c:f>Daten_Diagramme!$D$34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{435ACA28-0E0D-44C8-A61E-18E22CDD3A3F}</c15:txfldGUID>
                      <c15:f>Daten_Diagramme!$D$34</c15:f>
                      <c15:dlblFieldTableCache>
                        <c:ptCount val="1"/>
                        <c:pt idx="0">
                          <c:v>1.0</c:v>
                        </c:pt>
                      </c15:dlblFieldTableCache>
                    </c15:dlblFTEntry>
                  </c15:dlblFieldTable>
                  <c15:showDataLabelsRange val="0"/>
                </c:ext>
                <c:ext xmlns:c16="http://schemas.microsoft.com/office/drawing/2014/chart" uri="{C3380CC4-5D6E-409C-BE32-E72D297353CC}">
                  <c16:uniqueId val="{00000014-0EBD-4497-A6CC-99976F3A7449}"/>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{0CA8B15C-8D4E-40B0-8D23-57D29AEBFFFD}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0EBD-4497-A6CC-99976F3A744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{9DE5BF78-D50A-4C9D-9E19-67FF2D49438E}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0EBD-4497-A6CC-99976F3A7449}"/>
                </c:ext>
              </c:extLst>
            </c:dLbl>
            <c:dLbl>
              <c:idx val="23"/>
              <c:tx>
                <c:strRef>
                  <c:f>Daten_Diagramme!$D$37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{29113E12-BE01-4A0C-A170-844933EE36DF}</c15:txfldGUID>
                      <c15:f>Daten_Diagramme!$D$37</c15:f>
                      <c15:dlblFieldTableCache>
                        <c:ptCount val="1"/>
                        <c:pt idx="0">
                          <c:v>-3.1</c:v>
                        </c:pt>
                      </c15:dlblFieldTableCache>
                    </c15:dlblFTEntry>
                  </c15:dlblFieldTable>
                  <c15:showDataLabelsRange val="0"/>
                </c:ext>
                <c:ext xmlns:c16="http://schemas.microsoft.com/office/drawing/2014/chart" uri="{C3380CC4-5D6E-409C-BE32-E72D297353CC}">
                  <c16:uniqueId val="{00000017-0EBD-4497-A6CC-99976F3A7449}"/>
                </c:ext>
              </c:extLst>
            </c:dLbl>
            <c:dLbl>
              <c:idx val="24"/>
              <c:layout>
                <c:manualLayout>
                  <c:x val="4.7769028871392123E-3"/>
                  <c:y val="-4.6876052205785108E-5"/>
                </c:manualLayout>
              </c:layout>
              <c:tx>
                <c:strRef>
                  <c:f>Daten_Diagramme!$D$38</c:f>
                  <c:strCache>
                    <c:ptCount val="1"/>
                    <c:pt idx="0">
                      <c:v>-0.9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{A853AD24-5FBA-43EB-BFE3-32D534FCEB53}</c15:txfldGUID>
                      <c15:f>Daten_Diagramme!$D$38</c15:f>
                      <c15:dlblFieldTableCache>
                        <c:ptCount val="1"/>
                        <c:pt idx="0">
                          <c:v>-0.9</c:v>
                        </c:pt>
                      </c15:dlblFieldTableCache>
                    </c15:dlblFTEntry>
                  </c15:dlblFieldTable>
                  <c15:showDataLabelsRange val="0"/>
                </c:ext>
                <c:ext xmlns:c16="http://schemas.microsoft.com/office/drawing/2014/chart" uri="{C3380CC4-5D6E-409C-BE32-E72D297353CC}">
                  <c16:uniqueId val="{00000018-0EBD-4497-A6CC-99976F3A7449}"/>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{E6F82136-912D-4171-9FFB-C57802ECE896}</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0EBD-4497-A6CC-99976F3A744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{BAFB94F0-DB04-476E-B63A-4384DF56728D}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0EBD-4497-A6CC-99976F3A744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{16EBB849-DE60-46F9-B3F8-807C5DED751C}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0EBD-4497-A6CC-99976F3A744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{35CFC463-3BD2-4FB1-966A-52E06437CF59}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0EBD-4497-A6CC-99976F3A744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{E667AFE4-D2A3-4578-9339-53BE5ABF158E}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0EBD-4497-A6CC-99976F3A744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{95FD4426-F548-4893-A648-32CFFE1E7BA1}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0EBD-4497-A6CC-99976F3A7449}"/>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{72718B83-EE64-435B-A1A2-B0759F4FEA9C}</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0EBD-4497-A6CC-99976F3A74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1.3250864420247837</c:v>
                </c:pt>
                <c:pt idx="1">
                  <c:v>-3.1413612565445028</c:v>
                </c:pt>
                <c:pt idx="2">
                  <c:v>1.0064701653486701</c:v>
                </c:pt>
                <c:pt idx="3">
                  <c:v>-1.300289960130482</c:v>
                </c:pt>
                <c:pt idx="4">
                  <c:v>-4.1021347844286309</c:v>
                </c:pt>
                <c:pt idx="5">
                  <c:v>-0.37939998594814867</c:v>
                </c:pt>
                <c:pt idx="6">
                  <c:v>-2.477064220183486</c:v>
                </c:pt>
                <c:pt idx="7">
                  <c:v>0.20680579056213574</c:v>
                </c:pt>
                <c:pt idx="8">
                  <c:v>2.525587217436124</c:v>
                </c:pt>
                <c:pt idx="9">
                  <c:v>1.554907677356657</c:v>
                </c:pt>
                <c:pt idx="10">
                  <c:v>-2.7825342465753424</c:v>
                </c:pt>
                <c:pt idx="11">
                  <c:v>2.7797081306462821</c:v>
                </c:pt>
                <c:pt idx="12">
                  <c:v>-0.52478134110787167</c:v>
                </c:pt>
                <c:pt idx="13">
                  <c:v>3.7512147716229349</c:v>
                </c:pt>
                <c:pt idx="14">
                  <c:v>12.082853855005753</c:v>
                </c:pt>
                <c:pt idx="15">
                  <c:v>-17.431972789115648</c:v>
                </c:pt>
                <c:pt idx="16">
                  <c:v>2.5430359937402192</c:v>
                </c:pt>
                <c:pt idx="17">
                  <c:v>0.89055542535739396</c:v>
                </c:pt>
                <c:pt idx="18">
                  <c:v>2.5475377864456363</c:v>
                </c:pt>
                <c:pt idx="19">
                  <c:v>3.0540690164236945</c:v>
                </c:pt>
                <c:pt idx="20">
                  <c:v>0.97629009762900976</c:v>
                </c:pt>
                <c:pt idx="21">
                  <c:v>0</c:v>
                </c:pt>
                <c:pt idx="23">
                  <c:v>-3.1413612565445028</c:v>
                </c:pt>
                <c:pt idx="24">
                  <c:v>-0.91029115419359319</c:v>
                </c:pt>
                <c:pt idx="25">
                  <c:v>2.3576867153421617</c:v>
                </c:pt>
              </c:numCache>
            </c:numRef>
          </c:val>
          <c:extLst>
            <c:ext xmlns:c16="http://schemas.microsoft.com/office/drawing/2014/chart" uri="{C3380CC4-5D6E-409C-BE32-E72D297353CC}">
              <c16:uniqueId val="{00000020-0EBD-4497-A6CC-99976F3A744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{AA592E1D-DDA7-47C8-B061-C911E94A6B9A}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0EBD-4497-A6CC-99976F3A744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{A73DD715-DF88-454B-9F25-FB0EE97D20E6}</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0EBD-4497-A6CC-99976F3A744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{88C888EE-4293-44FE-BC3D-4C7C9E7F920D}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0EBD-4497-A6CC-99976F3A744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{CF033212-A66F-4C76-A9C4-BA6CCD7F3325}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0EBD-4497-A6CC-99976F3A744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{8880A441-89C4-4E80-BAB1-2267FA901B50}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0EBD-4497-A6CC-99976F3A744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{699B73AB-68D6-4C11-8E6C-299F77E7DD39}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0EBD-4497-A6CC-99976F3A744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{82F03FE4-111E-4952-8859-E5E825E36BCC}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0EBD-4497-A6CC-99976F3A744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{D86319D1-15FD-4DB6-975F-6C9ECFCE5029}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0EBD-4497-A6CC-99976F3A744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{8FF84546-F79B-4082-A581-BA848952C493}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0EBD-4497-A6CC-99976F3A744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{9A0BD491-A2F6-4E3B-ACD0-523B24568C99}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0EBD-4497-A6CC-99976F3A744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{57978776-06D1-4EFC-9510-EFB3766B2C65}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0EBD-4497-A6CC-99976F3A744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{5A525108-BCC7-4B74-BD51-27ABD453FC20}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0EBD-4497-A6CC-99976F3A744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{EA972C88-9C45-4415-BC87-642ABFACDB8D}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0EBD-4497-A6CC-99976F3A744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{1E979964-2081-4006-ABCF-9BF52066DB29}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0EBD-4497-A6CC-99976F3A744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{FF2B039A-8F62-4770-BCA5-B35C3C8FEB95}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0EBD-4497-A6CC-99976F3A744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{6DE65784-7C8D-40AE-BFB1-928FE338AB49}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0EBD-4497-A6CC-99976F3A744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{099CF764-5755-4AAC-80A1-01BF4CA7EEE3}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0EBD-4497-A6CC-99976F3A744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{643F44F3-D694-4136-BA8F-DE0742D70123}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0EBD-4497-A6CC-99976F3A744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{316E5CD6-1637-414D-A9E2-AEFCD70C2047}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0EBD-4497-A6CC-99976F3A744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{19CFD5AA-B8DD-4F6F-9E8D-1EB327543ACC}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0EBD-4497-A6CC-99976F3A744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{83533193-572F-4A1D-A0FF-865A8F568A5C}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0EBD-4497-A6CC-99976F3A744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{E2037811-E1B2-4B2A-8758-6C7AF6451D0B}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0EBD-4497-A6CC-99976F3A744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{EAFC4FF1-BFA5-4EDE-8DB1-8411EAA14140}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0EBD-4497-A6CC-99976F3A744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{E25AB6FC-977C-4897-992D-E1B39DBAC6A9}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0EBD-4497-A6CC-99976F3A744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{12F63394-B224-4E79-8327-B3D14D51BF2E}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0EBD-4497-A6CC-99976F3A744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{0AD9A8DB-03B0-42B7-B5A6-7FDB51B295F0}</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0EBD-4497-A6CC-99976F3A744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{DED7FFB6-ED65-491B-9F2E-6CCDB77C0FE8}</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0EBD-4497-A6CC-99976F3A744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{65DDA842-F2CB-4909-BAA3-7750C508D34C}</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0EBD-4497-A6CC-99976F3A744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{B498155D-224D-41B0-B3EF-E5BF30895F10}</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0EBD-4497-A6CC-99976F3A744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{AB2CA067-AD3D-4C82-A3B3-5CA1B37B7849}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0EBD-4497-A6CC-99976F3A744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{FC30D51C-8C8E-40EA-B934-1C8DB4C26811}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0EBD-4497-A6CC-99976F3A744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{2A4416F6-B459-4092-AD13-8DD98C8360DF}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0EBD-4497-A6CC-99976F3A744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EBD-4497-A6CC-99976F3A744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EBD-4497-A6CC-99976F3A744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{03C042C6-6223-46B7-9C09-25C9624415BF}</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F26F-43FF-888D-76C10EAC4299}"/>
                </c:ext>
              </c:extLst>
            </c:dLbl>
            <c:dLbl>
              <c:idx val="1"/>
              <c:tx>
                <c:strRef>
                  <c:f>Daten_Diagramme!$E$15</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{EB492BDD-CD90-4CE0-B675-279168C296AD}</c15:txfldGUID>
                      <c15:f>Daten_Diagramme!$E$15</c15:f>
                      <c15:dlblFieldTableCache>
                        <c:ptCount val="1"/>
                        <c:pt idx="0">
                          <c:v>5.9</c:v>
                        </c:pt>
                      </c15:dlblFieldTableCache>
                    </c15:dlblFTEntry>
                  </c15:dlblFieldTable>
                  <c15:showDataLabelsRange val="0"/>
                </c:ext>
                <c:ext xmlns:c16="http://schemas.microsoft.com/office/drawing/2014/chart" uri="{C3380CC4-5D6E-409C-BE32-E72D297353CC}">
                  <c16:uniqueId val="{00000001-F26F-43FF-888D-76C10EAC4299}"/>
                </c:ext>
              </c:extLst>
            </c:dLbl>
            <c:dLbl>
              <c:idx val="2"/>
              <c:tx>
                <c:strRef>
                  <c:f>Daten_Diagramme!$E$16</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{0920A307-C9B9-4C23-B54C-F617E6276465}</c15:txfldGUID>
                      <c15:f>Daten_Diagramme!$E$16</c15:f>
                      <c15:dlblFieldTableCache>
                        <c:ptCount val="1"/>
                        <c:pt idx="0">
                          <c:v>-3.4</c:v>
                        </c:pt>
                      </c15:dlblFieldTableCache>
                    </c15:dlblFTEntry>
                  </c15:dlblFieldTable>
                  <c15:showDataLabelsRange val="0"/>
                </c:ext>
                <c:ext xmlns:c16="http://schemas.microsoft.com/office/drawing/2014/chart" uri="{C3380CC4-5D6E-409C-BE32-E72D297353CC}">
                  <c16:uniqueId val="{00000002-F26F-43FF-888D-76C10EAC4299}"/>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{402A6953-F2B5-4614-AC61-615B09FCD1E5}</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F26F-43FF-888D-76C10EAC4299}"/>
                </c:ext>
              </c:extLst>
            </c:dLbl>
            <c:dLbl>
              <c:idx val="4"/>
              <c:tx>
                <c:strRef>
                  <c:f>Daten_Diagramme!$E$18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{A0EB1831-6FB3-49A6-92C1-5CF8D7DF26DA}</c15:txfldGUID>
                      <c15:f>Daten_Diagramme!$E$18</c15:f>
                      <c15:dlblFieldTableCache>
                        <c:ptCount val="1"/>
                        <c:pt idx="0">
                          <c:v>-5.3</c:v>
                        </c:pt>
                      </c15:dlblFieldTableCache>
                    </c15:dlblFTEntry>
                  </c15:dlblFieldTable>
                  <c15:showDataLabelsRange val="0"/>
                </c:ext>
                <c:ext xmlns:c16="http://schemas.microsoft.com/office/drawing/2014/chart" uri="{C3380CC4-5D6E-409C-BE32-E72D297353CC}">
                  <c16:uniqueId val="{00000004-F26F-43FF-888D-76C10EAC4299}"/>
                </c:ext>
              </c:extLst>
            </c:dLbl>
            <c:dLbl>
              <c:idx val="5"/>
              <c:tx>
                <c:strRef>
                  <c:f>Daten_Diagramme!$E$19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{F5921486-EB96-4996-A248-449482A1651F}</c15:txfldGUID>
                      <c15:f>Daten_Diagramme!$E$19</c15:f>
                      <c15:dlblFieldTableCache>
                        <c:ptCount val="1"/>
                        <c:pt idx="0">
                          <c:v>-4.9</c:v>
                        </c:pt>
                      </c15:dlblFieldTableCache>
                    </c15:dlblFTEntry>
                  </c15:dlblFieldTable>
                  <c15:showDataLabelsRange val="0"/>
                </c:ext>
                <c:ext xmlns:c16="http://schemas.microsoft.com/office/drawing/2014/chart" uri="{C3380CC4-5D6E-409C-BE32-E72D297353CC}">
                  <c16:uniqueId val="{00000005-F26F-43FF-888D-76C10EAC4299}"/>
                </c:ext>
              </c:extLst>
            </c:dLbl>
            <c:dLbl>
              <c:idx val="6"/>
              <c:tx>
                <c:strRef>
                  <c:f>Daten_Diagramme!$E$20</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{2250CFB4-EE75-477E-916D-AE8A850D273C}</c15:txfldGUID>
                      <c15:f>Daten_Diagramme!$E$20</c15:f>
                      <c15:dlblFieldTableCache>
                        <c:ptCount val="1"/>
                        <c:pt idx="0">
                          <c:v>-6.5</c:v>
                        </c:pt>
                      </c15:dlblFieldTableCache>
                    </c15:dlblFTEntry>
                  </c15:dlblFieldTable>
                  <c15:showDataLabelsRange val="0"/>
                </c:ext>
                <c:ext xmlns:c16="http://schemas.microsoft.com/office/drawing/2014/chart" uri="{C3380CC4-5D6E-409C-BE32-E72D297353CC}">
                  <c16:uniqueId val="{00000006-F26F-43FF-888D-76C10EAC4299}"/>
                </c:ext>
              </c:extLst>
            </c:dLbl>
            <c:dLbl>
              <c:idx val="7"/>
              <c:tx>
                <c:strRef>
                  <c:f>Daten_Diagramme!$E$21</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{CEDE53DF-A9D0-4C6E-97D0-A40EEA61915C}</c15:txfldGUID>
                      <c15:f>Daten_Diagramme!$E$21</c15:f>
                      <c15:dlblFieldTableCache>
                        <c:ptCount val="1"/>
                        <c:pt idx="0">
                          <c:v>-1.3</c:v>
                        </c:pt>
                      </c15:dlblFieldTableCache>
                    </c15:dlblFTEntry>
                  </c15:dlblFieldTable>
                  <c15:showDataLabelsRange val="0"/>
                </c:ext>
                <c:ext xmlns:c16="http://schemas.microsoft.com/office/drawing/2014/chart" uri="{C3380CC4-5D6E-409C-BE32-E72D297353CC}">
                  <c16:uniqueId val="{00000007-F26F-43FF-888D-76C10EAC4299}"/>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{426E4910-C4BB-4514-8573-110FFEBAD745}</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F26F-43FF-888D-76C10EAC4299}"/>
                </c:ext>
              </c:extLst>
            </c:dLbl>
            <c:dLbl>
              <c:idx val="9"/>
              <c:tx>
                <c:strRef>
                  <c:f>Daten_Diagramme!$E$23</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{81E9AE52-7528-4A01-9A92-E6343CF867FF}</c15:txfldGUID>
                      <c15:f>Daten_Diagramme!$E$23</c15:f>
                      <c15:dlblFieldTableCache>
                        <c:ptCount val="1"/>
                        <c:pt idx="0">
                          <c:v>-14.2</c:v>
                        </c:pt>
                      </c15:dlblFieldTableCache>
                    </c15:dlblFTEntry>
                  </c15:dlblFieldTable>
                  <c15:showDataLabelsRange val="0"/>
                </c:ext>
                <c:ext xmlns:c16="http://schemas.microsoft.com/office/drawing/2014/chart" uri="{C3380CC4-5D6E-409C-BE32-E72D297353CC}">
                  <c16:uniqueId val="{00000009-F26F-43FF-888D-76C10EAC4299}"/>
                </c:ext>
              </c:extLst>
            </c:dLbl>
            <c:dLbl>
              <c:idx val="10"/>
              <c:tx>
                <c:strRef>
                  <c:f>Daten_Diagramme!$E$24</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{31AF8F5D-27D5-4B40-A663-249EA40E82C5}</c15:txfldGUID>
                      <c15:f>Daten_Diagramme!$E$24</c15:f>
                      <c15:dlblFieldTableCache>
                        <c:ptCount val="1"/>
                        <c:pt idx="0">
                          <c:v>-7.4</c:v>
                        </c:pt>
                      </c15:dlblFieldTableCache>
                    </c15:dlblFTEntry>
                  </c15:dlblFieldTable>
                  <c15:showDataLabelsRange val="0"/>
                </c:ext>
                <c:ext xmlns:c16="http://schemas.microsoft.com/office/drawing/2014/chart" uri="{C3380CC4-5D6E-409C-BE32-E72D297353CC}">
                  <c16:uniqueId val="{0000000A-F26F-43FF-888D-76C10EAC4299}"/>
                </c:ext>
              </c:extLst>
            </c:dLbl>
            <c:dLbl>
              <c:idx val="11"/>
              <c:tx>
                <c:strRef>
                  <c:f>Daten_Diagramme!$E$25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{CBA48182-2EC4-4DCF-BF65-BEC676595280}</c15:txfldGUID>
                      <c15:f>Daten_Diagramme!$E$25</c15:f>
                      <c15:dlblFieldTableCache>
                        <c:ptCount val="1"/>
                        <c:pt idx="0">
                          <c:v>-0.5</c:v>
                        </c:pt>
                      </c15:dlblFieldTableCache>
                    </c15:dlblFTEntry>
                  </c15:dlblFieldTable>
                  <c15:showDataLabelsRange val="0"/>
                </c:ext>
                <c:ext xmlns:c16="http://schemas.microsoft.com/office/drawing/2014/chart" uri="{C3380CC4-5D6E-409C-BE32-E72D297353CC}">
                  <c16:uniqueId val="{0000000B-F26F-43FF-888D-76C10EAC4299}"/>
                </c:ext>
              </c:extLst>
            </c:dLbl>
            <c:dLbl>
              <c:idx val="12"/>
              <c:tx>
                <c:strRef>
                  <c:f>Daten_Diagramme!$E$26</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{F4E1DBEB-D842-4D18-A619-21CEEC5206D2}</c15:txfldGUID>
                      <c15:f>Daten_Diagramme!$E$26</c15:f>
                      <c15:dlblFieldTableCache>
                        <c:ptCount val="1"/>
                        <c:pt idx="0">
                          <c:v>-7.6</c:v>
                        </c:pt>
                      </c15:dlblFieldTableCache>
                    </c15:dlblFTEntry>
                  </c15:dlblFieldTable>
                  <c15:showDataLabelsRange val="0"/>
                </c:ext>
                <c:ext xmlns:c16="http://schemas.microsoft.com/office/drawing/2014/chart" uri="{C3380CC4-5D6E-409C-BE32-E72D297353CC}">
                  <c16:uniqueId val="{0000000C-F26F-43FF-888D-76C10EAC4299}"/>
                </c:ext>
              </c:extLst>
            </c:dLbl>
            <c:dLbl>
              <c:idx val="13"/>
              <c:tx>
                <c:strRef>
                  <c:f>Daten_Diagramme!$E$27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{E233F4D1-0A24-4782-97D9-E9976CA6F299}</c15:txfldGUID>
                      <c15:f>Daten_Diagramme!$E$27</c15:f>
                      <c15:dlblFieldTableCache>
                        <c:ptCount val="1"/>
                        <c:pt idx="0">
                          <c:v>0.2</c:v>
                        </c:pt>
                      </c15:dlblFieldTableCache>
                    </c15:dlblFTEntry>
                  </c15:dlblFieldTable>
                  <c15:showDataLabelsRange val="0"/>
                </c:ext>
                <c:ext xmlns:c16="http://schemas.microsoft.com/office/drawing/2014/chart" uri="{C3380CC4-5D6E-409C-BE32-E72D297353CC}">
                  <c16:uniqueId val="{0000000D-F26F-43FF-888D-76C10EAC4299}"/>
                </c:ext>
              </c:extLst>
            </c:dLbl>
            <c:dLbl>
              <c:idx val="14"/>
              <c:tx>
                <c:strRef>
                  <c:f>Daten_Diagramme!$E$28</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{36E93A27-07D7-42FA-BCB1-15048629F681}</c15:txfldGUID>
                      <c15:f>Daten_Diagramme!$E$28</c15:f>
                      <c15:dlblFieldTableCache>
                        <c:ptCount val="1"/>
                        <c:pt idx="0">
                          <c:v>2.3</c:v>
                        </c:pt>
                      </c15:dlblFieldTableCache>
                    </c15:dlblFTEntry>
                  </c15:dlblFieldTable>
                  <c15:showDataLabelsRange val="0"/>
                </c:ext>
                <c:ext xmlns:c16="http://schemas.microsoft.com/office/drawing/2014/chart" uri="{C3380CC4-5D6E-409C-BE32-E72D297353CC}">
                  <c16:uniqueId val="{0000000E-F26F-43FF-888D-76C10EAC4299}"/>
                </c:ext>
              </c:extLst>
            </c:dLbl>
            <c:dLbl>
              <c:idx val="15"/>
              <c:tx>
                <c:strRef>
                  <c:f>Daten_Diagramme!$E$29</c:f>
                  <c:strCache>
                    <c:ptCount val="1"/>
                    <c:pt idx="0">
                      <c:v>-43.1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{828947C2-9EF7-4FA5-BF55-87EE02630E5B}</c15:txfldGUID>
                      <c15:f>Daten_Diagramme!$E$29</c15:f>
                      <c15:dlblFieldTableCache>
                        <c:ptCount val="1"/>
                        <c:pt idx="0">
                          <c:v>-43.1</c:v>
                        </c:pt>
                      </c15:dlblFieldTableCache>
                    </c15:dlblFTEntry>
                  </c15:dlblFieldTable>
                  <c15:showDataLabelsRange val="0"/>
                </c:ext>
                <c:ext xmlns:c16="http://schemas.microsoft.com/office/drawing/2014/chart" uri="{C3380CC4-5D6E-409C-BE32-E72D297353CC}">
                  <c16:uniqueId val="{0000000F-F26F-43FF-888D-76C10EAC4299}"/>
                </c:ext>
              </c:extLst>
            </c:dLbl>
            <c:dLbl>
              <c:idx val="16"/>
              <c:tx>
                <c:strRef>
                  <c:f>Daten_Diagramme!$E$30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{5406454E-1E66-40A5-BDE2-847D6BC65859}</c15:txfldGUID>
                      <c15:f>Daten_Diagramme!$E$30</c15:f>
                      <c15:dlblFieldTableCache>
                        <c:ptCount val="1"/>
                        <c:pt idx="0">
                          <c:v>0.5</c:v>
                        </c:pt>
                      </c15:dlblFieldTableCache>
                    </c15:dlblFTEntry>
                  </c15:dlblFieldTable>
                  <c15:showDataLabelsRange val="0"/>
                </c:ext>
                <c:ext xmlns:c16="http://schemas.microsoft.com/office/drawing/2014/chart" uri="{C3380CC4-5D6E-409C-BE32-E72D297353CC}">
                  <c16:uniqueId val="{00000010-F26F-43FF-888D-76C10EAC4299}"/>
                </c:ext>
              </c:extLst>
            </c:dLbl>
            <c:dLbl>
              <c:idx val="17"/>
              <c:tx>
                <c:strRef>
                  <c:f>Daten_Diagramme!$E$31</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{6D41EEA8-F70E-407D-B7BF-CD15B73B41D8}</c15:txfldGUID>
                      <c15:f>Daten_Diagramme!$E$31</c15:f>
                      <c15:dlblFieldTableCache>
                        <c:ptCount val="1"/>
                        <c:pt idx="0">
                          <c:v>8.7</c:v>
                        </c:pt>
                      </c15:dlblFieldTableCache>
                    </c15:dlblFTEntry>
                  </c15:dlblFieldTable>
                  <c15:showDataLabelsRange val="0"/>
                </c:ext>
                <c:ext xmlns:c16="http://schemas.microsoft.com/office/drawing/2014/chart" uri="{C3380CC4-5D6E-409C-BE32-E72D297353CC}">
                  <c16:uniqueId val="{00000011-F26F-43FF-888D-76C10EAC4299}"/>
                </c:ext>
              </c:extLst>
            </c:dLbl>
            <c:dLbl>
              <c:idx val="18"/>
              <c:tx>
                <c:strRef>
                  <c:f>Daten_Diagramme!$E$32</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{DCC75FB7-207B-4C1C-ADC3-A878E962DF8E}</c15:txfldGUID>
                      <c15:f>Daten_Diagramme!$E$32</c15:f>
                      <c15:dlblFieldTableCache>
                        <c:ptCount val="1"/>
                        <c:pt idx="0">
                          <c:v>2.2</c:v>
                        </c:pt>
                      </c15:dlblFieldTableCache>
                    </c15:dlblFTEntry>
                  </c15:dlblFieldTable>
                  <c15:showDataLabelsRange val="0"/>
                </c:ext>
                <c:ext xmlns:c16="http://schemas.microsoft.com/office/drawing/2014/chart" uri="{C3380CC4-5D6E-409C-BE32-E72D297353CC}">
                  <c16:uniqueId val="{00000012-F26F-43FF-888D-76C10EAC4299}"/>
                </c:ext>
              </c:extLst>
            </c:dLbl>
            <c:dLbl>
              <c:idx val="19"/>
              <c:tx>
                <c:strRef>
                  <c:f>Daten_Diagramme!$E$33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{4C954BB7-2BE2-47BF-AC60-4E1B62D85211}</c15:txfldGUID>
                      <c15:f>Daten_Diagramme!$E$33</c15:f>
                      <c15:dlblFieldTableCache>
                        <c:ptCount val="1"/>
                        <c:pt idx="0">
                          <c:v>4.3</c:v>
                        </c:pt>
                      </c15:dlblFieldTableCache>
                    </c15:dlblFTEntry>
                  </c15:dlblFieldTable>
                  <c15:showDataLabelsRange val="0"/>
                </c:ext>
                <c:ext xmlns:c16="http://schemas.microsoft.com/office/drawing/2014/chart" uri="{C3380CC4-5D6E-409C-BE32-E72D297353CC}">
                  <c16:uniqueId val="{00000013-F26F-43FF-888D-76C10EAC4299}"/>
                </c:ext>
              </c:extLst>
            </c:dLbl>
            <c:dLbl>
              <c:idx val="20"/>
              <c:tx>
                <c:strRef>
                  <c:f>Daten_Diagramme!$E$34</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{A3053B45-00C2-4780-80FB-17CA21AD9D18}</c15:txfldGUID>
                      <c15:f>Daten_Diagramme!$E$34</c15:f>
                      <c15:dlblFieldTableCache>
                        <c:ptCount val="1"/>
                        <c:pt idx="0">
                          <c:v>-2.3</c:v>
                        </c:pt>
                      </c15:dlblFieldTableCache>
                    </c15:dlblFTEntry>
                  </c15:dlblFieldTable>
                  <c15:showDataLabelsRange val="0"/>
                </c:ext>
                <c:ext xmlns:c16="http://schemas.microsoft.com/office/drawing/2014/chart" uri="{C3380CC4-5D6E-409C-BE32-E72D297353CC}">
                  <c16:uniqueId val="{00000014-F26F-43FF-888D-76C10EAC429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{CDBDFC40-C07F-43EB-BB20-D71C9D4FADEC}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26F-43FF-888D-76C10EAC429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{201C3870-B00D-4EB8-8DFC-491B6F48530D}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26F-43FF-888D-76C10EAC4299}"/>
                </c:ext>
              </c:extLst>
            </c:dLbl>
            <c:dLbl>
              <c:idx val="23"/>
              <c:tx>
                <c:strRef>
                  <c:f>Daten_Diagramme!$E$37</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{E8CB86CE-70F1-40E7-938B-40DA3E42FE3C}</c15:txfldGUID>
                      <c15:f>Daten_Diagramme!$E$37</c15:f>
                      <c15:dlblFieldTableCache>
                        <c:ptCount val="1"/>
                        <c:pt idx="0">
                          <c:v>5.9</c:v>
                        </c:pt>
                      </c15:dlblFieldTableCache>
                    </c15:dlblFTEntry>
                  </c15:dlblFieldTable>
                  <c15:showDataLabelsRange val="0"/>
                </c:ext>
                <c:ext xmlns:c16="http://schemas.microsoft.com/office/drawing/2014/chart" uri="{C3380CC4-5D6E-409C-BE32-E72D297353CC}">
                  <c16:uniqueId val="{00000017-F26F-43FF-888D-76C10EAC4299}"/>
                </c:ext>
              </c:extLst>
            </c:dLbl>
            <c:dLbl>
              <c:idx val="24"/>
              <c:tx>
                <c:strRef>
                  <c:f>Daten_Diagramme!$E$38</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{F31D6140-7B47-4160-B751-8E4A27015734}</c15:txfldGUID>
                      <c15:f>Daten_Diagramme!$E$38</c15:f>
                      <c15:dlblFieldTableCache>
                        <c:ptCount val="1"/>
                        <c:pt idx="0">
                          <c:v>-3.8</c:v>
                        </c:pt>
                      </c15:dlblFieldTableCache>
                    </c15:dlblFTEntry>
                  </c15:dlblFieldTable>
                  <c15:showDataLabelsRange val="0"/>
                </c:ext>
                <c:ext xmlns:c16="http://schemas.microsoft.com/office/drawing/2014/chart" uri="{C3380CC4-5D6E-409C-BE32-E72D297353CC}">
                  <c16:uniqueId val="{00000018-F26F-43FF-888D-76C10EAC4299}"/>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{C2D3742A-49FE-4052-A3F9-434C07DF4076}</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F26F-43FF-888D-76C10EAC429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{976EDD8C-5785-412C-91EA-98A3976BCB3C}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26F-43FF-888D-76C10EAC429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{C6989DBC-1E15-4751-9DD0-3B9607A37146}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26F-43FF-888D-76C10EAC429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{52DDFA68-094A-490A-8689-9E24E14B9020}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26F-43FF-888D-76C10EAC429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{4CD5017B-768B-4A95-848E-A30530B9A1A2}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26F-43FF-888D-76C10EAC429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{F9192FC7-28DB-4839-98C6-735E618772EB}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26F-43FF-888D-76C10EAC4299}"/>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{6D854402-5AA1-41D7-AA68-7B54428020E6}</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F26F-43FF-888D-76C10EAC42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-2.1049918377867516</c:v>
                </c:pt>
                <c:pt idx="1">
                  <c:v>5.882352941176471</c:v>
                </c:pt>
                <c:pt idx="2">
                  <c:v>-3.4188034188034186</c:v>
                </c:pt>
                <c:pt idx="3">
                  <c:v>-5.3177691309987027</c:v>
                </c:pt>
                <c:pt idx="4">
                  <c:v>-5.3418803418803416</c:v>
                </c:pt>
                <c:pt idx="5">
                  <c:v>-4.8811013767209008</c:v>
                </c:pt>
                <c:pt idx="6">
                  <c:v>-6.5454545454545459</c:v>
                </c:pt>
                <c:pt idx="7">
                  <c:v>-1.3259668508287292</c:v>
                </c:pt>
                <c:pt idx="8">
                  <c:v>0.65773447015834352</c:v>
                </c:pt>
                <c:pt idx="9">
                  <c:v>-14.225941422594142</c:v>
                </c:pt>
                <c:pt idx="10">
                  <c:v>-7.4137931034482758</c:v>
                </c:pt>
                <c:pt idx="11">
                  <c:v>-0.49504950495049505</c:v>
                </c:pt>
                <c:pt idx="12">
                  <c:v>-7.6142131979695433</c:v>
                </c:pt>
                <c:pt idx="13">
                  <c:v>0.23894862604540024</c:v>
                </c:pt>
                <c:pt idx="14">
                  <c:v>2.2661243463102849</c:v>
                </c:pt>
                <c:pt idx="15">
                  <c:v>-43.137254901960787</c:v>
                </c:pt>
                <c:pt idx="16">
                  <c:v>0.52356020942408377</c:v>
                </c:pt>
                <c:pt idx="17">
                  <c:v>8.7415946205571569</c:v>
                </c:pt>
                <c:pt idx="18">
                  <c:v>2.1909233176838812</c:v>
                </c:pt>
                <c:pt idx="19">
                  <c:v>4.2630057803468207</c:v>
                </c:pt>
                <c:pt idx="20">
                  <c:v>-2.2509102946044357</c:v>
                </c:pt>
                <c:pt idx="21">
                  <c:v>0</c:v>
                </c:pt>
                <c:pt idx="23">
                  <c:v>5.882352941176471</c:v>
                </c:pt>
                <c:pt idx="24">
                  <c:v>-3.8221528861154446</c:v>
                </c:pt>
                <c:pt idx="25">
                  <c:v>-2.0287861669204696</c:v>
                </c:pt>
              </c:numCache>
            </c:numRef>
          </c:val>
          <c:extLst>
            <c:ext xmlns:c16="http://schemas.microsoft.com/office/drawing/2014/chart" uri="{C3380CC4-5D6E-409C-BE32-E72D297353CC}">
              <c16:uniqueId val="{00000020-F26F-43FF-888D-76C10EAC429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{44A782FA-9259-4082-865B-21C69788129C}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26F-43FF-888D-76C10EAC429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{8455D3B7-BDD5-44C4-9045-54DAEF3D65FE}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26F-43FF-888D-76C10EAC429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{112FCEA5-6F66-4049-975A-6BD0A2248C02}</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26F-43FF-888D-76C10EAC429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{B0394D31-2EE6-45E1-8ECD-DE10BA9F0FB9}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26F-43FF-888D-76C10EAC429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{56AF0B46-7737-452B-A183-E6633505FB86}</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26F-43FF-888D-76C10EAC429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{206DBD66-79CD-439C-A31D-C4F38D62B754}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26F-43FF-888D-76C10EAC429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{688A483C-BECD-47CF-BF03-C07F88734C19}</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26F-43FF-888D-76C10EAC429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{67EBD863-0E87-40AF-A33B-4E5279A8FCAC}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26F-43FF-888D-76C10EAC429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{82A4BFB9-BCE6-4438-917E-19ED5C3FCF91}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26F-43FF-888D-76C10EAC429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{6DB5878B-5CFA-4EAC-9B71-76C80EC17DEA}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26F-43FF-888D-76C10EAC429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{F325DF93-A244-4DB4-A2DA-5D45B2C0E4C6}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26F-43FF-888D-76C10EAC429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{33DBC513-19BA-4F13-A838-9A57F446426D}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26F-43FF-888D-76C10EAC429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{31A2981E-C7B9-41AB-8BF0-253DDB68F940}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26F-43FF-888D-76C10EAC429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{2E9907D9-0831-4A3A-9DD3-C3C22352E621}</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26F-43FF-888D-76C10EAC429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{311E430A-DC57-4B22-9DEE-A914F4BEBFA0}</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26F-43FF-888D-76C10EAC429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{FCA73A49-FEEC-4798-A4C6-58D923BC6B94}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26F-43FF-888D-76C10EAC429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{5ABAB7EA-AB53-4333-A172-417628B51F24}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26F-43FF-888D-76C10EAC429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{9F922463-D2DB-46DD-A027-AB113D092E0B}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26F-43FF-888D-76C10EAC429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{672F05A0-757C-4810-A51A-5EB684E5501F}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26F-43FF-888D-76C10EAC429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{03897BDC-C101-483C-BE8F-CBF88D12E42A}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26F-43FF-888D-76C10EAC429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{BD7EF0B3-92E9-401C-B714-2A4353E00AD6}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26F-43FF-888D-76C10EAC429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{C968B8F6-16E6-4296-824A-FE5D435901CE}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26F-43FF-888D-76C10EAC429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{B25024D6-40E5-4736-B7DD-CEBB91012518}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26F-43FF-888D-76C10EAC429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{BC6B7452-4504-4D61-AB92-291B2B07D292}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26F-43FF-888D-76C10EAC429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{F630C241-3D90-4924-AFFC-F7311655A1E4}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26F-43FF-888D-76C10EAC429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{EBCD7B10-B811-426C-9B18-4A8D4FB58819}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26F-43FF-888D-76C10EAC429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{B0A97338-0D66-4B1F-BAFD-80CFCC317013}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26F-43FF-888D-76C10EAC429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{01F2118A-CAF1-4416-AC5E-1767E8094886}</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26F-43FF-888D-76C10EAC429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{2B431E75-9D1B-4410-A594-CE77FC66FCAA}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26F-43FF-888D-76C10EAC429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{B1594360-67A1-48B1-AA9E-CEFB2DE0D25A}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26F-43FF-888D-76C10EAC429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{BDDC715A-F377-4DEA-BA84-72479532F472}</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26F-43FF-888D-76C10EAC429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{DD57AEF8-0AFE-441A-AE24-F6754D541086}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26F-43FF-888D-76C10EAC429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26F-43FF-888D-76C10EAC429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26F-43FF-888D-76C10EAC429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{73F8E5E1-A1AA-4199-8BBB-5A57E2BEE77B}</c15:txfldGUID>
                      <c15:f>Diagramm!$I$46</c15:f>
                      <c15:dlblFieldTableCache>
                        <c:ptCount val="1"/>
                      </c15:dlblFieldTableCache>
                    </c15:dlblFTEntry>
                  </c15:dlblFieldTable>
                  <c15:showDataLabelsRange val="0"/>
                </c:ext>
                <c:ext xmlns:c16="http://schemas.microsoft.com/office/drawing/2014/chart" uri="{C3380CC4-5D6E-409C-BE32-E72D297353CC}">
                  <c16:uniqueId val="{00000000-E924-48F5-9DCB-CEBB09D0A0D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{B0F5327F-2A71-4DD6-A526-4AA13EAA0352}</c15:txfldGUID>
                      <c15:f>Diagramm!$I$47</c15:f>
                      <c15:dlblFieldTableCache>
                        <c:ptCount val="1"/>
                      </c15:dlblFieldTableCache>
                    </c15:dlblFTEntry>
                  </c15:dlblFieldTable>
                  <c15:showDataLabelsRange val="0"/>
                </c:ext>
                <c:ext xmlns:c16="http://schemas.microsoft.com/office/drawing/2014/chart" uri="{C3380CC4-5D6E-409C-BE32-E72D297353CC}">
                  <c16:uniqueId val="{00000001-E924-48F5-9DCB-CEBB09D0A0D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{02677765-CEE6-4830-A53C-B141600AEBB5}</c15:txfldGUID>
                      <c15:f>Diagramm!$I$48</c15:f>
                      <c15:dlblFieldTableCache>
                        <c:ptCount val="1"/>
                      </c15:dlblFieldTableCache>
                    </c15:dlblFTEntry>
                  </c15:dlblFieldTable>
                  <c15:showDataLabelsRange val="0"/>
                </c:ext>
                <c:ext xmlns:c16="http://schemas.microsoft.com/office/drawing/2014/chart" uri="{C3380CC4-5D6E-409C-BE32-E72D297353CC}">
                  <c16:uniqueId val="{00000002-E924-48F5-9DCB-CEBB09D0A0D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{54E1667F-BE4E-458D-9B00-C5AD67283C14}</c15:txfldGUID>
                      <c15:f>Diagramm!$I$49</c15:f>
                      <c15:dlblFieldTableCache>
                        <c:ptCount val="1"/>
                      </c15:dlblFieldTableCache>
                    </c15:dlblFTEntry>
                  </c15:dlblFieldTable>
                  <c15:showDataLabelsRange val="0"/>
                </c:ext>
                <c:ext xmlns:c16="http://schemas.microsoft.com/office/drawing/2014/chart" uri="{C3380CC4-5D6E-409C-BE32-E72D297353CC}">
                  <c16:uniqueId val="{00000003-E924-48F5-9DCB-CEBB09D0A0D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{78C32448-C18E-407F-8AB6-302D49139648}</c15:txfldGUID>
                      <c15:f>Diagramm!$I$50</c15:f>
                      <c15:dlblFieldTableCache>
                        <c:ptCount val="1"/>
                      </c15:dlblFieldTableCache>
                    </c15:dlblFTEntry>
                  </c15:dlblFieldTable>
                  <c15:showDataLabelsRange val="0"/>
                </c:ext>
                <c:ext xmlns:c16="http://schemas.microsoft.com/office/drawing/2014/chart" uri="{C3380CC4-5D6E-409C-BE32-E72D297353CC}">
                  <c16:uniqueId val="{00000004-E924-48F5-9DCB-CEBB09D0A0D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{3D4D83F4-7315-4CC5-8068-BA9D73554D6D}</c15:txfldGUID>
                      <c15:f>Diagramm!$I$51</c15:f>
                      <c15:dlblFieldTableCache>
                        <c:ptCount val="1"/>
                      </c15:dlblFieldTableCache>
                    </c15:dlblFTEntry>
                  </c15:dlblFieldTable>
                  <c15:showDataLabelsRange val="0"/>
                </c:ext>
                <c:ext xmlns:c16="http://schemas.microsoft.com/office/drawing/2014/chart" uri="{C3380CC4-5D6E-409C-BE32-E72D297353CC}">
                  <c16:uniqueId val="{00000005-E924-48F5-9DCB-CEBB09D0A0D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{44B7B4D1-713A-4CAF-8B84-C9AC3844946E}</c15:txfldGUID>
                      <c15:f>Diagramm!$I$52</c15:f>
                      <c15:dlblFieldTableCache>
                        <c:ptCount val="1"/>
                      </c15:dlblFieldTableCache>
                    </c15:dlblFTEntry>
                  </c15:dlblFieldTable>
                  <c15:showDataLabelsRange val="0"/>
                </c:ext>
                <c:ext xmlns:c16="http://schemas.microsoft.com/office/drawing/2014/chart" uri="{C3380CC4-5D6E-409C-BE32-E72D297353CC}">
                  <c16:uniqueId val="{00000006-E924-48F5-9DCB-CEBB09D0A0D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{0071D6E1-3E08-45A3-8952-9A56A4ECAC4C}</c15:txfldGUID>
                      <c15:f>Diagramm!$I$53</c15:f>
                      <c15:dlblFieldTableCache>
                        <c:ptCount val="1"/>
                      </c15:dlblFieldTableCache>
                    </c15:dlblFTEntry>
                  </c15:dlblFieldTable>
                  <c15:showDataLabelsRange val="0"/>
                </c:ext>
                <c:ext xmlns:c16="http://schemas.microsoft.com/office/drawing/2014/chart" uri="{C3380CC4-5D6E-409C-BE32-E72D297353CC}">
                  <c16:uniqueId val="{00000007-E924-48F5-9DCB-CEBB09D0A0D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{989BB93D-FB19-424F-ADE7-2EFFEE1243AE}</c15:txfldGUID>
                      <c15:f>Diagramm!$I$54</c15:f>
                      <c15:dlblFieldTableCache>
                        <c:ptCount val="1"/>
                      </c15:dlblFieldTableCache>
                    </c15:dlblFTEntry>
                  </c15:dlblFieldTable>
                  <c15:showDataLabelsRange val="0"/>
                </c:ext>
                <c:ext xmlns:c16="http://schemas.microsoft.com/office/drawing/2014/chart" uri="{C3380CC4-5D6E-409C-BE32-E72D297353CC}">
                  <c16:uniqueId val="{00000008-E924-48F5-9DCB-CEBB09D0A0D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{A3772F57-31B9-434C-8C00-09747A753432}</c15:txfldGUID>
                      <c15:f>Diagramm!$I$55</c15:f>
                      <c15:dlblFieldTableCache>
                        <c:ptCount val="1"/>
                      </c15:dlblFieldTableCache>
                    </c15:dlblFTEntry>
                  </c15:dlblFieldTable>
                  <c15:showDataLabelsRange val="0"/>
                </c:ext>
                <c:ext xmlns:c16="http://schemas.microsoft.com/office/drawing/2014/chart" uri="{C3380CC4-5D6E-409C-BE32-E72D297353CC}">
                  <c16:uniqueId val="{00000009-E924-48F5-9DCB-CEBB09D0A0D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{F2F8A805-813C-4C43-9231-314CEF506571}</c15:txfldGUID>
                      <c15:f>Diagramm!$I$56</c15:f>
                      <c15:dlblFieldTableCache>
                        <c:ptCount val="1"/>
                      </c15:dlblFieldTableCache>
                    </c15:dlblFTEntry>
                  </c15:dlblFieldTable>
                  <c15:showDataLabelsRange val="0"/>
                </c:ext>
                <c:ext xmlns:c16="http://schemas.microsoft.com/office/drawing/2014/chart" uri="{C3380CC4-5D6E-409C-BE32-E72D297353CC}">
                  <c16:uniqueId val="{0000000A-E924-48F5-9DCB-CEBB09D0A0D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{90227AF7-BDFE-49AD-B406-9070DA80D774}</c15:txfldGUID>
                      <c15:f>Diagramm!$I$57</c15:f>
                      <c15:dlblFieldTableCache>
                        <c:ptCount val="1"/>
                      </c15:dlblFieldTableCache>
                    </c15:dlblFTEntry>
                  </c15:dlblFieldTable>
                  <c15:showDataLabelsRange val="0"/>
                </c:ext>
                <c:ext xmlns:c16="http://schemas.microsoft.com/office/drawing/2014/chart" uri="{C3380CC4-5D6E-409C-BE32-E72D297353CC}">
                  <c16:uniqueId val="{0000000B-E924-48F5-9DCB-CEBB09D0A0D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{7E47EC60-6E33-494D-B3B2-59CD20CE248C}</c15:txfldGUID>
                      <c15:f>Diagramm!$I$58</c15:f>
                      <c15:dlblFieldTableCache>
                        <c:ptCount val="1"/>
                      </c15:dlblFieldTableCache>
                    </c15:dlblFTEntry>
                  </c15:dlblFieldTable>
                  <c15:showDataLabelsRange val="0"/>
                </c:ext>
                <c:ext xmlns:c16="http://schemas.microsoft.com/office/drawing/2014/chart" uri="{C3380CC4-5D6E-409C-BE32-E72D297353CC}">
                  <c16:uniqueId val="{0000000C-E924-48F5-9DCB-CEBB09D0A0D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{7CFE250C-7BEF-4C30-8FA3-0F3948DDC9BC}</c15:txfldGUID>
                      <c15:f>Diagramm!$I$59</c15:f>
                      <c15:dlblFieldTableCache>
                        <c:ptCount val="1"/>
                      </c15:dlblFieldTableCache>
                    </c15:dlblFTEntry>
                  </c15:dlblFieldTable>
                  <c15:showDataLabelsRange val="0"/>
                </c:ext>
                <c:ext xmlns:c16="http://schemas.microsoft.com/office/drawing/2014/chart" uri="{C3380CC4-5D6E-409C-BE32-E72D297353CC}">
                  <c16:uniqueId val="{0000000D-E924-48F5-9DCB-CEBB09D0A0D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{D5F54A20-26D4-49C8-B656-D7FAA394EADD}</c15:txfldGUID>
                      <c15:f>Diagramm!$I$60</c15:f>
                      <c15:dlblFieldTableCache>
                        <c:ptCount val="1"/>
                      </c15:dlblFieldTableCache>
                    </c15:dlblFTEntry>
                  </c15:dlblFieldTable>
                  <c15:showDataLabelsRange val="0"/>
                </c:ext>
                <c:ext xmlns:c16="http://schemas.microsoft.com/office/drawing/2014/chart" uri="{C3380CC4-5D6E-409C-BE32-E72D297353CC}">
                  <c16:uniqueId val="{0000000E-E924-48F5-9DCB-CEBB09D0A0D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{7E624033-6BCB-467C-8412-31FDD7EAD952}</c15:txfldGUID>
                      <c15:f>Diagramm!$I$61</c15:f>
                      <c15:dlblFieldTableCache>
                        <c:ptCount val="1"/>
                      </c15:dlblFieldTableCache>
                    </c15:dlblFTEntry>
                  </c15:dlblFieldTable>
                  <c15:showDataLabelsRange val="0"/>
                </c:ext>
                <c:ext xmlns:c16="http://schemas.microsoft.com/office/drawing/2014/chart" uri="{C3380CC4-5D6E-409C-BE32-E72D297353CC}">
                  <c16:uniqueId val="{0000000F-E924-48F5-9DCB-CEBB09D0A0D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{9EB1DADA-44C8-4632-A088-7A398CC20ACE}</c15:txfldGUID>
                      <c15:f>Diagramm!$I$62</c15:f>
                      <c15:dlblFieldTableCache>
                        <c:ptCount val="1"/>
                      </c15:dlblFieldTableCache>
                    </c15:dlblFTEntry>
                  </c15:dlblFieldTable>
                  <c15:showDataLabelsRange val="0"/>
                </c:ext>
                <c:ext xmlns:c16="http://schemas.microsoft.com/office/drawing/2014/chart" uri="{C3380CC4-5D6E-409C-BE32-E72D297353CC}">
                  <c16:uniqueId val="{00000010-E924-48F5-9DCB-CEBB09D0A0D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{689AB0F2-864A-406C-A530-36C76511A866}</c15:txfldGUID>
                      <c15:f>Diagramm!$I$63</c15:f>
                      <c15:dlblFieldTableCache>
                        <c:ptCount val="1"/>
                      </c15:dlblFieldTableCache>
                    </c15:dlblFTEntry>
                  </c15:dlblFieldTable>
                  <c15:showDataLabelsRange val="0"/>
                </c:ext>
                <c:ext xmlns:c16="http://schemas.microsoft.com/office/drawing/2014/chart" uri="{C3380CC4-5D6E-409C-BE32-E72D297353CC}">
                  <c16:uniqueId val="{00000011-E924-48F5-9DCB-CEBB09D0A0D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{E693905D-7E38-4AB5-9984-BDC30AA21B68}</c15:txfldGUID>
                      <c15:f>Diagramm!$I$64</c15:f>
                      <c15:dlblFieldTableCache>
                        <c:ptCount val="1"/>
                      </c15:dlblFieldTableCache>
                    </c15:dlblFTEntry>
                  </c15:dlblFieldTable>
                  <c15:showDataLabelsRange val="0"/>
                </c:ext>
                <c:ext xmlns:c16="http://schemas.microsoft.com/office/drawing/2014/chart" uri="{C3380CC4-5D6E-409C-BE32-E72D297353CC}">
                  <c16:uniqueId val="{00000012-E924-48F5-9DCB-CEBB09D0A0D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{30AD7278-471A-49FB-930B-68B15CCB39E5}</c15:txfldGUID>
                      <c15:f>Diagramm!$I$65</c15:f>
                      <c15:dlblFieldTableCache>
                        <c:ptCount val="1"/>
                      </c15:dlblFieldTableCache>
                    </c15:dlblFTEntry>
                  </c15:dlblFieldTable>
                  <c15:showDataLabelsRange val="0"/>
                </c:ext>
                <c:ext xmlns:c16="http://schemas.microsoft.com/office/drawing/2014/chart" uri="{C3380CC4-5D6E-409C-BE32-E72D297353CC}">
                  <c16:uniqueId val="{00000013-E924-48F5-9DCB-CEBB09D0A0D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{108DCCE2-4273-4E47-BDBE-897817E8E4A2}</c15:txfldGUID>
                      <c15:f>Diagramm!$I$66</c15:f>
                      <c15:dlblFieldTableCache>
                        <c:ptCount val="1"/>
                      </c15:dlblFieldTableCache>
                    </c15:dlblFTEntry>
                  </c15:dlblFieldTable>
                  <c15:showDataLabelsRange val="0"/>
                </c:ext>
                <c:ext xmlns:c16="http://schemas.microsoft.com/office/drawing/2014/chart" uri="{C3380CC4-5D6E-409C-BE32-E72D297353CC}">
                  <c16:uniqueId val="{00000014-E924-48F5-9DCB-CEBB09D0A0D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{3F7ACCB4-E862-4BA5-B735-67E769C8CBA3}</c15:txfldGUID>
                      <c15:f>Diagramm!$I$67</c15:f>
                      <c15:dlblFieldTableCache>
                        <c:ptCount val="1"/>
                      </c15:dlblFieldTableCache>
                    </c15:dlblFTEntry>
                  </c15:dlblFieldTable>
                  <c15:showDataLabelsRange val="0"/>
                </c:ext>
                <c:ext xmlns:c16="http://schemas.microsoft.com/office/drawing/2014/chart" uri="{C3380CC4-5D6E-409C-BE32-E72D297353CC}">
                  <c16:uniqueId val="{00000015-E924-48F5-9DCB-CEBB09D0A0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24-48F5-9DCB-CEBB09D0A0D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{73DFE573-45E8-49C6-92B1-B70ACA8983AA}</c15:txfldGUID>
                      <c15:f>Diagramm!$K$46</c15:f>
                      <c15:dlblFieldTableCache>
                        <c:ptCount val="1"/>
                      </c15:dlblFieldTableCache>
                    </c15:dlblFTEntry>
                  </c15:dlblFieldTable>
                  <c15:showDataLabelsRange val="0"/>
                </c:ext>
                <c:ext xmlns:c16="http://schemas.microsoft.com/office/drawing/2014/chart" uri="{C3380CC4-5D6E-409C-BE32-E72D297353CC}">
                  <c16:uniqueId val="{00000017-E924-48F5-9DCB-CEBB09D0A0D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{06DE0F93-1936-477F-BB4B-4CE5419D14A7}</c15:txfldGUID>
                      <c15:f>Diagramm!$K$47</c15:f>
                      <c15:dlblFieldTableCache>
                        <c:ptCount val="1"/>
                      </c15:dlblFieldTableCache>
                    </c15:dlblFTEntry>
                  </c15:dlblFieldTable>
                  <c15:showDataLabelsRange val="0"/>
                </c:ext>
                <c:ext xmlns:c16="http://schemas.microsoft.com/office/drawing/2014/chart" uri="{C3380CC4-5D6E-409C-BE32-E72D297353CC}">
                  <c16:uniqueId val="{00000018-E924-48F5-9DCB-CEBB09D0A0D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{7E785549-1D7C-4601-B061-FC6D7998A501}</c15:txfldGUID>
                      <c15:f>Diagramm!$K$48</c15:f>
                      <c15:dlblFieldTableCache>
                        <c:ptCount val="1"/>
                      </c15:dlblFieldTableCache>
                    </c15:dlblFTEntry>
                  </c15:dlblFieldTable>
                  <c15:showDataLabelsRange val="0"/>
                </c:ext>
                <c:ext xmlns:c16="http://schemas.microsoft.com/office/drawing/2014/chart" uri="{C3380CC4-5D6E-409C-BE32-E72D297353CC}">
                  <c16:uniqueId val="{00000019-E924-48F5-9DCB-CEBB09D0A0D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{6A7ABD2D-4FC8-4296-A835-ACAFEF783229}</c15:txfldGUID>
                      <c15:f>Diagramm!$K$49</c15:f>
                      <c15:dlblFieldTableCache>
                        <c:ptCount val="1"/>
                      </c15:dlblFieldTableCache>
                    </c15:dlblFTEntry>
                  </c15:dlblFieldTable>
                  <c15:showDataLabelsRange val="0"/>
                </c:ext>
                <c:ext xmlns:c16="http://schemas.microsoft.com/office/drawing/2014/chart" uri="{C3380CC4-5D6E-409C-BE32-E72D297353CC}">
                  <c16:uniqueId val="{0000001A-E924-48F5-9DCB-CEBB09D0A0D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{E9D2BDBA-0434-4C8C-8F22-C6BC0DC177AE}</c15:txfldGUID>
                      <c15:f>Diagramm!$K$50</c15:f>
                      <c15:dlblFieldTableCache>
                        <c:ptCount val="1"/>
                      </c15:dlblFieldTableCache>
                    </c15:dlblFTEntry>
                  </c15:dlblFieldTable>
                  <c15:showDataLabelsRange val="0"/>
                </c:ext>
                <c:ext xmlns:c16="http://schemas.microsoft.com/office/drawing/2014/chart" uri="{C3380CC4-5D6E-409C-BE32-E72D297353CC}">
                  <c16:uniqueId val="{0000001B-E924-48F5-9DCB-CEBB09D0A0D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{DB954C5F-64E3-49F3-A67D-6299376ECD63}</c15:txfldGUID>
                      <c15:f>Diagramm!$K$51</c15:f>
                      <c15:dlblFieldTableCache>
                        <c:ptCount val="1"/>
                      </c15:dlblFieldTableCache>
                    </c15:dlblFTEntry>
                  </c15:dlblFieldTable>
                  <c15:showDataLabelsRange val="0"/>
                </c:ext>
                <c:ext xmlns:c16="http://schemas.microsoft.com/office/drawing/2014/chart" uri="{C3380CC4-5D6E-409C-BE32-E72D297353CC}">
                  <c16:uniqueId val="{0000001C-E924-48F5-9DCB-CEBB09D0A0D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{5251DBE0-B37D-46B6-93A6-D4303E9A6634}</c15:txfldGUID>
                      <c15:f>Diagramm!$K$52</c15:f>
                      <c15:dlblFieldTableCache>
                        <c:ptCount val="1"/>
                      </c15:dlblFieldTableCache>
                    </c15:dlblFTEntry>
                  </c15:dlblFieldTable>
                  <c15:showDataLabelsRange val="0"/>
                </c:ext>
                <c:ext xmlns:c16="http://schemas.microsoft.com/office/drawing/2014/chart" uri="{C3380CC4-5D6E-409C-BE32-E72D297353CC}">
                  <c16:uniqueId val="{0000001D-E924-48F5-9DCB-CEBB09D0A0D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{EA3CF56A-7C4B-4037-B8BB-F31DFCC5C943}</c15:txfldGUID>
                      <c15:f>Diagramm!$K$53</c15:f>
                      <c15:dlblFieldTableCache>
                        <c:ptCount val="1"/>
                      </c15:dlblFieldTableCache>
                    </c15:dlblFTEntry>
                  </c15:dlblFieldTable>
                  <c15:showDataLabelsRange val="0"/>
                </c:ext>
                <c:ext xmlns:c16="http://schemas.microsoft.com/office/drawing/2014/chart" uri="{C3380CC4-5D6E-409C-BE32-E72D297353CC}">
                  <c16:uniqueId val="{0000001E-E924-48F5-9DCB-CEBB09D0A0D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{370A813B-7DF5-4320-B58E-4D4F1A9BF018}</c15:txfldGUID>
                      <c15:f>Diagramm!$K$54</c15:f>
                      <c15:dlblFieldTableCache>
                        <c:ptCount val="1"/>
                      </c15:dlblFieldTableCache>
                    </c15:dlblFTEntry>
                  </c15:dlblFieldTable>
                  <c15:showDataLabelsRange val="0"/>
                </c:ext>
                <c:ext xmlns:c16="http://schemas.microsoft.com/office/drawing/2014/chart" uri="{C3380CC4-5D6E-409C-BE32-E72D297353CC}">
                  <c16:uniqueId val="{0000001F-E924-48F5-9DCB-CEBB09D0A0D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{E43211AD-4AE9-4FA5-BE80-E58562D50518}</c15:txfldGUID>
                      <c15:f>Diagramm!$K$55</c15:f>
                      <c15:dlblFieldTableCache>
                        <c:ptCount val="1"/>
                      </c15:dlblFieldTableCache>
                    </c15:dlblFTEntry>
                  </c15:dlblFieldTable>
                  <c15:showDataLabelsRange val="0"/>
                </c:ext>
                <c:ext xmlns:c16="http://schemas.microsoft.com/office/drawing/2014/chart" uri="{C3380CC4-5D6E-409C-BE32-E72D297353CC}">
                  <c16:uniqueId val="{00000020-E924-48F5-9DCB-CEBB09D0A0D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{3F536267-CBC6-404C-8A79-87DF5F572133}</c15:txfldGUID>
                      <c15:f>Diagramm!$K$56</c15:f>
                      <c15:dlblFieldTableCache>
                        <c:ptCount val="1"/>
                      </c15:dlblFieldTableCache>
                    </c15:dlblFTEntry>
                  </c15:dlblFieldTable>
                  <c15:showDataLabelsRange val="0"/>
                </c:ext>
                <c:ext xmlns:c16="http://schemas.microsoft.com/office/drawing/2014/chart" uri="{C3380CC4-5D6E-409C-BE32-E72D297353CC}">
                  <c16:uniqueId val="{00000021-E924-48F5-9DCB-CEBB09D0A0D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{13D760E8-225F-4E88-B782-6110EAFE1CE0}</c15:txfldGUID>
                      <c15:f>Diagramm!$K$57</c15:f>
                      <c15:dlblFieldTableCache>
                        <c:ptCount val="1"/>
                      </c15:dlblFieldTableCache>
                    </c15:dlblFTEntry>
                  </c15:dlblFieldTable>
                  <c15:showDataLabelsRange val="0"/>
                </c:ext>
                <c:ext xmlns:c16="http://schemas.microsoft.com/office/drawing/2014/chart" uri="{C3380CC4-5D6E-409C-BE32-E72D297353CC}">
                  <c16:uniqueId val="{00000022-E924-48F5-9DCB-CEBB09D0A0D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{E6E22BC3-4FB9-4F14-9F4F-6F66F3AAC181}</c15:txfldGUID>
                      <c15:f>Diagramm!$K$58</c15:f>
                      <c15:dlblFieldTableCache>
                        <c:ptCount val="1"/>
                      </c15:dlblFieldTableCache>
                    </c15:dlblFTEntry>
                  </c15:dlblFieldTable>
                  <c15:showDataLabelsRange val="0"/>
                </c:ext>
                <c:ext xmlns:c16="http://schemas.microsoft.com/office/drawing/2014/chart" uri="{C3380CC4-5D6E-409C-BE32-E72D297353CC}">
                  <c16:uniqueId val="{00000023-E924-48F5-9DCB-CEBB09D0A0D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{51639E0D-000A-41AD-AF9F-B051A4D3C1E3}</c15:txfldGUID>
                      <c15:f>Diagramm!$K$59</c15:f>
                      <c15:dlblFieldTableCache>
                        <c:ptCount val="1"/>
                      </c15:dlblFieldTableCache>
                    </c15:dlblFTEntry>
                  </c15:dlblFieldTable>
                  <c15:showDataLabelsRange val="0"/>
                </c:ext>
                <c:ext xmlns:c16="http://schemas.microsoft.com/office/drawing/2014/chart" uri="{C3380CC4-5D6E-409C-BE32-E72D297353CC}">
                  <c16:uniqueId val="{00000024-E924-48F5-9DCB-CEBB09D0A0D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{3EBEDD18-A862-44E2-ADBD-B72EB4644CCB}</c15:txfldGUID>
                      <c15:f>Diagramm!$K$60</c15:f>
                      <c15:dlblFieldTableCache>
                        <c:ptCount val="1"/>
                      </c15:dlblFieldTableCache>
                    </c15:dlblFTEntry>
                  </c15:dlblFieldTable>
                  <c15:showDataLabelsRange val="0"/>
                </c:ext>
                <c:ext xmlns:c16="http://schemas.microsoft.com/office/drawing/2014/chart" uri="{C3380CC4-5D6E-409C-BE32-E72D297353CC}">
                  <c16:uniqueId val="{00000025-E924-48F5-9DCB-CEBB09D0A0D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{FF4A3801-C02A-48EA-AD61-1F354D9F568D}</c15:txfldGUID>
                      <c15:f>Diagramm!$K$61</c15:f>
                      <c15:dlblFieldTableCache>
                        <c:ptCount val="1"/>
                      </c15:dlblFieldTableCache>
                    </c15:dlblFTEntry>
                  </c15:dlblFieldTable>
                  <c15:showDataLabelsRange val="0"/>
                </c:ext>
                <c:ext xmlns:c16="http://schemas.microsoft.com/office/drawing/2014/chart" uri="{C3380CC4-5D6E-409C-BE32-E72D297353CC}">
                  <c16:uniqueId val="{00000026-E924-48F5-9DCB-CEBB09D0A0D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{680BE3D5-C062-475D-9BA2-711364C8DDD1}</c15:txfldGUID>
                      <c15:f>Diagramm!$K$62</c15:f>
                      <c15:dlblFieldTableCache>
                        <c:ptCount val="1"/>
                      </c15:dlblFieldTableCache>
                    </c15:dlblFTEntry>
                  </c15:dlblFieldTable>
                  <c15:showDataLabelsRange val="0"/>
                </c:ext>
                <c:ext xmlns:c16="http://schemas.microsoft.com/office/drawing/2014/chart" uri="{C3380CC4-5D6E-409C-BE32-E72D297353CC}">
                  <c16:uniqueId val="{00000027-E924-48F5-9DCB-CEBB09D0A0D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{FD6E216D-414B-43C8-85EF-DBF0C1282791}</c15:txfldGUID>
                      <c15:f>Diagramm!$K$63</c15:f>
                      <c15:dlblFieldTableCache>
                        <c:ptCount val="1"/>
                      </c15:dlblFieldTableCache>
                    </c15:dlblFTEntry>
                  </c15:dlblFieldTable>
                  <c15:showDataLabelsRange val="0"/>
                </c:ext>
                <c:ext xmlns:c16="http://schemas.microsoft.com/office/drawing/2014/chart" uri="{C3380CC4-5D6E-409C-BE32-E72D297353CC}">
                  <c16:uniqueId val="{00000028-E924-48F5-9DCB-CEBB09D0A0D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{D7195AF0-ECB6-4E36-BDAC-8EDAB0FCA165}</c15:txfldGUID>
                      <c15:f>Diagramm!$K$64</c15:f>
                      <c15:dlblFieldTableCache>
                        <c:ptCount val="1"/>
                      </c15:dlblFieldTableCache>
                    </c15:dlblFTEntry>
                  </c15:dlblFieldTable>
                  <c15:showDataLabelsRange val="0"/>
                </c:ext>
                <c:ext xmlns:c16="http://schemas.microsoft.com/office/drawing/2014/chart" uri="{C3380CC4-5D6E-409C-BE32-E72D297353CC}">
                  <c16:uniqueId val="{00000029-E924-48F5-9DCB-CEBB09D0A0D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{C85E36F4-A3D2-4C3B-BA47-B1ED42514D7A}</c15:txfldGUID>
                      <c15:f>Diagramm!$K$65</c15:f>
                      <c15:dlblFieldTableCache>
                        <c:ptCount val="1"/>
                      </c15:dlblFieldTableCache>
                    </c15:dlblFTEntry>
                  </c15:dlblFieldTable>
                  <c15:showDataLabelsRange val="0"/>
                </c:ext>
                <c:ext xmlns:c16="http://schemas.microsoft.com/office/drawing/2014/chart" uri="{C3380CC4-5D6E-409C-BE32-E72D297353CC}">
                  <c16:uniqueId val="{0000002A-E924-48F5-9DCB-CEBB09D0A0D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{A495C984-4308-4BCF-A1F3-F8DCA361D55C}</c15:txfldGUID>
                      <c15:f>Diagramm!$K$66</c15:f>
                      <c15:dlblFieldTableCache>
                        <c:ptCount val="1"/>
                      </c15:dlblFieldTableCache>
                    </c15:dlblFTEntry>
                  </c15:dlblFieldTable>
                  <c15:showDataLabelsRange val="0"/>
                </c:ext>
                <c:ext xmlns:c16="http://schemas.microsoft.com/office/drawing/2014/chart" uri="{C3380CC4-5D6E-409C-BE32-E72D297353CC}">
                  <c16:uniqueId val="{0000002B-E924-48F5-9DCB-CEBB09D0A0D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{13FAD0A9-BF18-4043-B651-DC9F2D745F06}</c15:txfldGUID>
                      <c15:f>Diagramm!$K$67</c15:f>
                      <c15:dlblFieldTableCache>
                        <c:ptCount val="1"/>
                      </c15:dlblFieldTableCache>
                    </c15:dlblFTEntry>
                  </c15:dlblFieldTable>
                  <c15:showDataLabelsRange val="0"/>
                </c:ext>
                <c:ext xmlns:c16="http://schemas.microsoft.com/office/drawing/2014/chart" uri="{C3380CC4-5D6E-409C-BE32-E72D297353CC}">
                  <c16:uniqueId val="{0000002C-E924-48F5-9DCB-CEBB09D0A0D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24-48F5-9DCB-CEBB09D0A0D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{B79CE338-E3FC-4BB8-B6B7-49AEC2531D88}</c15:txfldGUID>
                      <c15:f>Diagramm!$J$46</c15:f>
                      <c15:dlblFieldTableCache>
                        <c:ptCount val="1"/>
                      </c15:dlblFieldTableCache>
                    </c15:dlblFTEntry>
                  </c15:dlblFieldTable>
                  <c15:showDataLabelsRange val="0"/>
                </c:ext>
                <c:ext xmlns:c16="http://schemas.microsoft.com/office/drawing/2014/chart" uri="{C3380CC4-5D6E-409C-BE32-E72D297353CC}">
                  <c16:uniqueId val="{0000002E-E924-48F5-9DCB-CEBB09D0A0D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{558A5AB8-09DB-45AC-BC4F-6739C01526B9}</c15:txfldGUID>
                      <c15:f>Diagramm!$J$47</c15:f>
                      <c15:dlblFieldTableCache>
                        <c:ptCount val="1"/>
                      </c15:dlblFieldTableCache>
                    </c15:dlblFTEntry>
                  </c15:dlblFieldTable>
                  <c15:showDataLabelsRange val="0"/>
                </c:ext>
                <c:ext xmlns:c16="http://schemas.microsoft.com/office/drawing/2014/chart" uri="{C3380CC4-5D6E-409C-BE32-E72D297353CC}">
                  <c16:uniqueId val="{0000002F-E924-48F5-9DCB-CEBB09D0A0D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{913DDB48-E7B5-4BA2-9A58-DF6677D358C3}</c15:txfldGUID>
                      <c15:f>Diagramm!$J$48</c15:f>
                      <c15:dlblFieldTableCache>
                        <c:ptCount val="1"/>
                      </c15:dlblFieldTableCache>
                    </c15:dlblFTEntry>
                  </c15:dlblFieldTable>
                  <c15:showDataLabelsRange val="0"/>
                </c:ext>
                <c:ext xmlns:c16="http://schemas.microsoft.com/office/drawing/2014/chart" uri="{C3380CC4-5D6E-409C-BE32-E72D297353CC}">
                  <c16:uniqueId val="{00000030-E924-48F5-9DCB-CEBB09D0A0D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{54A641A8-4067-42E9-BE1C-10027CB96694}</c15:txfldGUID>
                      <c15:f>Diagramm!$J$49</c15:f>
                      <c15:dlblFieldTableCache>
                        <c:ptCount val="1"/>
                      </c15:dlblFieldTableCache>
                    </c15:dlblFTEntry>
                  </c15:dlblFieldTable>
                  <c15:showDataLabelsRange val="0"/>
                </c:ext>
                <c:ext xmlns:c16="http://schemas.microsoft.com/office/drawing/2014/chart" uri="{C3380CC4-5D6E-409C-BE32-E72D297353CC}">
                  <c16:uniqueId val="{00000031-E924-48F5-9DCB-CEBB09D0A0D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{66E0DCBB-CA38-43B8-8845-E2241D70C855}</c15:txfldGUID>
                      <c15:f>Diagramm!$J$50</c15:f>
                      <c15:dlblFieldTableCache>
                        <c:ptCount val="1"/>
                      </c15:dlblFieldTableCache>
                    </c15:dlblFTEntry>
                  </c15:dlblFieldTable>
                  <c15:showDataLabelsRange val="0"/>
                </c:ext>
                <c:ext xmlns:c16="http://schemas.microsoft.com/office/drawing/2014/chart" uri="{C3380CC4-5D6E-409C-BE32-E72D297353CC}">
                  <c16:uniqueId val="{00000032-E924-48F5-9DCB-CEBB09D0A0D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{5AC1E362-4F17-415C-B6D3-E71AFCEA32AE}</c15:txfldGUID>
                      <c15:f>Diagramm!$J$51</c15:f>
                      <c15:dlblFieldTableCache>
                        <c:ptCount val="1"/>
                      </c15:dlblFieldTableCache>
                    </c15:dlblFTEntry>
                  </c15:dlblFieldTable>
                  <c15:showDataLabelsRange val="0"/>
                </c:ext>
                <c:ext xmlns:c16="http://schemas.microsoft.com/office/drawing/2014/chart" uri="{C3380CC4-5D6E-409C-BE32-E72D297353CC}">
                  <c16:uniqueId val="{00000033-E924-48F5-9DCB-CEBB09D0A0D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{71A3529A-FE4B-49C0-981C-BFECE9011559}</c15:txfldGUID>
                      <c15:f>Diagramm!$J$52</c15:f>
                      <c15:dlblFieldTableCache>
                        <c:ptCount val="1"/>
                      </c15:dlblFieldTableCache>
                    </c15:dlblFTEntry>
                  </c15:dlblFieldTable>
                  <c15:showDataLabelsRange val="0"/>
                </c:ext>
                <c:ext xmlns:c16="http://schemas.microsoft.com/office/drawing/2014/chart" uri="{C3380CC4-5D6E-409C-BE32-E72D297353CC}">
                  <c16:uniqueId val="{00000034-E924-48F5-9DCB-CEBB09D0A0D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{EB9FE443-A7C5-424E-9396-6320C8B687BE}</c15:txfldGUID>
                      <c15:f>Diagramm!$J$53</c15:f>
                      <c15:dlblFieldTableCache>
                        <c:ptCount val="1"/>
                      </c15:dlblFieldTableCache>
                    </c15:dlblFTEntry>
                  </c15:dlblFieldTable>
                  <c15:showDataLabelsRange val="0"/>
                </c:ext>
                <c:ext xmlns:c16="http://schemas.microsoft.com/office/drawing/2014/chart" uri="{C3380CC4-5D6E-409C-BE32-E72D297353CC}">
                  <c16:uniqueId val="{00000035-E924-48F5-9DCB-CEBB09D0A0D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{F1E2FCA9-48DE-4E22-AAE4-D697A741F136}</c15:txfldGUID>
                      <c15:f>Diagramm!$J$54</c15:f>
                      <c15:dlblFieldTableCache>
                        <c:ptCount val="1"/>
                      </c15:dlblFieldTableCache>
                    </c15:dlblFTEntry>
                  </c15:dlblFieldTable>
                  <c15:showDataLabelsRange val="0"/>
                </c:ext>
                <c:ext xmlns:c16="http://schemas.microsoft.com/office/drawing/2014/chart" uri="{C3380CC4-5D6E-409C-BE32-E72D297353CC}">
                  <c16:uniqueId val="{00000036-E924-48F5-9DCB-CEBB09D0A0D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{8E7AC668-7D97-4E0D-AE6D-834827181194}</c15:txfldGUID>
                      <c15:f>Diagramm!$J$55</c15:f>
                      <c15:dlblFieldTableCache>
                        <c:ptCount val="1"/>
                      </c15:dlblFieldTableCache>
                    </c15:dlblFTEntry>
                  </c15:dlblFieldTable>
                  <c15:showDataLabelsRange val="0"/>
                </c:ext>
                <c:ext xmlns:c16="http://schemas.microsoft.com/office/drawing/2014/chart" uri="{C3380CC4-5D6E-409C-BE32-E72D297353CC}">
                  <c16:uniqueId val="{00000037-E924-48F5-9DCB-CEBB09D0A0D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{457F8315-23F8-4583-A997-2E087A2CBEBB}</c15:txfldGUID>
                      <c15:f>Diagramm!$J$56</c15:f>
                      <c15:dlblFieldTableCache>
                        <c:ptCount val="1"/>
                      </c15:dlblFieldTableCache>
                    </c15:dlblFTEntry>
                  </c15:dlblFieldTable>
                  <c15:showDataLabelsRange val="0"/>
                </c:ext>
                <c:ext xmlns:c16="http://schemas.microsoft.com/office/drawing/2014/chart" uri="{C3380CC4-5D6E-409C-BE32-E72D297353CC}">
                  <c16:uniqueId val="{00000038-E924-48F5-9DCB-CEBB09D0A0D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{CECD43B3-1954-4637-8A34-13EB4ACE1022}</c15:txfldGUID>
                      <c15:f>Diagramm!$J$57</c15:f>
                      <c15:dlblFieldTableCache>
                        <c:ptCount val="1"/>
                      </c15:dlblFieldTableCache>
                    </c15:dlblFTEntry>
                  </c15:dlblFieldTable>
                  <c15:showDataLabelsRange val="0"/>
                </c:ext>
                <c:ext xmlns:c16="http://schemas.microsoft.com/office/drawing/2014/chart" uri="{C3380CC4-5D6E-409C-BE32-E72D297353CC}">
                  <c16:uniqueId val="{00000039-E924-48F5-9DCB-CEBB09D0A0D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{8CB08CD6-DD3F-49B7-8CAE-83AC72A8D605}</c15:txfldGUID>
                      <c15:f>Diagramm!$J$58</c15:f>
                      <c15:dlblFieldTableCache>
                        <c:ptCount val="1"/>
                      </c15:dlblFieldTableCache>
                    </c15:dlblFTEntry>
                  </c15:dlblFieldTable>
                  <c15:showDataLabelsRange val="0"/>
                </c:ext>
                <c:ext xmlns:c16="http://schemas.microsoft.com/office/drawing/2014/chart" uri="{C3380CC4-5D6E-409C-BE32-E72D297353CC}">
                  <c16:uniqueId val="{0000003A-E924-48F5-9DCB-CEBB09D0A0D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{A1757A34-0918-44AD-B1F6-60197A35F7A3}</c15:txfldGUID>
                      <c15:f>Diagramm!$J$59</c15:f>
                      <c15:dlblFieldTableCache>
                        <c:ptCount val="1"/>
                      </c15:dlblFieldTableCache>
                    </c15:dlblFTEntry>
                  </c15:dlblFieldTable>
                  <c15:showDataLabelsRange val="0"/>
                </c:ext>
                <c:ext xmlns:c16="http://schemas.microsoft.com/office/drawing/2014/chart" uri="{C3380CC4-5D6E-409C-BE32-E72D297353CC}">
                  <c16:uniqueId val="{0000003B-E924-48F5-9DCB-CEBB09D0A0D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{7BDD1FD2-1836-4B42-A538-8573A63A2476}</c15:txfldGUID>
                      <c15:f>Diagramm!$J$60</c15:f>
                      <c15:dlblFieldTableCache>
                        <c:ptCount val="1"/>
                      </c15:dlblFieldTableCache>
                    </c15:dlblFTEntry>
                  </c15:dlblFieldTable>
                  <c15:showDataLabelsRange val="0"/>
                </c:ext>
                <c:ext xmlns:c16="http://schemas.microsoft.com/office/drawing/2014/chart" uri="{C3380CC4-5D6E-409C-BE32-E72D297353CC}">
                  <c16:uniqueId val="{0000003C-E924-48F5-9DCB-CEBB09D0A0D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{E3DD6BBD-1954-4A75-B86D-8E2BB231524A}</c15:txfldGUID>
                      <c15:f>Diagramm!$J$61</c15:f>
                      <c15:dlblFieldTableCache>
                        <c:ptCount val="1"/>
                      </c15:dlblFieldTableCache>
                    </c15:dlblFTEntry>
                  </c15:dlblFieldTable>
                  <c15:showDataLabelsRange val="0"/>
                </c:ext>
                <c:ext xmlns:c16="http://schemas.microsoft.com/office/drawing/2014/chart" uri="{C3380CC4-5D6E-409C-BE32-E72D297353CC}">
                  <c16:uniqueId val="{0000003D-E924-48F5-9DCB-CEBB09D0A0D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{F93698A7-93BD-4D32-949B-AAA2DF0BC94D}</c15:txfldGUID>
                      <c15:f>Diagramm!$J$62</c15:f>
                      <c15:dlblFieldTableCache>
                        <c:ptCount val="1"/>
                      </c15:dlblFieldTableCache>
                    </c15:dlblFTEntry>
                  </c15:dlblFieldTable>
                  <c15:showDataLabelsRange val="0"/>
                </c:ext>
                <c:ext xmlns:c16="http://schemas.microsoft.com/office/drawing/2014/chart" uri="{C3380CC4-5D6E-409C-BE32-E72D297353CC}">
                  <c16:uniqueId val="{0000003E-E924-48F5-9DCB-CEBB09D0A0D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{6092ABA4-9B8D-4703-B9C3-04A1617AA6CA}</c15:txfldGUID>
                      <c15:f>Diagramm!$J$63</c15:f>
                      <c15:dlblFieldTableCache>
                        <c:ptCount val="1"/>
                      </c15:dlblFieldTableCache>
                    </c15:dlblFTEntry>
                  </c15:dlblFieldTable>
                  <c15:showDataLabelsRange val="0"/>
                </c:ext>
                <c:ext xmlns:c16="http://schemas.microsoft.com/office/drawing/2014/chart" uri="{C3380CC4-5D6E-409C-BE32-E72D297353CC}">
                  <c16:uniqueId val="{0000003F-E924-48F5-9DCB-CEBB09D0A0D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{DC52AF28-CC8F-4B78-9942-C071628070A3}</c15:txfldGUID>
                      <c15:f>Diagramm!$J$64</c15:f>
                      <c15:dlblFieldTableCache>
                        <c:ptCount val="1"/>
                      </c15:dlblFieldTableCache>
                    </c15:dlblFTEntry>
                  </c15:dlblFieldTable>
                  <c15:showDataLabelsRange val="0"/>
                </c:ext>
                <c:ext xmlns:c16="http://schemas.microsoft.com/office/drawing/2014/chart" uri="{C3380CC4-5D6E-409C-BE32-E72D297353CC}">
                  <c16:uniqueId val="{00000040-E924-48F5-9DCB-CEBB09D0A0D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{935B91A3-9967-4CFA-8618-DFD02CDF3EF5}</c15:txfldGUID>
                      <c15:f>Diagramm!$J$65</c15:f>
                      <c15:dlblFieldTableCache>
                        <c:ptCount val="1"/>
                      </c15:dlblFieldTableCache>
                    </c15:dlblFTEntry>
                  </c15:dlblFieldTable>
                  <c15:showDataLabelsRange val="0"/>
                </c:ext>
                <c:ext xmlns:c16="http://schemas.microsoft.com/office/drawing/2014/chart" uri="{C3380CC4-5D6E-409C-BE32-E72D297353CC}">
                  <c16:uniqueId val="{00000041-E924-48F5-9DCB-CEBB09D0A0D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{6EB908EF-23CC-4B32-83FD-0F405272A27E}</c15:txfldGUID>
                      <c15:f>Diagramm!$J$66</c15:f>
                      <c15:dlblFieldTableCache>
                        <c:ptCount val="1"/>
                      </c15:dlblFieldTableCache>
                    </c15:dlblFTEntry>
                  </c15:dlblFieldTable>
                  <c15:showDataLabelsRange val="0"/>
                </c:ext>
                <c:ext xmlns:c16="http://schemas.microsoft.com/office/drawing/2014/chart" uri="{C3380CC4-5D6E-409C-BE32-E72D297353CC}">
                  <c16:uniqueId val="{00000042-E924-48F5-9DCB-CEBB09D0A0D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{DFE6074C-0FEE-4B88-9143-115ADF97BA45}</c15:txfldGUID>
                      <c15:f>Diagramm!$J$67</c15:f>
                      <c15:dlblFieldTableCache>
                        <c:ptCount val="1"/>
                      </c15:dlblFieldTableCache>
                    </c15:dlblFTEntry>
                  </c15:dlblFieldTable>
                  <c15:showDataLabelsRange val="0"/>
                </c:ext>
                <c:ext xmlns:c16="http://schemas.microsoft.com/office/drawing/2014/chart" uri="{C3380CC4-5D6E-409C-BE32-E72D297353CC}">
                  <c16:uniqueId val="{00000043-E924-48F5-9DCB-CEBB09D0A0D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24-48F5-9DCB-CEBB09D0A0D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B29-40C2-9A7B-337B61CCDF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29-40C2-9A7B-337B61CCDF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B29-40C2-9A7B-337B61CCDF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B29-40C2-9A7B-337B61CCDF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29-40C2-9A7B-337B61CCDF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29-40C2-9A7B-337B61CCDF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29-40C2-9A7B-337B61CCDF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B29-40C2-9A7B-337B61CCDF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B29-40C2-9A7B-337B61CCDF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29-40C2-9A7B-337B61CCDF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B29-40C2-9A7B-337B61CCDF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29-40C2-9A7B-337B61CCDF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B29-40C2-9A7B-337B61CCDF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B29-40C2-9A7B-337B61CCDF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B29-40C2-9A7B-337B61CCDF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B29-40C2-9A7B-337B61CCDF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B29-40C2-9A7B-337B61CCDF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B29-40C2-9A7B-337B61CCDF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B29-40C2-9A7B-337B61CCDF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B29-40C2-9A7B-337B61CCDF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B29-40C2-9A7B-337B61CCDF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B29-40C2-9A7B-337B61CCDF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2B29-40C2-9A7B-337B61CCDFAF}"/>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B29-40C2-9A7B-337B61CCDF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B29-40C2-9A7B-337B61CCDF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B29-40C2-9A7B-337B61CCDF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B29-40C2-9A7B-337B61CCDF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B29-40C2-9A7B-337B61CCDF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B29-40C2-9A7B-337B61CCDF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2B29-40C2-9A7B-337B61CCDF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B29-40C2-9A7B-337B61CCDF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B29-40C2-9A7B-337B61CCDF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B29-40C2-9A7B-337B61CCDF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B29-40C2-9A7B-337B61CCDF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B29-40C2-9A7B-337B61CCDF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B29-40C2-9A7B-337B61CCDF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2B29-40C2-9A7B-337B61CCDF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2B29-40C2-9A7B-337B61CCDF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2B29-40C2-9A7B-337B61CCDF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2B29-40C2-9A7B-337B61CCDF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2B29-40C2-9A7B-337B61CCDF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2B29-40C2-9A7B-337B61CCDF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2B29-40C2-9A7B-337B61CCDF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2B29-40C2-9A7B-337B61CCDF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2B29-40C2-9A7B-337B61CCDFA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2B29-40C2-9A7B-337B61CCDFAF}"/>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2B29-40C2-9A7B-337B61CCDFAF}"/>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2B29-40C2-9A7B-337B61CCDFAF}"/>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B29-40C2-9A7B-337B61CCDFAF}"/>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B29-40C2-9A7B-337B61CCDFAF}"/>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B29-40C2-9A7B-337B61CCDFAF}"/>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B29-40C2-9A7B-337B61CCDFAF}"/>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B29-40C2-9A7B-337B61CCDFAF}"/>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2B29-40C2-9A7B-337B61CCDFAF}"/>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2B29-40C2-9A7B-337B61CCDFAF}"/>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2B29-40C2-9A7B-337B61CCDFAF}"/>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2B29-40C2-9A7B-337B61CCDFAF}"/>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2B29-40C2-9A7B-337B61CCDFAF}"/>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2B29-40C2-9A7B-337B61CCDFAF}"/>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2B29-40C2-9A7B-337B61CCDFAF}"/>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2B29-40C2-9A7B-337B61CCDFAF}"/>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2B29-40C2-9A7B-337B61CCDFAF}"/>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2B29-40C2-9A7B-337B61CCDFAF}"/>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2B29-40C2-9A7B-337B61CCDFAF}"/>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2B29-40C2-9A7B-337B61CCDFAF}"/>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2B29-40C2-9A7B-337B61CCDFAF}"/>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2B29-40C2-9A7B-337B61CCDFAF}"/>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2B29-40C2-9A7B-337B61CCDFA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2B29-40C2-9A7B-337B61CCDFAF}"/>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100.34620819594913</c:v>
                </c:pt>
                <c:pt idx="2">
                  <c:v>101.32477626000941</c:v>
                </c:pt>
                <c:pt idx="3">
                  <c:v>100.53697597739048</c:v>
                </c:pt>
                <c:pt idx="4">
                  <c:v>100.47574187470561</c:v>
                </c:pt>
                <c:pt idx="5">
                  <c:v>101.35068299576071</c:v>
                </c:pt>
                <c:pt idx="6">
                  <c:v>103.34550164861045</c:v>
                </c:pt>
                <c:pt idx="7">
                  <c:v>103.20301460197834</c:v>
                </c:pt>
                <c:pt idx="8">
                  <c:v>103.13707018370231</c:v>
                </c:pt>
                <c:pt idx="9">
                  <c:v>103.77885068299577</c:v>
                </c:pt>
                <c:pt idx="10">
                  <c:v>106.3082901554404</c:v>
                </c:pt>
                <c:pt idx="11">
                  <c:v>105.81370701837022</c:v>
                </c:pt>
                <c:pt idx="12">
                  <c:v>106.29415920866698</c:v>
                </c:pt>
                <c:pt idx="13">
                  <c:v>106.56853509185116</c:v>
                </c:pt>
                <c:pt idx="14">
                  <c:v>108.86245878473856</c:v>
                </c:pt>
                <c:pt idx="15">
                  <c:v>108.36669806877062</c:v>
                </c:pt>
                <c:pt idx="16">
                  <c:v>108.06052755534621</c:v>
                </c:pt>
                <c:pt idx="17">
                  <c:v>108.26189354686764</c:v>
                </c:pt>
                <c:pt idx="18">
                  <c:v>110.72892133772963</c:v>
                </c:pt>
                <c:pt idx="19">
                  <c:v>110.35680640602921</c:v>
                </c:pt>
                <c:pt idx="20">
                  <c:v>109.66321243523316</c:v>
                </c:pt>
                <c:pt idx="21">
                  <c:v>109.2934526613283</c:v>
                </c:pt>
                <c:pt idx="22">
                  <c:v>111.56264719736222</c:v>
                </c:pt>
                <c:pt idx="23">
                  <c:v>111.54027319830429</c:v>
                </c:pt>
                <c:pt idx="24">
                  <c:v>111.11634479510127</c:v>
                </c:pt>
              </c:numCache>
            </c:numRef>
          </c:val>
          <c:smooth val="0"/>
          <c:extLst>
            <c:ext xmlns:c16="http://schemas.microsoft.com/office/drawing/2014/chart" uri="{C3380CC4-5D6E-409C-BE32-E72D297353CC}">
              <c16:uniqueId val="{00000000-8D87-4B91-A691-9E15D5AB504D}"/>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101.68313773934527</c:v>
                </c:pt>
                <c:pt idx="2">
                  <c:v>104.75602223594811</c:v>
                </c:pt>
                <c:pt idx="3">
                  <c:v>104.46263125386042</c:v>
                </c:pt>
                <c:pt idx="4">
                  <c:v>101.11179740580604</c:v>
                </c:pt>
                <c:pt idx="5">
                  <c:v>104.61704756022236</c:v>
                </c:pt>
                <c:pt idx="6">
                  <c:v>108.23038912909205</c:v>
                </c:pt>
                <c:pt idx="7">
                  <c:v>106.80975911056207</c:v>
                </c:pt>
                <c:pt idx="8">
                  <c:v>106.62445954292774</c:v>
                </c:pt>
                <c:pt idx="9">
                  <c:v>108.01420630018529</c:v>
                </c:pt>
                <c:pt idx="10">
                  <c:v>112.60037059913526</c:v>
                </c:pt>
                <c:pt idx="11">
                  <c:v>109.80543545398393</c:v>
                </c:pt>
                <c:pt idx="12">
                  <c:v>109.40395305744286</c:v>
                </c:pt>
                <c:pt idx="13">
                  <c:v>111.36504014823964</c:v>
                </c:pt>
                <c:pt idx="14">
                  <c:v>115.47251389746758</c:v>
                </c:pt>
                <c:pt idx="15">
                  <c:v>114.36071649166153</c:v>
                </c:pt>
                <c:pt idx="16">
                  <c:v>111.39592340951205</c:v>
                </c:pt>
                <c:pt idx="17">
                  <c:v>116.44533662754787</c:v>
                </c:pt>
                <c:pt idx="18">
                  <c:v>119.73440395305744</c:v>
                </c:pt>
                <c:pt idx="19">
                  <c:v>117.52625077208154</c:v>
                </c:pt>
                <c:pt idx="20">
                  <c:v>117.72699197035207</c:v>
                </c:pt>
                <c:pt idx="21">
                  <c:v>119.71896232242125</c:v>
                </c:pt>
                <c:pt idx="22">
                  <c:v>123.56392835083385</c:v>
                </c:pt>
                <c:pt idx="23">
                  <c:v>122.96170475602224</c:v>
                </c:pt>
                <c:pt idx="24">
                  <c:v>118.71525633106856</c:v>
                </c:pt>
              </c:numCache>
            </c:numRef>
          </c:val>
          <c:smooth val="0"/>
          <c:extLst>
            <c:ext xmlns:c16="http://schemas.microsoft.com/office/drawing/2014/chart" uri="{C3380CC4-5D6E-409C-BE32-E72D297353CC}">
              <c16:uniqueId val="{00000001-8D87-4B91-A691-9E15D5AB504D}"/>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102.43192431317848</c:v>
                </c:pt>
                <c:pt idx="2">
                  <c:v>100.21832736976167</c:v>
                </c:pt>
                <c:pt idx="3">
                  <c:v>100.6185942143247</c:v>
                </c:pt>
                <c:pt idx="4">
                  <c:v>95.930620413609063</c:v>
                </c:pt>
                <c:pt idx="5">
                  <c:v>99.072108678512947</c:v>
                </c:pt>
                <c:pt idx="6">
                  <c:v>97.361877615379953</c:v>
                </c:pt>
                <c:pt idx="7">
                  <c:v>97.240584632179022</c:v>
                </c:pt>
                <c:pt idx="8">
                  <c:v>96.276305415731699</c:v>
                </c:pt>
                <c:pt idx="9">
                  <c:v>99.211595609194006</c:v>
                </c:pt>
                <c:pt idx="10">
                  <c:v>97.246649281339074</c:v>
                </c:pt>
                <c:pt idx="11">
                  <c:v>97.792467705743221</c:v>
                </c:pt>
                <c:pt idx="12">
                  <c:v>96.355145854812292</c:v>
                </c:pt>
                <c:pt idx="13">
                  <c:v>98.805264115470919</c:v>
                </c:pt>
                <c:pt idx="14">
                  <c:v>96.336951907332164</c:v>
                </c:pt>
                <c:pt idx="15">
                  <c:v>96.330887258172112</c:v>
                </c:pt>
                <c:pt idx="16">
                  <c:v>94.863242161440965</c:v>
                </c:pt>
                <c:pt idx="17">
                  <c:v>97.325489720419682</c:v>
                </c:pt>
                <c:pt idx="18">
                  <c:v>94.820789617320628</c:v>
                </c:pt>
                <c:pt idx="19">
                  <c:v>95.445448480805382</c:v>
                </c:pt>
                <c:pt idx="20">
                  <c:v>94.936017951361521</c:v>
                </c:pt>
                <c:pt idx="21">
                  <c:v>96.985869367457084</c:v>
                </c:pt>
                <c:pt idx="22">
                  <c:v>93.75341136515253</c:v>
                </c:pt>
                <c:pt idx="23">
                  <c:v>94.220389350476069</c:v>
                </c:pt>
                <c:pt idx="24">
                  <c:v>91.576202316695969</c:v>
                </c:pt>
              </c:numCache>
            </c:numRef>
          </c:val>
          <c:smooth val="0"/>
          <c:extLst>
            <c:ext xmlns:c16="http://schemas.microsoft.com/office/drawing/2014/chart" uri="{C3380CC4-5D6E-409C-BE32-E72D297353CC}">
              <c16:uniqueId val="{00000002-8D87-4B91-A691-9E15D5AB504D}"/>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D87-4B91-A691-9E15D5AB504D}"/>
                </c:ext>
              </c:extLst>
            </c:dLbl>
            <c:dLbl>
              <c:idx val="1"/>
              <c:delete val="1"/>
              <c:extLst>
                <c:ext xmlns:c15="http://schemas.microsoft.com/office/drawing/2012/chart" uri="{CE6537A1-D6FC-4f65-9D91-7224C49458BB}"/>
                <c:ext xmlns:c16="http://schemas.microsoft.com/office/drawing/2014/chart" uri="{C3380CC4-5D6E-409C-BE32-E72D297353CC}">
                  <c16:uniqueId val="{00000004-8D87-4B91-A691-9E15D5AB504D}"/>
                </c:ext>
              </c:extLst>
            </c:dLbl>
            <c:dLbl>
              <c:idx val="2"/>
              <c:delete val="1"/>
              <c:extLst>
                <c:ext xmlns:c15="http://schemas.microsoft.com/office/drawing/2012/chart" uri="{CE6537A1-D6FC-4f65-9D91-7224C49458BB}"/>
                <c:ext xmlns:c16="http://schemas.microsoft.com/office/drawing/2014/chart" uri="{C3380CC4-5D6E-409C-BE32-E72D297353CC}">
                  <c16:uniqueId val="{00000005-8D87-4B91-A691-9E15D5AB504D}"/>
                </c:ext>
              </c:extLst>
            </c:dLbl>
            <c:dLbl>
              <c:idx val="3"/>
              <c:delete val="1"/>
              <c:extLst>
                <c:ext xmlns:c15="http://schemas.microsoft.com/office/drawing/2012/chart" uri="{CE6537A1-D6FC-4f65-9D91-7224C49458BB}"/>
                <c:ext xmlns:c16="http://schemas.microsoft.com/office/drawing/2014/chart" uri="{C3380CC4-5D6E-409C-BE32-E72D297353CC}">
                  <c16:uniqueId val="{00000006-8D87-4B91-A691-9E15D5AB504D}"/>
                </c:ext>
              </c:extLst>
            </c:dLbl>
            <c:dLbl>
              <c:idx val="4"/>
              <c:delete val="1"/>
              <c:extLst>
                <c:ext xmlns:c15="http://schemas.microsoft.com/office/drawing/2012/chart" uri="{CE6537A1-D6FC-4f65-9D91-7224C49458BB}"/>
                <c:ext xmlns:c16="http://schemas.microsoft.com/office/drawing/2014/chart" uri="{C3380CC4-5D6E-409C-BE32-E72D297353CC}">
                  <c16:uniqueId val="{00000007-8D87-4B91-A691-9E15D5AB504D}"/>
                </c:ext>
              </c:extLst>
            </c:dLbl>
            <c:dLbl>
              <c:idx val="5"/>
              <c:delete val="1"/>
              <c:extLst>
                <c:ext xmlns:c15="http://schemas.microsoft.com/office/drawing/2012/chart" uri="{CE6537A1-D6FC-4f65-9D91-7224C49458BB}"/>
                <c:ext xmlns:c16="http://schemas.microsoft.com/office/drawing/2014/chart" uri="{C3380CC4-5D6E-409C-BE32-E72D297353CC}">
                  <c16:uniqueId val="{00000008-8D87-4B91-A691-9E15D5AB504D}"/>
                </c:ext>
              </c:extLst>
            </c:dLbl>
            <c:dLbl>
              <c:idx val="6"/>
              <c:delete val="1"/>
              <c:extLst>
                <c:ext xmlns:c15="http://schemas.microsoft.com/office/drawing/2012/chart" uri="{CE6537A1-D6FC-4f65-9D91-7224C49458BB}"/>
                <c:ext xmlns:c16="http://schemas.microsoft.com/office/drawing/2014/chart" uri="{C3380CC4-5D6E-409C-BE32-E72D297353CC}">
                  <c16:uniqueId val="{00000009-8D87-4B91-A691-9E15D5AB504D}"/>
                </c:ext>
              </c:extLst>
            </c:dLbl>
            <c:dLbl>
              <c:idx val="7"/>
              <c:delete val="1"/>
              <c:extLst>
                <c:ext xmlns:c15="http://schemas.microsoft.com/office/drawing/2012/chart" uri="{CE6537A1-D6FC-4f65-9D91-7224C49458BB}"/>
                <c:ext xmlns:c16="http://schemas.microsoft.com/office/drawing/2014/chart" uri="{C3380CC4-5D6E-409C-BE32-E72D297353CC}">
                  <c16:uniqueId val="{0000000A-8D87-4B91-A691-9E15D5AB504D}"/>
                </c:ext>
              </c:extLst>
            </c:dLbl>
            <c:dLbl>
              <c:idx val="8"/>
              <c:delete val="1"/>
              <c:extLst>
                <c:ext xmlns:c15="http://schemas.microsoft.com/office/drawing/2012/chart" uri="{CE6537A1-D6FC-4f65-9D91-7224C49458BB}"/>
                <c:ext xmlns:c16="http://schemas.microsoft.com/office/drawing/2014/chart" uri="{C3380CC4-5D6E-409C-BE32-E72D297353CC}">
                  <c16:uniqueId val="{0000000B-8D87-4B91-A691-9E15D5AB504D}"/>
                </c:ext>
              </c:extLst>
            </c:dLbl>
            <c:dLbl>
              <c:idx val="9"/>
              <c:delete val="1"/>
              <c:extLst>
                <c:ext xmlns:c15="http://schemas.microsoft.com/office/drawing/2012/chart" uri="{CE6537A1-D6FC-4f65-9D91-7224C49458BB}"/>
                <c:ext xmlns:c16="http://schemas.microsoft.com/office/drawing/2014/chart" uri="{C3380CC4-5D6E-409C-BE32-E72D297353CC}">
                  <c16:uniqueId val="{0000000C-8D87-4B91-A691-9E15D5AB504D}"/>
                </c:ext>
              </c:extLst>
            </c:dLbl>
            <c:dLbl>
              <c:idx val="10"/>
              <c:delete val="1"/>
              <c:extLst>
                <c:ext xmlns:c15="http://schemas.microsoft.com/office/drawing/2012/chart" uri="{CE6537A1-D6FC-4f65-9D91-7224C49458BB}"/>
                <c:ext xmlns:c16="http://schemas.microsoft.com/office/drawing/2014/chart" uri="{C3380CC4-5D6E-409C-BE32-E72D297353CC}">
                  <c16:uniqueId val="{0000000D-8D87-4B91-A691-9E15D5AB504D}"/>
                </c:ext>
              </c:extLst>
            </c:dLbl>
            <c:dLbl>
              <c:idx val="11"/>
              <c:delete val="1"/>
              <c:extLst>
                <c:ext xmlns:c15="http://schemas.microsoft.com/office/drawing/2012/chart" uri="{CE6537A1-D6FC-4f65-9D91-7224C49458BB}"/>
                <c:ext xmlns:c16="http://schemas.microsoft.com/office/drawing/2014/chart" uri="{C3380CC4-5D6E-409C-BE32-E72D297353CC}">
                  <c16:uniqueId val="{0000000E-8D87-4B91-A691-9E15D5AB504D}"/>
                </c:ext>
              </c:extLst>
            </c:dLbl>
            <c:dLbl>
              <c:idx val="12"/>
              <c:delete val="1"/>
              <c:extLst>
                <c:ext xmlns:c15="http://schemas.microsoft.com/office/drawing/2012/chart" uri="{CE6537A1-D6FC-4f65-9D91-7224C49458BB}"/>
                <c:ext xmlns:c16="http://schemas.microsoft.com/office/drawing/2014/chart" uri="{C3380CC4-5D6E-409C-BE32-E72D297353CC}">
                  <c16:uniqueId val="{0000000F-8D87-4B91-A691-9E15D5AB504D}"/>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D87-4B91-A691-9E15D5AB504D}"/>
                </c:ext>
              </c:extLst>
            </c:dLbl>
            <c:dLbl>
              <c:idx val="14"/>
              <c:delete val="1"/>
              <c:extLst>
                <c:ext xmlns:c15="http://schemas.microsoft.com/office/drawing/2012/chart" uri="{CE6537A1-D6FC-4f65-9D91-7224C49458BB}"/>
                <c:ext xmlns:c16="http://schemas.microsoft.com/office/drawing/2014/chart" uri="{C3380CC4-5D6E-409C-BE32-E72D297353CC}">
                  <c16:uniqueId val="{00000011-8D87-4B91-A691-9E15D5AB504D}"/>
                </c:ext>
              </c:extLst>
            </c:dLbl>
            <c:dLbl>
              <c:idx val="15"/>
              <c:delete val="1"/>
              <c:extLst>
                <c:ext xmlns:c15="http://schemas.microsoft.com/office/drawing/2012/chart" uri="{CE6537A1-D6FC-4f65-9D91-7224C49458BB}"/>
                <c:ext xmlns:c16="http://schemas.microsoft.com/office/drawing/2014/chart" uri="{C3380CC4-5D6E-409C-BE32-E72D297353CC}">
                  <c16:uniqueId val="{00000012-8D87-4B91-A691-9E15D5AB504D}"/>
                </c:ext>
              </c:extLst>
            </c:dLbl>
            <c:dLbl>
              <c:idx val="16"/>
              <c:delete val="1"/>
              <c:extLst>
                <c:ext xmlns:c15="http://schemas.microsoft.com/office/drawing/2012/chart" uri="{CE6537A1-D6FC-4f65-9D91-7224C49458BB}"/>
                <c:ext xmlns:c16="http://schemas.microsoft.com/office/drawing/2014/chart" uri="{C3380CC4-5D6E-409C-BE32-E72D297353CC}">
                  <c16:uniqueId val="{00000013-8D87-4B91-A691-9E15D5AB504D}"/>
                </c:ext>
              </c:extLst>
            </c:dLbl>
            <c:dLbl>
              <c:idx val="17"/>
              <c:delete val="1"/>
              <c:extLst>
                <c:ext xmlns:c15="http://schemas.microsoft.com/office/drawing/2012/chart" uri="{CE6537A1-D6FC-4f65-9D91-7224C49458BB}"/>
                <c:ext xmlns:c16="http://schemas.microsoft.com/office/drawing/2014/chart" uri="{C3380CC4-5D6E-409C-BE32-E72D297353CC}">
                  <c16:uniqueId val="{00000014-8D87-4B91-A691-9E15D5AB504D}"/>
                </c:ext>
              </c:extLst>
            </c:dLbl>
            <c:dLbl>
              <c:idx val="18"/>
              <c:delete val="1"/>
              <c:extLst>
                <c:ext xmlns:c15="http://schemas.microsoft.com/office/drawing/2012/chart" uri="{CE6537A1-D6FC-4f65-9D91-7224C49458BB}"/>
                <c:ext xmlns:c16="http://schemas.microsoft.com/office/drawing/2014/chart" uri="{C3380CC4-5D6E-409C-BE32-E72D297353CC}">
                  <c16:uniqueId val="{00000015-8D87-4B91-A691-9E15D5AB504D}"/>
                </c:ext>
              </c:extLst>
            </c:dLbl>
            <c:dLbl>
              <c:idx val="19"/>
              <c:delete val="1"/>
              <c:extLst>
                <c:ext xmlns:c15="http://schemas.microsoft.com/office/drawing/2012/chart" uri="{CE6537A1-D6FC-4f65-9D91-7224C49458BB}"/>
                <c:ext xmlns:c16="http://schemas.microsoft.com/office/drawing/2014/chart" uri="{C3380CC4-5D6E-409C-BE32-E72D297353CC}">
                  <c16:uniqueId val="{00000016-8D87-4B91-A691-9E15D5AB504D}"/>
                </c:ext>
              </c:extLst>
            </c:dLbl>
            <c:dLbl>
              <c:idx val="20"/>
              <c:delete val="1"/>
              <c:extLst>
                <c:ext xmlns:c15="http://schemas.microsoft.com/office/drawing/2012/chart" uri="{CE6537A1-D6FC-4f65-9D91-7224C49458BB}"/>
                <c:ext xmlns:c16="http://schemas.microsoft.com/office/drawing/2014/chart" uri="{C3380CC4-5D6E-409C-BE32-E72D297353CC}">
                  <c16:uniqueId val="{00000017-8D87-4B91-A691-9E15D5AB504D}"/>
                </c:ext>
              </c:extLst>
            </c:dLbl>
            <c:dLbl>
              <c:idx val="21"/>
              <c:delete val="1"/>
              <c:extLst>
                <c:ext xmlns:c15="http://schemas.microsoft.com/office/drawing/2012/chart" uri="{CE6537A1-D6FC-4f65-9D91-7224C49458BB}"/>
                <c:ext xmlns:c16="http://schemas.microsoft.com/office/drawing/2014/chart" uri="{C3380CC4-5D6E-409C-BE32-E72D297353CC}">
                  <c16:uniqueId val="{00000018-8D87-4B91-A691-9E15D5AB504D}"/>
                </c:ext>
              </c:extLst>
            </c:dLbl>
            <c:dLbl>
              <c:idx val="22"/>
              <c:delete val="1"/>
              <c:extLst>
                <c:ext xmlns:c15="http://schemas.microsoft.com/office/drawing/2012/chart" uri="{CE6537A1-D6FC-4f65-9D91-7224C49458BB}"/>
                <c:ext xmlns:c16="http://schemas.microsoft.com/office/drawing/2014/chart" uri="{C3380CC4-5D6E-409C-BE32-E72D297353CC}">
                  <c16:uniqueId val="{00000019-8D87-4B91-A691-9E15D5AB504D}"/>
                </c:ext>
              </c:extLst>
            </c:dLbl>
            <c:dLbl>
              <c:idx val="23"/>
              <c:delete val="1"/>
              <c:extLst>
                <c:ext xmlns:c15="http://schemas.microsoft.com/office/drawing/2012/chart" uri="{CE6537A1-D6FC-4f65-9D91-7224C49458BB}"/>
                <c:ext xmlns:c16="http://schemas.microsoft.com/office/drawing/2014/chart" uri="{C3380CC4-5D6E-409C-BE32-E72D297353CC}">
                  <c16:uniqueId val="{0000001A-8D87-4B91-A691-9E15D5AB504D}"/>
                </c:ext>
              </c:extLst>
            </c:dLbl>
            <c:dLbl>
              <c:idx val="24"/>
              <c:delete val="1"/>
              <c:extLst>
                <c:ext xmlns:c15="http://schemas.microsoft.com/office/drawing/2012/chart" uri="{CE6537A1-D6FC-4f65-9D91-7224C49458BB}"/>
                <c:ext xmlns:c16="http://schemas.microsoft.com/office/drawing/2014/chart" uri="{C3380CC4-5D6E-409C-BE32-E72D297353CC}">
                  <c16:uniqueId val="{0000001B-8D87-4B91-A691-9E15D5AB504D}"/>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D87-4B91-A691-9E15D5AB504D}"/>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Hildesheim (03254)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94360</v>
      </c>
      <c r="F11" s="238">
        <v>94720</v>
      </c>
      <c r="G11" s="238">
        <v>94739</v>
      </c>
      <c r="H11" s="238">
        <v>92812</v>
      </c>
      <c r="I11" s="265">
        <v>93126</v>
      </c>
      <c r="J11" s="263">
        <v>1234</v>
      </c>
      <c r="K11" s="266">
        <v>1.3250864420247837</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16.802670623145399</v>
      </c>
      <c r="E13" s="115">
        <v>15855</v>
      </c>
      <c r="F13" s="114">
        <v>15922</v>
      </c>
      <c r="G13" s="114">
        <v>15595</v>
      </c>
      <c r="H13" s="114">
        <v>15450</v>
      </c>
      <c r="I13" s="140">
        <v>15396</v>
      </c>
      <c r="J13" s="115">
        <v>459</v>
      </c>
      <c r="K13" s="116">
        <v>2.9812938425565081</v>
      </c>
    </row>
    <row r="14" spans="1:255" ht="14.1" customHeight="1" x14ac:dyDescent="0.2">
      <c r="A14" s="306" t="s">
        <v>230</v>
      </c>
      <c r="B14" s="307"/>
      <c r="C14" s="308"/>
      <c r="D14" s="113">
        <v>59.009114031369222</v>
      </c>
      <c r="E14" s="115">
        <v>55681</v>
      </c>
      <c r="F14" s="114">
        <v>55957</v>
      </c>
      <c r="G14" s="114">
        <v>56371</v>
      </c>
      <c r="H14" s="114">
        <v>54876</v>
      </c>
      <c r="I14" s="140">
        <v>55355</v>
      </c>
      <c r="J14" s="115">
        <v>326</v>
      </c>
      <c r="K14" s="116">
        <v>0.58892602294282359</v>
      </c>
    </row>
    <row r="15" spans="1:255" ht="14.1" customHeight="1" x14ac:dyDescent="0.2">
      <c r="A15" s="306" t="s">
        <v>231</v>
      </c>
      <c r="B15" s="307"/>
      <c r="C15" s="308"/>
      <c r="D15" s="113">
        <v>11.04175498092412</v>
      </c>
      <c r="E15" s="115">
        <v>10419</v>
      </c>
      <c r="F15" s="114">
        <v>10400</v>
      </c>
      <c r="G15" s="114">
        <v>10378</v>
      </c>
      <c r="H15" s="114">
        <v>10216</v>
      </c>
      <c r="I15" s="140">
        <v>10164</v>
      </c>
      <c r="J15" s="115">
        <v>255</v>
      </c>
      <c r="K15" s="116">
        <v>2.5088547815820541</v>
      </c>
    </row>
    <row r="16" spans="1:255" ht="14.1" customHeight="1" x14ac:dyDescent="0.2">
      <c r="A16" s="306" t="s">
        <v>232</v>
      </c>
      <c r="B16" s="307"/>
      <c r="C16" s="308"/>
      <c r="D16" s="113">
        <v>11.910767274268759</v>
      </c>
      <c r="E16" s="115">
        <v>11239</v>
      </c>
      <c r="F16" s="114">
        <v>11262</v>
      </c>
      <c r="G16" s="114">
        <v>11218</v>
      </c>
      <c r="H16" s="114">
        <v>11137</v>
      </c>
      <c r="I16" s="140">
        <v>11069</v>
      </c>
      <c r="J16" s="115">
        <v>170</v>
      </c>
      <c r="K16" s="116">
        <v>1.5358207606829886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0.36562102585841461</v>
      </c>
      <c r="E18" s="115">
        <v>345</v>
      </c>
      <c r="F18" s="114">
        <v>339</v>
      </c>
      <c r="G18" s="114">
        <v>351</v>
      </c>
      <c r="H18" s="114">
        <v>350</v>
      </c>
      <c r="I18" s="140">
        <v>348</v>
      </c>
      <c r="J18" s="115">
        <v>-3</v>
      </c>
      <c r="K18" s="116">
        <v>-0.86206896551724133</v>
      </c>
    </row>
    <row r="19" spans="1:255" ht="14.1" customHeight="1" x14ac:dyDescent="0.2">
      <c r="A19" s="306" t="s">
        <v>235</v>
      </c>
      <c r="B19" s="307" t="s">
        <v>236</v>
      </c>
      <c r="C19" s="308"/>
      <c r="D19" s="113">
        <v>0.24798643493005512</v>
      </c>
      <c r="E19" s="115">
        <v>234</v>
      </c>
      <c r="F19" s="114">
        <v>227</v>
      </c>
      <c r="G19" s="114">
        <v>243</v>
      </c>
      <c r="H19" s="114">
        <v>244</v>
      </c>
      <c r="I19" s="140">
        <v>241</v>
      </c>
      <c r="J19" s="115">
        <v>-7</v>
      </c>
      <c r="K19" s="116">
        <v>-2.904564315352697</v>
      </c>
    </row>
    <row r="20" spans="1:255" ht="14.1" customHeight="1" x14ac:dyDescent="0.2">
      <c r="A20" s="306">
        <v>12</v>
      </c>
      <c r="B20" s="307" t="s">
        <v>237</v>
      </c>
      <c r="C20" s="308"/>
      <c r="D20" s="113">
        <v>0.88808817295464182</v>
      </c>
      <c r="E20" s="115">
        <v>838</v>
      </c>
      <c r="F20" s="114">
        <v>812</v>
      </c>
      <c r="G20" s="114">
        <v>881</v>
      </c>
      <c r="H20" s="114">
        <v>828</v>
      </c>
      <c r="I20" s="140">
        <v>805</v>
      </c>
      <c r="J20" s="115">
        <v>33</v>
      </c>
      <c r="K20" s="116">
        <v>4.0993788819875778</v>
      </c>
    </row>
    <row r="21" spans="1:255" ht="14.1" customHeight="1" x14ac:dyDescent="0.2">
      <c r="A21" s="306">
        <v>21</v>
      </c>
      <c r="B21" s="307" t="s">
        <v>238</v>
      </c>
      <c r="C21" s="308"/>
      <c r="D21" s="113">
        <v>0.35714285714285715</v>
      </c>
      <c r="E21" s="115">
        <v>337</v>
      </c>
      <c r="F21" s="114">
        <v>338</v>
      </c>
      <c r="G21" s="114">
        <v>344</v>
      </c>
      <c r="H21" s="114">
        <v>341</v>
      </c>
      <c r="I21" s="140">
        <v>331</v>
      </c>
      <c r="J21" s="115">
        <v>6</v>
      </c>
      <c r="K21" s="116">
        <v>1.8126888217522659</v>
      </c>
    </row>
    <row r="22" spans="1:255" ht="14.1" customHeight="1" x14ac:dyDescent="0.2">
      <c r="A22" s="306">
        <v>22</v>
      </c>
      <c r="B22" s="307" t="s">
        <v>239</v>
      </c>
      <c r="C22" s="308"/>
      <c r="D22" s="113">
        <v>1.9256040695209835</v>
      </c>
      <c r="E22" s="115">
        <v>1817</v>
      </c>
      <c r="F22" s="114">
        <v>1844</v>
      </c>
      <c r="G22" s="114">
        <v>1834</v>
      </c>
      <c r="H22" s="114">
        <v>1822</v>
      </c>
      <c r="I22" s="140">
        <v>1855</v>
      </c>
      <c r="J22" s="115">
        <v>-38</v>
      </c>
      <c r="K22" s="116">
        <v>-2.0485175202156336</v>
      </c>
    </row>
    <row r="23" spans="1:255" ht="14.1" customHeight="1" x14ac:dyDescent="0.2">
      <c r="A23" s="306">
        <v>23</v>
      </c>
      <c r="B23" s="307" t="s">
        <v>240</v>
      </c>
      <c r="C23" s="308"/>
      <c r="D23" s="113">
        <v>1.5027554048325562</v>
      </c>
      <c r="E23" s="115">
        <v>1418</v>
      </c>
      <c r="F23" s="114">
        <v>1465</v>
      </c>
      <c r="G23" s="114">
        <v>1468</v>
      </c>
      <c r="H23" s="114">
        <v>1500</v>
      </c>
      <c r="I23" s="140">
        <v>1540</v>
      </c>
      <c r="J23" s="115">
        <v>-122</v>
      </c>
      <c r="K23" s="116">
        <v>-7.9220779220779223</v>
      </c>
    </row>
    <row r="24" spans="1:255" ht="14.1" customHeight="1" x14ac:dyDescent="0.2">
      <c r="A24" s="306">
        <v>24</v>
      </c>
      <c r="B24" s="307" t="s">
        <v>241</v>
      </c>
      <c r="C24" s="308"/>
      <c r="D24" s="113">
        <v>4.1405256464603646</v>
      </c>
      <c r="E24" s="115">
        <v>3907</v>
      </c>
      <c r="F24" s="114">
        <v>3959</v>
      </c>
      <c r="G24" s="114">
        <v>4027</v>
      </c>
      <c r="H24" s="114">
        <v>4021</v>
      </c>
      <c r="I24" s="140">
        <v>4095</v>
      </c>
      <c r="J24" s="115">
        <v>-188</v>
      </c>
      <c r="K24" s="116">
        <v>-4.5909645909645906</v>
      </c>
    </row>
    <row r="25" spans="1:255" ht="14.1" customHeight="1" x14ac:dyDescent="0.2">
      <c r="A25" s="306">
        <v>25</v>
      </c>
      <c r="B25" s="307" t="s">
        <v>242</v>
      </c>
      <c r="C25" s="308"/>
      <c r="D25" s="113">
        <v>5.0222551928783385</v>
      </c>
      <c r="E25" s="115">
        <v>4739</v>
      </c>
      <c r="F25" s="114">
        <v>4693</v>
      </c>
      <c r="G25" s="114">
        <v>4713</v>
      </c>
      <c r="H25" s="114">
        <v>4632</v>
      </c>
      <c r="I25" s="140">
        <v>4636</v>
      </c>
      <c r="J25" s="115">
        <v>103</v>
      </c>
      <c r="K25" s="116">
        <v>2.2217428817946505</v>
      </c>
    </row>
    <row r="26" spans="1:255" ht="14.1" customHeight="1" x14ac:dyDescent="0.2">
      <c r="A26" s="306">
        <v>26</v>
      </c>
      <c r="B26" s="307" t="s">
        <v>243</v>
      </c>
      <c r="C26" s="308"/>
      <c r="D26" s="113">
        <v>2.8327681220856293</v>
      </c>
      <c r="E26" s="115">
        <v>2673</v>
      </c>
      <c r="F26" s="114">
        <v>2692</v>
      </c>
      <c r="G26" s="114">
        <v>2715</v>
      </c>
      <c r="H26" s="114">
        <v>2648</v>
      </c>
      <c r="I26" s="140">
        <v>2661</v>
      </c>
      <c r="J26" s="115">
        <v>12</v>
      </c>
      <c r="K26" s="116">
        <v>0.45095828635851182</v>
      </c>
    </row>
    <row r="27" spans="1:255" ht="14.1" customHeight="1" x14ac:dyDescent="0.2">
      <c r="A27" s="306">
        <v>27</v>
      </c>
      <c r="B27" s="307" t="s">
        <v>244</v>
      </c>
      <c r="C27" s="308"/>
      <c r="D27" s="113">
        <v>3.1771937261551506</v>
      </c>
      <c r="E27" s="115">
        <v>2998</v>
      </c>
      <c r="F27" s="114">
        <v>3026</v>
      </c>
      <c r="G27" s="114">
        <v>3009</v>
      </c>
      <c r="H27" s="114">
        <v>3006</v>
      </c>
      <c r="I27" s="140">
        <v>2996</v>
      </c>
      <c r="J27" s="115">
        <v>2</v>
      </c>
      <c r="K27" s="116">
        <v>6.6755674232309742E-2</v>
      </c>
    </row>
    <row r="28" spans="1:255" ht="14.1" customHeight="1" x14ac:dyDescent="0.2">
      <c r="A28" s="306">
        <v>28</v>
      </c>
      <c r="B28" s="307" t="s">
        <v>245</v>
      </c>
      <c r="C28" s="308"/>
      <c r="D28" s="113">
        <v>0.14624841034336583</v>
      </c>
      <c r="E28" s="115">
        <v>138</v>
      </c>
      <c r="F28" s="114">
        <v>137</v>
      </c>
      <c r="G28" s="114" t="s">
        <v>513</v>
      </c>
      <c r="H28" s="114" t="s">
        <v>513</v>
      </c>
      <c r="I28" s="140">
        <v>129</v>
      </c>
      <c r="J28" s="115">
        <v>9</v>
      </c>
      <c r="K28" s="116">
        <v>6.9767441860465116</v>
      </c>
    </row>
    <row r="29" spans="1:255" ht="14.1" customHeight="1" x14ac:dyDescent="0.2">
      <c r="A29" s="306">
        <v>29</v>
      </c>
      <c r="B29" s="307" t="s">
        <v>246</v>
      </c>
      <c r="C29" s="308"/>
      <c r="D29" s="113">
        <v>2.0284018651971176</v>
      </c>
      <c r="E29" s="115">
        <v>1914</v>
      </c>
      <c r="F29" s="114">
        <v>1976</v>
      </c>
      <c r="G29" s="114">
        <v>2000</v>
      </c>
      <c r="H29" s="114">
        <v>1937</v>
      </c>
      <c r="I29" s="140">
        <v>1933</v>
      </c>
      <c r="J29" s="115">
        <v>-19</v>
      </c>
      <c r="K29" s="116">
        <v>-0.98292809105018109</v>
      </c>
    </row>
    <row r="30" spans="1:255" ht="14.1" customHeight="1" x14ac:dyDescent="0.2">
      <c r="A30" s="306" t="s">
        <v>247</v>
      </c>
      <c r="B30" s="307" t="s">
        <v>248</v>
      </c>
      <c r="C30" s="308"/>
      <c r="D30" s="113">
        <v>0.69626960576515473</v>
      </c>
      <c r="E30" s="115">
        <v>657</v>
      </c>
      <c r="F30" s="114">
        <v>693</v>
      </c>
      <c r="G30" s="114">
        <v>714</v>
      </c>
      <c r="H30" s="114">
        <v>686</v>
      </c>
      <c r="I30" s="140">
        <v>684</v>
      </c>
      <c r="J30" s="115">
        <v>-27</v>
      </c>
      <c r="K30" s="116">
        <v>-3.9473684210526314</v>
      </c>
    </row>
    <row r="31" spans="1:255" ht="14.1" customHeight="1" x14ac:dyDescent="0.2">
      <c r="A31" s="306" t="s">
        <v>249</v>
      </c>
      <c r="B31" s="307" t="s">
        <v>250</v>
      </c>
      <c r="C31" s="308"/>
      <c r="D31" s="113">
        <v>1.3204747774480712</v>
      </c>
      <c r="E31" s="115">
        <v>1246</v>
      </c>
      <c r="F31" s="114">
        <v>1271</v>
      </c>
      <c r="G31" s="114">
        <v>1274</v>
      </c>
      <c r="H31" s="114">
        <v>1240</v>
      </c>
      <c r="I31" s="140">
        <v>1237</v>
      </c>
      <c r="J31" s="115">
        <v>9</v>
      </c>
      <c r="K31" s="116">
        <v>0.72756669361358128</v>
      </c>
    </row>
    <row r="32" spans="1:255" ht="14.1" customHeight="1" x14ac:dyDescent="0.2">
      <c r="A32" s="306">
        <v>31</v>
      </c>
      <c r="B32" s="307" t="s">
        <v>251</v>
      </c>
      <c r="C32" s="308"/>
      <c r="D32" s="113">
        <v>0.73230182280627387</v>
      </c>
      <c r="E32" s="115">
        <v>691</v>
      </c>
      <c r="F32" s="114">
        <v>678</v>
      </c>
      <c r="G32" s="114">
        <v>677</v>
      </c>
      <c r="H32" s="114">
        <v>663</v>
      </c>
      <c r="I32" s="140">
        <v>657</v>
      </c>
      <c r="J32" s="115">
        <v>34</v>
      </c>
      <c r="K32" s="116">
        <v>5.1750380517503807</v>
      </c>
    </row>
    <row r="33" spans="1:11" ht="14.1" customHeight="1" x14ac:dyDescent="0.2">
      <c r="A33" s="306">
        <v>32</v>
      </c>
      <c r="B33" s="307" t="s">
        <v>252</v>
      </c>
      <c r="C33" s="308"/>
      <c r="D33" s="113">
        <v>1.7274268757948283</v>
      </c>
      <c r="E33" s="115">
        <v>1630</v>
      </c>
      <c r="F33" s="114">
        <v>1616</v>
      </c>
      <c r="G33" s="114">
        <v>1651</v>
      </c>
      <c r="H33" s="114">
        <v>1617</v>
      </c>
      <c r="I33" s="140">
        <v>1649</v>
      </c>
      <c r="J33" s="115">
        <v>-19</v>
      </c>
      <c r="K33" s="116">
        <v>-1.1522134627046694</v>
      </c>
    </row>
    <row r="34" spans="1:11" ht="14.1" customHeight="1" x14ac:dyDescent="0.2">
      <c r="A34" s="306">
        <v>33</v>
      </c>
      <c r="B34" s="307" t="s">
        <v>253</v>
      </c>
      <c r="C34" s="308"/>
      <c r="D34" s="113">
        <v>1.2060194997880458</v>
      </c>
      <c r="E34" s="115">
        <v>1138</v>
      </c>
      <c r="F34" s="114">
        <v>1122</v>
      </c>
      <c r="G34" s="114">
        <v>1199</v>
      </c>
      <c r="H34" s="114">
        <v>1159</v>
      </c>
      <c r="I34" s="140">
        <v>1110</v>
      </c>
      <c r="J34" s="115">
        <v>28</v>
      </c>
      <c r="K34" s="116">
        <v>2.5225225225225225</v>
      </c>
    </row>
    <row r="35" spans="1:11" ht="14.1" customHeight="1" x14ac:dyDescent="0.2">
      <c r="A35" s="306">
        <v>34</v>
      </c>
      <c r="B35" s="307" t="s">
        <v>254</v>
      </c>
      <c r="C35" s="308"/>
      <c r="D35" s="113">
        <v>2.3760067825349727</v>
      </c>
      <c r="E35" s="115">
        <v>2242</v>
      </c>
      <c r="F35" s="114">
        <v>2212</v>
      </c>
      <c r="G35" s="114">
        <v>2231</v>
      </c>
      <c r="H35" s="114">
        <v>2298</v>
      </c>
      <c r="I35" s="140">
        <v>2306</v>
      </c>
      <c r="J35" s="115">
        <v>-64</v>
      </c>
      <c r="K35" s="116">
        <v>-2.7753686036426712</v>
      </c>
    </row>
    <row r="36" spans="1:11" ht="14.1" customHeight="1" x14ac:dyDescent="0.2">
      <c r="A36" s="306">
        <v>41</v>
      </c>
      <c r="B36" s="307" t="s">
        <v>255</v>
      </c>
      <c r="C36" s="308"/>
      <c r="D36" s="113">
        <v>1.0724883425180161</v>
      </c>
      <c r="E36" s="115">
        <v>1012</v>
      </c>
      <c r="F36" s="114">
        <v>1010</v>
      </c>
      <c r="G36" s="114">
        <v>1001</v>
      </c>
      <c r="H36" s="114">
        <v>993</v>
      </c>
      <c r="I36" s="140">
        <v>999</v>
      </c>
      <c r="J36" s="115">
        <v>13</v>
      </c>
      <c r="K36" s="116">
        <v>1.3013013013013013</v>
      </c>
    </row>
    <row r="37" spans="1:11" ht="14.1" customHeight="1" x14ac:dyDescent="0.2">
      <c r="A37" s="306">
        <v>42</v>
      </c>
      <c r="B37" s="307" t="s">
        <v>256</v>
      </c>
      <c r="C37" s="308"/>
      <c r="D37" s="113">
        <v>0.15790589232725732</v>
      </c>
      <c r="E37" s="115">
        <v>149</v>
      </c>
      <c r="F37" s="114">
        <v>146</v>
      </c>
      <c r="G37" s="114">
        <v>148</v>
      </c>
      <c r="H37" s="114">
        <v>143</v>
      </c>
      <c r="I37" s="140">
        <v>141</v>
      </c>
      <c r="J37" s="115">
        <v>8</v>
      </c>
      <c r="K37" s="116">
        <v>5.6737588652482271</v>
      </c>
    </row>
    <row r="38" spans="1:11" ht="14.1" customHeight="1" x14ac:dyDescent="0.2">
      <c r="A38" s="306">
        <v>43</v>
      </c>
      <c r="B38" s="307" t="s">
        <v>257</v>
      </c>
      <c r="C38" s="308"/>
      <c r="D38" s="113">
        <v>1.5991945739720221</v>
      </c>
      <c r="E38" s="115">
        <v>1509</v>
      </c>
      <c r="F38" s="114">
        <v>1508</v>
      </c>
      <c r="G38" s="114">
        <v>1493</v>
      </c>
      <c r="H38" s="114">
        <v>1443</v>
      </c>
      <c r="I38" s="140">
        <v>1418</v>
      </c>
      <c r="J38" s="115">
        <v>91</v>
      </c>
      <c r="K38" s="116">
        <v>6.4174894217207337</v>
      </c>
    </row>
    <row r="39" spans="1:11" ht="14.1" customHeight="1" x14ac:dyDescent="0.2">
      <c r="A39" s="306">
        <v>51</v>
      </c>
      <c r="B39" s="307" t="s">
        <v>258</v>
      </c>
      <c r="C39" s="308"/>
      <c r="D39" s="113">
        <v>5.6072488342518012</v>
      </c>
      <c r="E39" s="115">
        <v>5291</v>
      </c>
      <c r="F39" s="114">
        <v>5256</v>
      </c>
      <c r="G39" s="114">
        <v>5409</v>
      </c>
      <c r="H39" s="114">
        <v>5183</v>
      </c>
      <c r="I39" s="140">
        <v>5228</v>
      </c>
      <c r="J39" s="115">
        <v>63</v>
      </c>
      <c r="K39" s="116">
        <v>1.2050497322111706</v>
      </c>
    </row>
    <row r="40" spans="1:11" ht="14.1" customHeight="1" x14ac:dyDescent="0.2">
      <c r="A40" s="306" t="s">
        <v>259</v>
      </c>
      <c r="B40" s="307" t="s">
        <v>260</v>
      </c>
      <c r="C40" s="308"/>
      <c r="D40" s="113">
        <v>4.8590504451038576</v>
      </c>
      <c r="E40" s="115">
        <v>4585</v>
      </c>
      <c r="F40" s="114">
        <v>4553</v>
      </c>
      <c r="G40" s="114">
        <v>4679</v>
      </c>
      <c r="H40" s="114">
        <v>4554</v>
      </c>
      <c r="I40" s="140">
        <v>4574</v>
      </c>
      <c r="J40" s="115">
        <v>11</v>
      </c>
      <c r="K40" s="116">
        <v>0.2404897245299519</v>
      </c>
    </row>
    <row r="41" spans="1:11" ht="14.1" customHeight="1" x14ac:dyDescent="0.2">
      <c r="A41" s="306"/>
      <c r="B41" s="307" t="s">
        <v>261</v>
      </c>
      <c r="C41" s="308"/>
      <c r="D41" s="113">
        <v>3.8967782958880881</v>
      </c>
      <c r="E41" s="115">
        <v>3677</v>
      </c>
      <c r="F41" s="114">
        <v>3649</v>
      </c>
      <c r="G41" s="114">
        <v>3779</v>
      </c>
      <c r="H41" s="114">
        <v>3694</v>
      </c>
      <c r="I41" s="140">
        <v>3719</v>
      </c>
      <c r="J41" s="115">
        <v>-42</v>
      </c>
      <c r="K41" s="116">
        <v>-1.1293358429685398</v>
      </c>
    </row>
    <row r="42" spans="1:11" ht="14.1" customHeight="1" x14ac:dyDescent="0.2">
      <c r="A42" s="306">
        <v>52</v>
      </c>
      <c r="B42" s="307" t="s">
        <v>262</v>
      </c>
      <c r="C42" s="308"/>
      <c r="D42" s="113">
        <v>3.0786350148367951</v>
      </c>
      <c r="E42" s="115">
        <v>2905</v>
      </c>
      <c r="F42" s="114">
        <v>2890</v>
      </c>
      <c r="G42" s="114">
        <v>2900</v>
      </c>
      <c r="H42" s="114">
        <v>2874</v>
      </c>
      <c r="I42" s="140">
        <v>2875</v>
      </c>
      <c r="J42" s="115">
        <v>30</v>
      </c>
      <c r="K42" s="116">
        <v>1.0434782608695652</v>
      </c>
    </row>
    <row r="43" spans="1:11" ht="14.1" customHeight="1" x14ac:dyDescent="0.2">
      <c r="A43" s="306" t="s">
        <v>263</v>
      </c>
      <c r="B43" s="307" t="s">
        <v>264</v>
      </c>
      <c r="C43" s="308"/>
      <c r="D43" s="113">
        <v>2.6663840610428147</v>
      </c>
      <c r="E43" s="115">
        <v>2516</v>
      </c>
      <c r="F43" s="114">
        <v>2503</v>
      </c>
      <c r="G43" s="114">
        <v>2509</v>
      </c>
      <c r="H43" s="114">
        <v>2488</v>
      </c>
      <c r="I43" s="140">
        <v>2476</v>
      </c>
      <c r="J43" s="115">
        <v>40</v>
      </c>
      <c r="K43" s="116">
        <v>1.615508885298869</v>
      </c>
    </row>
    <row r="44" spans="1:11" ht="14.1" customHeight="1" x14ac:dyDescent="0.2">
      <c r="A44" s="306">
        <v>53</v>
      </c>
      <c r="B44" s="307" t="s">
        <v>265</v>
      </c>
      <c r="C44" s="308"/>
      <c r="D44" s="113">
        <v>0.79164900381517589</v>
      </c>
      <c r="E44" s="115">
        <v>747</v>
      </c>
      <c r="F44" s="114">
        <v>743</v>
      </c>
      <c r="G44" s="114">
        <v>766</v>
      </c>
      <c r="H44" s="114">
        <v>759</v>
      </c>
      <c r="I44" s="140">
        <v>726</v>
      </c>
      <c r="J44" s="115">
        <v>21</v>
      </c>
      <c r="K44" s="116">
        <v>2.8925619834710745</v>
      </c>
    </row>
    <row r="45" spans="1:11" ht="14.1" customHeight="1" x14ac:dyDescent="0.2">
      <c r="A45" s="306" t="s">
        <v>266</v>
      </c>
      <c r="B45" s="307" t="s">
        <v>267</v>
      </c>
      <c r="C45" s="308"/>
      <c r="D45" s="113">
        <v>0.73760067825349729</v>
      </c>
      <c r="E45" s="115">
        <v>696</v>
      </c>
      <c r="F45" s="114">
        <v>689</v>
      </c>
      <c r="G45" s="114">
        <v>714</v>
      </c>
      <c r="H45" s="114">
        <v>708</v>
      </c>
      <c r="I45" s="140">
        <v>676</v>
      </c>
      <c r="J45" s="115">
        <v>20</v>
      </c>
      <c r="K45" s="116">
        <v>2.9585798816568047</v>
      </c>
    </row>
    <row r="46" spans="1:11" ht="14.1" customHeight="1" x14ac:dyDescent="0.2">
      <c r="A46" s="306">
        <v>54</v>
      </c>
      <c r="B46" s="307" t="s">
        <v>268</v>
      </c>
      <c r="C46" s="308"/>
      <c r="D46" s="113">
        <v>3.2725731242051719</v>
      </c>
      <c r="E46" s="115">
        <v>3088</v>
      </c>
      <c r="F46" s="114">
        <v>3213</v>
      </c>
      <c r="G46" s="114">
        <v>2764</v>
      </c>
      <c r="H46" s="114">
        <v>2685</v>
      </c>
      <c r="I46" s="140">
        <v>2770</v>
      </c>
      <c r="J46" s="115">
        <v>318</v>
      </c>
      <c r="K46" s="116">
        <v>11.48014440433213</v>
      </c>
    </row>
    <row r="47" spans="1:11" ht="14.1" customHeight="1" x14ac:dyDescent="0.2">
      <c r="A47" s="306">
        <v>61</v>
      </c>
      <c r="B47" s="307" t="s">
        <v>269</v>
      </c>
      <c r="C47" s="308"/>
      <c r="D47" s="113">
        <v>2.8762187367528615</v>
      </c>
      <c r="E47" s="115">
        <v>2714</v>
      </c>
      <c r="F47" s="114">
        <v>2718</v>
      </c>
      <c r="G47" s="114">
        <v>2728</v>
      </c>
      <c r="H47" s="114">
        <v>2629</v>
      </c>
      <c r="I47" s="140">
        <v>2645</v>
      </c>
      <c r="J47" s="115">
        <v>69</v>
      </c>
      <c r="K47" s="116">
        <v>2.6086956521739131</v>
      </c>
    </row>
    <row r="48" spans="1:11" ht="14.1" customHeight="1" x14ac:dyDescent="0.2">
      <c r="A48" s="306">
        <v>62</v>
      </c>
      <c r="B48" s="307" t="s">
        <v>270</v>
      </c>
      <c r="C48" s="308"/>
      <c r="D48" s="113">
        <v>6.9340822382365408</v>
      </c>
      <c r="E48" s="115">
        <v>6543</v>
      </c>
      <c r="F48" s="114">
        <v>6586</v>
      </c>
      <c r="G48" s="114">
        <v>6603</v>
      </c>
      <c r="H48" s="114">
        <v>6465</v>
      </c>
      <c r="I48" s="140">
        <v>6520</v>
      </c>
      <c r="J48" s="115">
        <v>23</v>
      </c>
      <c r="K48" s="116">
        <v>0.35276073619631904</v>
      </c>
    </row>
    <row r="49" spans="1:11" ht="14.1" customHeight="1" x14ac:dyDescent="0.2">
      <c r="A49" s="306">
        <v>63</v>
      </c>
      <c r="B49" s="307" t="s">
        <v>271</v>
      </c>
      <c r="C49" s="308"/>
      <c r="D49" s="113">
        <v>1.7698177193726154</v>
      </c>
      <c r="E49" s="115">
        <v>1670</v>
      </c>
      <c r="F49" s="114">
        <v>1732</v>
      </c>
      <c r="G49" s="114">
        <v>1745</v>
      </c>
      <c r="H49" s="114">
        <v>1684</v>
      </c>
      <c r="I49" s="140">
        <v>1723</v>
      </c>
      <c r="J49" s="115">
        <v>-53</v>
      </c>
      <c r="K49" s="116">
        <v>-3.0760301799187464</v>
      </c>
    </row>
    <row r="50" spans="1:11" ht="14.1" customHeight="1" x14ac:dyDescent="0.2">
      <c r="A50" s="306" t="s">
        <v>272</v>
      </c>
      <c r="B50" s="307" t="s">
        <v>273</v>
      </c>
      <c r="C50" s="308"/>
      <c r="D50" s="113">
        <v>0.29037727850784228</v>
      </c>
      <c r="E50" s="115">
        <v>274</v>
      </c>
      <c r="F50" s="114">
        <v>283</v>
      </c>
      <c r="G50" s="114">
        <v>268</v>
      </c>
      <c r="H50" s="114">
        <v>262</v>
      </c>
      <c r="I50" s="140">
        <v>263</v>
      </c>
      <c r="J50" s="115">
        <v>11</v>
      </c>
      <c r="K50" s="116">
        <v>4.1825095057034218</v>
      </c>
    </row>
    <row r="51" spans="1:11" ht="14.1" customHeight="1" x14ac:dyDescent="0.2">
      <c r="A51" s="306" t="s">
        <v>274</v>
      </c>
      <c r="B51" s="307" t="s">
        <v>275</v>
      </c>
      <c r="C51" s="308"/>
      <c r="D51" s="113">
        <v>1.2441712590080543</v>
      </c>
      <c r="E51" s="115">
        <v>1174</v>
      </c>
      <c r="F51" s="114">
        <v>1213</v>
      </c>
      <c r="G51" s="114">
        <v>1238</v>
      </c>
      <c r="H51" s="114">
        <v>1191</v>
      </c>
      <c r="I51" s="140">
        <v>1231</v>
      </c>
      <c r="J51" s="115">
        <v>-57</v>
      </c>
      <c r="K51" s="116">
        <v>-4.6303818034118605</v>
      </c>
    </row>
    <row r="52" spans="1:11" ht="14.1" customHeight="1" x14ac:dyDescent="0.2">
      <c r="A52" s="306">
        <v>71</v>
      </c>
      <c r="B52" s="307" t="s">
        <v>276</v>
      </c>
      <c r="C52" s="308"/>
      <c r="D52" s="113">
        <v>11.051292920729123</v>
      </c>
      <c r="E52" s="115">
        <v>10428</v>
      </c>
      <c r="F52" s="114">
        <v>10546</v>
      </c>
      <c r="G52" s="114">
        <v>10554</v>
      </c>
      <c r="H52" s="114">
        <v>10365</v>
      </c>
      <c r="I52" s="140">
        <v>10384</v>
      </c>
      <c r="J52" s="115">
        <v>44</v>
      </c>
      <c r="K52" s="116">
        <v>0.42372881355932202</v>
      </c>
    </row>
    <row r="53" spans="1:11" ht="14.1" customHeight="1" x14ac:dyDescent="0.2">
      <c r="A53" s="306" t="s">
        <v>277</v>
      </c>
      <c r="B53" s="307" t="s">
        <v>278</v>
      </c>
      <c r="C53" s="308"/>
      <c r="D53" s="113">
        <v>4.4563374311148793</v>
      </c>
      <c r="E53" s="115">
        <v>4205</v>
      </c>
      <c r="F53" s="114">
        <v>4256</v>
      </c>
      <c r="G53" s="114">
        <v>4253</v>
      </c>
      <c r="H53" s="114">
        <v>4133</v>
      </c>
      <c r="I53" s="140">
        <v>4179</v>
      </c>
      <c r="J53" s="115">
        <v>26</v>
      </c>
      <c r="K53" s="116">
        <v>0.62215841110313475</v>
      </c>
    </row>
    <row r="54" spans="1:11" ht="14.1" customHeight="1" x14ac:dyDescent="0.2">
      <c r="A54" s="306" t="s">
        <v>279</v>
      </c>
      <c r="B54" s="307" t="s">
        <v>280</v>
      </c>
      <c r="C54" s="308"/>
      <c r="D54" s="113">
        <v>5.5182280627384488</v>
      </c>
      <c r="E54" s="115">
        <v>5207</v>
      </c>
      <c r="F54" s="114">
        <v>5258</v>
      </c>
      <c r="G54" s="114">
        <v>5282</v>
      </c>
      <c r="H54" s="114">
        <v>5235</v>
      </c>
      <c r="I54" s="140">
        <v>5214</v>
      </c>
      <c r="J54" s="115">
        <v>-7</v>
      </c>
      <c r="K54" s="116">
        <v>-0.13425393172228614</v>
      </c>
    </row>
    <row r="55" spans="1:11" ht="14.1" customHeight="1" x14ac:dyDescent="0.2">
      <c r="A55" s="306">
        <v>72</v>
      </c>
      <c r="B55" s="307" t="s">
        <v>281</v>
      </c>
      <c r="C55" s="308"/>
      <c r="D55" s="113">
        <v>3.0468418821534549</v>
      </c>
      <c r="E55" s="115">
        <v>2875</v>
      </c>
      <c r="F55" s="114">
        <v>2908</v>
      </c>
      <c r="G55" s="114">
        <v>2913</v>
      </c>
      <c r="H55" s="114">
        <v>2829</v>
      </c>
      <c r="I55" s="140">
        <v>2842</v>
      </c>
      <c r="J55" s="115">
        <v>33</v>
      </c>
      <c r="K55" s="116">
        <v>1.1611541168191415</v>
      </c>
    </row>
    <row r="56" spans="1:11" ht="14.1" customHeight="1" x14ac:dyDescent="0.2">
      <c r="A56" s="306" t="s">
        <v>282</v>
      </c>
      <c r="B56" s="307" t="s">
        <v>283</v>
      </c>
      <c r="C56" s="308"/>
      <c r="D56" s="113">
        <v>1.5281899109792285</v>
      </c>
      <c r="E56" s="115">
        <v>1442</v>
      </c>
      <c r="F56" s="114">
        <v>1473</v>
      </c>
      <c r="G56" s="114">
        <v>1481</v>
      </c>
      <c r="H56" s="114">
        <v>1408</v>
      </c>
      <c r="I56" s="140">
        <v>1421</v>
      </c>
      <c r="J56" s="115">
        <v>21</v>
      </c>
      <c r="K56" s="116">
        <v>1.4778325123152709</v>
      </c>
    </row>
    <row r="57" spans="1:11" ht="14.1" customHeight="1" x14ac:dyDescent="0.2">
      <c r="A57" s="306" t="s">
        <v>284</v>
      </c>
      <c r="B57" s="307" t="s">
        <v>285</v>
      </c>
      <c r="C57" s="308"/>
      <c r="D57" s="113">
        <v>1.0523526918185673</v>
      </c>
      <c r="E57" s="115">
        <v>993</v>
      </c>
      <c r="F57" s="114">
        <v>989</v>
      </c>
      <c r="G57" s="114">
        <v>986</v>
      </c>
      <c r="H57" s="114">
        <v>990</v>
      </c>
      <c r="I57" s="140">
        <v>978</v>
      </c>
      <c r="J57" s="115">
        <v>15</v>
      </c>
      <c r="K57" s="116">
        <v>1.5337423312883436</v>
      </c>
    </row>
    <row r="58" spans="1:11" ht="14.1" customHeight="1" x14ac:dyDescent="0.2">
      <c r="A58" s="306">
        <v>73</v>
      </c>
      <c r="B58" s="307" t="s">
        <v>286</v>
      </c>
      <c r="C58" s="308"/>
      <c r="D58" s="113">
        <v>3.2683340398473928</v>
      </c>
      <c r="E58" s="115">
        <v>3084</v>
      </c>
      <c r="F58" s="114">
        <v>3062</v>
      </c>
      <c r="G58" s="114">
        <v>3059</v>
      </c>
      <c r="H58" s="114">
        <v>2974</v>
      </c>
      <c r="I58" s="140">
        <v>2962</v>
      </c>
      <c r="J58" s="115">
        <v>122</v>
      </c>
      <c r="K58" s="116">
        <v>4.1188386225523299</v>
      </c>
    </row>
    <row r="59" spans="1:11" ht="14.1" customHeight="1" x14ac:dyDescent="0.2">
      <c r="A59" s="306" t="s">
        <v>287</v>
      </c>
      <c r="B59" s="307" t="s">
        <v>288</v>
      </c>
      <c r="C59" s="308"/>
      <c r="D59" s="113">
        <v>2.7405680373039423</v>
      </c>
      <c r="E59" s="115">
        <v>2586</v>
      </c>
      <c r="F59" s="114">
        <v>2567</v>
      </c>
      <c r="G59" s="114">
        <v>2566</v>
      </c>
      <c r="H59" s="114">
        <v>2496</v>
      </c>
      <c r="I59" s="140">
        <v>2483</v>
      </c>
      <c r="J59" s="115">
        <v>103</v>
      </c>
      <c r="K59" s="116">
        <v>4.1482078131292788</v>
      </c>
    </row>
    <row r="60" spans="1:11" ht="14.1" customHeight="1" x14ac:dyDescent="0.2">
      <c r="A60" s="306">
        <v>81</v>
      </c>
      <c r="B60" s="307" t="s">
        <v>289</v>
      </c>
      <c r="C60" s="308"/>
      <c r="D60" s="113">
        <v>10.09749894022891</v>
      </c>
      <c r="E60" s="115">
        <v>9528</v>
      </c>
      <c r="F60" s="114">
        <v>9517</v>
      </c>
      <c r="G60" s="114">
        <v>9494</v>
      </c>
      <c r="H60" s="114">
        <v>9187</v>
      </c>
      <c r="I60" s="140">
        <v>9134</v>
      </c>
      <c r="J60" s="115">
        <v>394</v>
      </c>
      <c r="K60" s="116">
        <v>4.31355375520035</v>
      </c>
    </row>
    <row r="61" spans="1:11" ht="14.1" customHeight="1" x14ac:dyDescent="0.2">
      <c r="A61" s="306" t="s">
        <v>290</v>
      </c>
      <c r="B61" s="307" t="s">
        <v>291</v>
      </c>
      <c r="C61" s="308"/>
      <c r="D61" s="113">
        <v>2.7988554472233997</v>
      </c>
      <c r="E61" s="115">
        <v>2641</v>
      </c>
      <c r="F61" s="114">
        <v>2639</v>
      </c>
      <c r="G61" s="114">
        <v>2653</v>
      </c>
      <c r="H61" s="114">
        <v>2549</v>
      </c>
      <c r="I61" s="140">
        <v>2568</v>
      </c>
      <c r="J61" s="115">
        <v>73</v>
      </c>
      <c r="K61" s="116">
        <v>2.8426791277258565</v>
      </c>
    </row>
    <row r="62" spans="1:11" ht="14.1" customHeight="1" x14ac:dyDescent="0.2">
      <c r="A62" s="306" t="s">
        <v>292</v>
      </c>
      <c r="B62" s="307" t="s">
        <v>293</v>
      </c>
      <c r="C62" s="308"/>
      <c r="D62" s="113">
        <v>4.1892751165748194</v>
      </c>
      <c r="E62" s="115">
        <v>3953</v>
      </c>
      <c r="F62" s="114">
        <v>3978</v>
      </c>
      <c r="G62" s="114">
        <v>3972</v>
      </c>
      <c r="H62" s="114">
        <v>3814</v>
      </c>
      <c r="I62" s="140">
        <v>3756</v>
      </c>
      <c r="J62" s="115">
        <v>197</v>
      </c>
      <c r="K62" s="116">
        <v>5.244941427050053</v>
      </c>
    </row>
    <row r="63" spans="1:11" ht="14.1" customHeight="1" x14ac:dyDescent="0.2">
      <c r="A63" s="306"/>
      <c r="B63" s="307" t="s">
        <v>294</v>
      </c>
      <c r="C63" s="308"/>
      <c r="D63" s="113">
        <v>3.817295464179737</v>
      </c>
      <c r="E63" s="115">
        <v>3602</v>
      </c>
      <c r="F63" s="114">
        <v>3632</v>
      </c>
      <c r="G63" s="114">
        <v>3633</v>
      </c>
      <c r="H63" s="114">
        <v>3506</v>
      </c>
      <c r="I63" s="140">
        <v>3455</v>
      </c>
      <c r="J63" s="115">
        <v>147</v>
      </c>
      <c r="K63" s="116">
        <v>4.2547033285094065</v>
      </c>
    </row>
    <row r="64" spans="1:11" ht="14.1" customHeight="1" x14ac:dyDescent="0.2">
      <c r="A64" s="306" t="s">
        <v>295</v>
      </c>
      <c r="B64" s="307" t="s">
        <v>296</v>
      </c>
      <c r="C64" s="308"/>
      <c r="D64" s="113">
        <v>1.0862653666807969</v>
      </c>
      <c r="E64" s="115">
        <v>1025</v>
      </c>
      <c r="F64" s="114">
        <v>986</v>
      </c>
      <c r="G64" s="114">
        <v>966</v>
      </c>
      <c r="H64" s="114">
        <v>947</v>
      </c>
      <c r="I64" s="140">
        <v>943</v>
      </c>
      <c r="J64" s="115">
        <v>82</v>
      </c>
      <c r="K64" s="116">
        <v>8.695652173913043</v>
      </c>
    </row>
    <row r="65" spans="1:11" ht="14.1" customHeight="1" x14ac:dyDescent="0.2">
      <c r="A65" s="306" t="s">
        <v>297</v>
      </c>
      <c r="B65" s="307" t="s">
        <v>298</v>
      </c>
      <c r="C65" s="308"/>
      <c r="D65" s="113">
        <v>1.0502331496396777</v>
      </c>
      <c r="E65" s="115">
        <v>991</v>
      </c>
      <c r="F65" s="114">
        <v>988</v>
      </c>
      <c r="G65" s="114">
        <v>973</v>
      </c>
      <c r="H65" s="114">
        <v>957</v>
      </c>
      <c r="I65" s="140">
        <v>954</v>
      </c>
      <c r="J65" s="115">
        <v>37</v>
      </c>
      <c r="K65" s="116">
        <v>3.8784067085953877</v>
      </c>
    </row>
    <row r="66" spans="1:11" ht="14.1" customHeight="1" x14ac:dyDescent="0.2">
      <c r="A66" s="306">
        <v>82</v>
      </c>
      <c r="B66" s="307" t="s">
        <v>299</v>
      </c>
      <c r="C66" s="308"/>
      <c r="D66" s="113">
        <v>3.682704535820263</v>
      </c>
      <c r="E66" s="115">
        <v>3475</v>
      </c>
      <c r="F66" s="114">
        <v>3492</v>
      </c>
      <c r="G66" s="114">
        <v>3489</v>
      </c>
      <c r="H66" s="114">
        <v>3424</v>
      </c>
      <c r="I66" s="140">
        <v>3485</v>
      </c>
      <c r="J66" s="115">
        <v>-10</v>
      </c>
      <c r="K66" s="116">
        <v>-0.28694404591104733</v>
      </c>
    </row>
    <row r="67" spans="1:11" ht="14.1" customHeight="1" x14ac:dyDescent="0.2">
      <c r="A67" s="306" t="s">
        <v>300</v>
      </c>
      <c r="B67" s="307" t="s">
        <v>301</v>
      </c>
      <c r="C67" s="308"/>
      <c r="D67" s="113">
        <v>2.5614667231877912</v>
      </c>
      <c r="E67" s="115">
        <v>2417</v>
      </c>
      <c r="F67" s="114">
        <v>2427</v>
      </c>
      <c r="G67" s="114">
        <v>2442</v>
      </c>
      <c r="H67" s="114">
        <v>2397</v>
      </c>
      <c r="I67" s="140">
        <v>2443</v>
      </c>
      <c r="J67" s="115">
        <v>-26</v>
      </c>
      <c r="K67" s="116">
        <v>-1.0642652476463366</v>
      </c>
    </row>
    <row r="68" spans="1:11" ht="14.1" customHeight="1" x14ac:dyDescent="0.2">
      <c r="A68" s="306" t="s">
        <v>302</v>
      </c>
      <c r="B68" s="307" t="s">
        <v>303</v>
      </c>
      <c r="C68" s="308"/>
      <c r="D68" s="113">
        <v>0.5913522679101314</v>
      </c>
      <c r="E68" s="115">
        <v>558</v>
      </c>
      <c r="F68" s="114">
        <v>562</v>
      </c>
      <c r="G68" s="114">
        <v>557</v>
      </c>
      <c r="H68" s="114">
        <v>545</v>
      </c>
      <c r="I68" s="140">
        <v>557</v>
      </c>
      <c r="J68" s="115">
        <v>1</v>
      </c>
      <c r="K68" s="116">
        <v>0.17953321364452424</v>
      </c>
    </row>
    <row r="69" spans="1:11" ht="14.1" customHeight="1" x14ac:dyDescent="0.2">
      <c r="A69" s="306">
        <v>83</v>
      </c>
      <c r="B69" s="307" t="s">
        <v>304</v>
      </c>
      <c r="C69" s="308"/>
      <c r="D69" s="113">
        <v>8.1284442560406944</v>
      </c>
      <c r="E69" s="115">
        <v>7670</v>
      </c>
      <c r="F69" s="114">
        <v>7653</v>
      </c>
      <c r="G69" s="114">
        <v>7573</v>
      </c>
      <c r="H69" s="114">
        <v>7393</v>
      </c>
      <c r="I69" s="140">
        <v>7385</v>
      </c>
      <c r="J69" s="115">
        <v>285</v>
      </c>
      <c r="K69" s="116">
        <v>3.8591740013540963</v>
      </c>
    </row>
    <row r="70" spans="1:11" ht="14.1" customHeight="1" x14ac:dyDescent="0.2">
      <c r="A70" s="306" t="s">
        <v>305</v>
      </c>
      <c r="B70" s="307" t="s">
        <v>306</v>
      </c>
      <c r="C70" s="308"/>
      <c r="D70" s="113">
        <v>7.03582026282323</v>
      </c>
      <c r="E70" s="115">
        <v>6639</v>
      </c>
      <c r="F70" s="114">
        <v>6612</v>
      </c>
      <c r="G70" s="114">
        <v>6519</v>
      </c>
      <c r="H70" s="114">
        <v>6355</v>
      </c>
      <c r="I70" s="140">
        <v>6341</v>
      </c>
      <c r="J70" s="115">
        <v>298</v>
      </c>
      <c r="K70" s="116">
        <v>4.6995741996530516</v>
      </c>
    </row>
    <row r="71" spans="1:11" ht="14.1" customHeight="1" x14ac:dyDescent="0.2">
      <c r="A71" s="306"/>
      <c r="B71" s="307" t="s">
        <v>307</v>
      </c>
      <c r="C71" s="308"/>
      <c r="D71" s="113">
        <v>2.5890207715133533</v>
      </c>
      <c r="E71" s="115">
        <v>2443</v>
      </c>
      <c r="F71" s="114">
        <v>2419</v>
      </c>
      <c r="G71" s="114">
        <v>2404</v>
      </c>
      <c r="H71" s="114">
        <v>2302</v>
      </c>
      <c r="I71" s="140">
        <v>2312</v>
      </c>
      <c r="J71" s="115">
        <v>131</v>
      </c>
      <c r="K71" s="116">
        <v>5.6660899653979238</v>
      </c>
    </row>
    <row r="72" spans="1:11" ht="14.1" customHeight="1" x14ac:dyDescent="0.2">
      <c r="A72" s="306">
        <v>84</v>
      </c>
      <c r="B72" s="307" t="s">
        <v>308</v>
      </c>
      <c r="C72" s="308"/>
      <c r="D72" s="113">
        <v>1.8164476473081814</v>
      </c>
      <c r="E72" s="115">
        <v>1714</v>
      </c>
      <c r="F72" s="114">
        <v>1706</v>
      </c>
      <c r="G72" s="114">
        <v>1705</v>
      </c>
      <c r="H72" s="114">
        <v>1746</v>
      </c>
      <c r="I72" s="140">
        <v>1731</v>
      </c>
      <c r="J72" s="115">
        <v>-17</v>
      </c>
      <c r="K72" s="116">
        <v>-0.9820912767186597</v>
      </c>
    </row>
    <row r="73" spans="1:11" ht="14.1" customHeight="1" x14ac:dyDescent="0.2">
      <c r="A73" s="306" t="s">
        <v>309</v>
      </c>
      <c r="B73" s="307" t="s">
        <v>310</v>
      </c>
      <c r="C73" s="308"/>
      <c r="D73" s="113">
        <v>0.45888088172954644</v>
      </c>
      <c r="E73" s="115">
        <v>433</v>
      </c>
      <c r="F73" s="114">
        <v>435</v>
      </c>
      <c r="G73" s="114">
        <v>428</v>
      </c>
      <c r="H73" s="114">
        <v>446</v>
      </c>
      <c r="I73" s="140">
        <v>450</v>
      </c>
      <c r="J73" s="115">
        <v>-17</v>
      </c>
      <c r="K73" s="116">
        <v>-3.7777777777777777</v>
      </c>
    </row>
    <row r="74" spans="1:11" ht="14.1" customHeight="1" x14ac:dyDescent="0.2">
      <c r="A74" s="306" t="s">
        <v>311</v>
      </c>
      <c r="B74" s="307" t="s">
        <v>312</v>
      </c>
      <c r="C74" s="308"/>
      <c r="D74" s="113">
        <v>0.2956761339550657</v>
      </c>
      <c r="E74" s="115">
        <v>279</v>
      </c>
      <c r="F74" s="114">
        <v>276</v>
      </c>
      <c r="G74" s="114">
        <v>275</v>
      </c>
      <c r="H74" s="114">
        <v>264</v>
      </c>
      <c r="I74" s="140">
        <v>267</v>
      </c>
      <c r="J74" s="115">
        <v>12</v>
      </c>
      <c r="K74" s="116">
        <v>4.4943820224719104</v>
      </c>
    </row>
    <row r="75" spans="1:11" ht="14.1" customHeight="1" x14ac:dyDescent="0.2">
      <c r="A75" s="306" t="s">
        <v>313</v>
      </c>
      <c r="B75" s="307" t="s">
        <v>314</v>
      </c>
      <c r="C75" s="308"/>
      <c r="D75" s="113">
        <v>0.64116150911403136</v>
      </c>
      <c r="E75" s="115">
        <v>605</v>
      </c>
      <c r="F75" s="114">
        <v>606</v>
      </c>
      <c r="G75" s="114">
        <v>609</v>
      </c>
      <c r="H75" s="114">
        <v>615</v>
      </c>
      <c r="I75" s="140">
        <v>601</v>
      </c>
      <c r="J75" s="115">
        <v>4</v>
      </c>
      <c r="K75" s="116">
        <v>0.66555740432612309</v>
      </c>
    </row>
    <row r="76" spans="1:11" ht="14.1" customHeight="1" x14ac:dyDescent="0.2">
      <c r="A76" s="306">
        <v>91</v>
      </c>
      <c r="B76" s="307" t="s">
        <v>315</v>
      </c>
      <c r="C76" s="308"/>
      <c r="D76" s="113">
        <v>0.39105553200508691</v>
      </c>
      <c r="E76" s="115">
        <v>369</v>
      </c>
      <c r="F76" s="114">
        <v>366</v>
      </c>
      <c r="G76" s="114">
        <v>372</v>
      </c>
      <c r="H76" s="114">
        <v>365</v>
      </c>
      <c r="I76" s="140">
        <v>368</v>
      </c>
      <c r="J76" s="115">
        <v>1</v>
      </c>
      <c r="K76" s="116">
        <v>0.27173913043478259</v>
      </c>
    </row>
    <row r="77" spans="1:11" ht="14.1" customHeight="1" x14ac:dyDescent="0.2">
      <c r="A77" s="306">
        <v>92</v>
      </c>
      <c r="B77" s="307" t="s">
        <v>316</v>
      </c>
      <c r="C77" s="308"/>
      <c r="D77" s="113">
        <v>1.1350148367952522</v>
      </c>
      <c r="E77" s="115">
        <v>1071</v>
      </c>
      <c r="F77" s="114">
        <v>1046</v>
      </c>
      <c r="G77" s="114">
        <v>1051</v>
      </c>
      <c r="H77" s="114">
        <v>1027</v>
      </c>
      <c r="I77" s="140">
        <v>1041</v>
      </c>
      <c r="J77" s="115">
        <v>30</v>
      </c>
      <c r="K77" s="116">
        <v>2.8818443804034581</v>
      </c>
    </row>
    <row r="78" spans="1:11" ht="14.1" customHeight="1" x14ac:dyDescent="0.2">
      <c r="A78" s="306">
        <v>93</v>
      </c>
      <c r="B78" s="307" t="s">
        <v>317</v>
      </c>
      <c r="C78" s="308"/>
      <c r="D78" s="113">
        <v>0.23103009749894024</v>
      </c>
      <c r="E78" s="115">
        <v>218</v>
      </c>
      <c r="F78" s="114">
        <v>225</v>
      </c>
      <c r="G78" s="114">
        <v>224</v>
      </c>
      <c r="H78" s="114">
        <v>231</v>
      </c>
      <c r="I78" s="140">
        <v>234</v>
      </c>
      <c r="J78" s="115">
        <v>-16</v>
      </c>
      <c r="K78" s="116">
        <v>-6.8376068376068373</v>
      </c>
    </row>
    <row r="79" spans="1:11" ht="14.1" customHeight="1" x14ac:dyDescent="0.2">
      <c r="A79" s="306">
        <v>94</v>
      </c>
      <c r="B79" s="307" t="s">
        <v>318</v>
      </c>
      <c r="C79" s="308"/>
      <c r="D79" s="113">
        <v>0.32746926663840609</v>
      </c>
      <c r="E79" s="115">
        <v>309</v>
      </c>
      <c r="F79" s="114">
        <v>309</v>
      </c>
      <c r="G79" s="114">
        <v>332</v>
      </c>
      <c r="H79" s="114">
        <v>324</v>
      </c>
      <c r="I79" s="140">
        <v>322</v>
      </c>
      <c r="J79" s="115">
        <v>-13</v>
      </c>
      <c r="K79" s="116">
        <v>-4.0372670807453419</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224</v>
      </c>
      <c r="C81" s="312"/>
      <c r="D81" s="125">
        <v>1.2356930902924967</v>
      </c>
      <c r="E81" s="143">
        <v>1166</v>
      </c>
      <c r="F81" s="144">
        <v>1179</v>
      </c>
      <c r="G81" s="144">
        <v>1177</v>
      </c>
      <c r="H81" s="144">
        <v>1133</v>
      </c>
      <c r="I81" s="145">
        <v>1142</v>
      </c>
      <c r="J81" s="143">
        <v>24</v>
      </c>
      <c r="K81" s="146">
        <v>2.1015761821366024</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22788</v>
      </c>
      <c r="E12" s="114">
        <v>23499</v>
      </c>
      <c r="F12" s="114">
        <v>23461</v>
      </c>
      <c r="G12" s="114">
        <v>23745</v>
      </c>
      <c r="H12" s="140">
        <v>23278</v>
      </c>
      <c r="I12" s="115">
        <v>-490</v>
      </c>
      <c r="J12" s="116">
        <v>-2.1049918377867516</v>
      </c>
      <c r="K12"/>
      <c r="L12"/>
      <c r="M12"/>
      <c r="N12"/>
      <c r="O12"/>
      <c r="P12"/>
    </row>
    <row r="13" spans="1:16" s="110" customFormat="1" ht="14.45" customHeight="1" x14ac:dyDescent="0.2">
      <c r="A13" s="120" t="s">
        <v>105</v>
      </c>
      <c r="B13" s="119" t="s">
        <v>106</v>
      </c>
      <c r="C13" s="113">
        <v>41.412146743900301</v>
      </c>
      <c r="D13" s="115">
        <v>9437</v>
      </c>
      <c r="E13" s="114">
        <v>9676</v>
      </c>
      <c r="F13" s="114">
        <v>9676</v>
      </c>
      <c r="G13" s="114">
        <v>9764</v>
      </c>
      <c r="H13" s="140">
        <v>9614</v>
      </c>
      <c r="I13" s="115">
        <v>-177</v>
      </c>
      <c r="J13" s="116">
        <v>-1.8410651133763263</v>
      </c>
      <c r="K13"/>
      <c r="L13"/>
      <c r="M13"/>
      <c r="N13"/>
      <c r="O13"/>
      <c r="P13"/>
    </row>
    <row r="14" spans="1:16" s="110" customFormat="1" ht="14.45" customHeight="1" x14ac:dyDescent="0.2">
      <c r="A14" s="120"/>
      <c r="B14" s="119" t="s">
        <v>107</v>
      </c>
      <c r="C14" s="113">
        <v>58.587853256099699</v>
      </c>
      <c r="D14" s="115">
        <v>13351</v>
      </c>
      <c r="E14" s="114">
        <v>13823</v>
      </c>
      <c r="F14" s="114">
        <v>13785</v>
      </c>
      <c r="G14" s="114">
        <v>13981</v>
      </c>
      <c r="H14" s="140">
        <v>13664</v>
      </c>
      <c r="I14" s="115">
        <v>-313</v>
      </c>
      <c r="J14" s="116">
        <v>-2.2906908665105385</v>
      </c>
      <c r="K14"/>
      <c r="L14"/>
      <c r="M14"/>
      <c r="N14"/>
      <c r="O14"/>
      <c r="P14"/>
    </row>
    <row r="15" spans="1:16" s="110" customFormat="1" ht="14.45" customHeight="1" x14ac:dyDescent="0.2">
      <c r="A15" s="118" t="s">
        <v>105</v>
      </c>
      <c r="B15" s="121" t="s">
        <v>108</v>
      </c>
      <c r="C15" s="113">
        <v>21.901878181499036</v>
      </c>
      <c r="D15" s="115">
        <v>4991</v>
      </c>
      <c r="E15" s="114">
        <v>5175</v>
      </c>
      <c r="F15" s="114">
        <v>5121</v>
      </c>
      <c r="G15" s="114">
        <v>5296</v>
      </c>
      <c r="H15" s="140">
        <v>5075</v>
      </c>
      <c r="I15" s="115">
        <v>-84</v>
      </c>
      <c r="J15" s="116">
        <v>-1.6551724137931034</v>
      </c>
      <c r="K15"/>
      <c r="L15"/>
      <c r="M15"/>
      <c r="N15"/>
      <c r="O15"/>
      <c r="P15"/>
    </row>
    <row r="16" spans="1:16" s="110" customFormat="1" ht="14.45" customHeight="1" x14ac:dyDescent="0.2">
      <c r="A16" s="118"/>
      <c r="B16" s="121" t="s">
        <v>109</v>
      </c>
      <c r="C16" s="113">
        <v>43.097244163594873</v>
      </c>
      <c r="D16" s="115">
        <v>9821</v>
      </c>
      <c r="E16" s="114">
        <v>10167</v>
      </c>
      <c r="F16" s="114">
        <v>10227</v>
      </c>
      <c r="G16" s="114">
        <v>10317</v>
      </c>
      <c r="H16" s="140">
        <v>10198</v>
      </c>
      <c r="I16" s="115">
        <v>-377</v>
      </c>
      <c r="J16" s="116">
        <v>-3.6968032947636793</v>
      </c>
      <c r="K16"/>
      <c r="L16"/>
      <c r="M16"/>
      <c r="N16"/>
      <c r="O16"/>
      <c r="P16"/>
    </row>
    <row r="17" spans="1:16" s="110" customFormat="1" ht="14.45" customHeight="1" x14ac:dyDescent="0.2">
      <c r="A17" s="118"/>
      <c r="B17" s="121" t="s">
        <v>110</v>
      </c>
      <c r="C17" s="113">
        <v>18.759873617693522</v>
      </c>
      <c r="D17" s="115">
        <v>4275</v>
      </c>
      <c r="E17" s="114">
        <v>4369</v>
      </c>
      <c r="F17" s="114">
        <v>4355</v>
      </c>
      <c r="G17" s="114">
        <v>4356</v>
      </c>
      <c r="H17" s="140">
        <v>4293</v>
      </c>
      <c r="I17" s="115">
        <v>-18</v>
      </c>
      <c r="J17" s="116">
        <v>-0.41928721174004191</v>
      </c>
      <c r="K17"/>
      <c r="L17"/>
      <c r="M17"/>
      <c r="N17"/>
      <c r="O17"/>
      <c r="P17"/>
    </row>
    <row r="18" spans="1:16" s="110" customFormat="1" ht="14.45" customHeight="1" x14ac:dyDescent="0.2">
      <c r="A18" s="120"/>
      <c r="B18" s="121" t="s">
        <v>111</v>
      </c>
      <c r="C18" s="113">
        <v>16.241004037212569</v>
      </c>
      <c r="D18" s="115">
        <v>3701</v>
      </c>
      <c r="E18" s="114">
        <v>3788</v>
      </c>
      <c r="F18" s="114">
        <v>3758</v>
      </c>
      <c r="G18" s="114">
        <v>3776</v>
      </c>
      <c r="H18" s="140">
        <v>3712</v>
      </c>
      <c r="I18" s="115">
        <v>-11</v>
      </c>
      <c r="J18" s="116">
        <v>-0.29633620689655171</v>
      </c>
      <c r="K18"/>
      <c r="L18"/>
      <c r="M18"/>
      <c r="N18"/>
      <c r="O18"/>
      <c r="P18"/>
    </row>
    <row r="19" spans="1:16" s="110" customFormat="1" ht="14.45" customHeight="1" x14ac:dyDescent="0.2">
      <c r="A19" s="120"/>
      <c r="B19" s="121" t="s">
        <v>112</v>
      </c>
      <c r="C19" s="113">
        <v>1.5183429875373002</v>
      </c>
      <c r="D19" s="115">
        <v>346</v>
      </c>
      <c r="E19" s="114">
        <v>344</v>
      </c>
      <c r="F19" s="114">
        <v>352</v>
      </c>
      <c r="G19" s="114">
        <v>307</v>
      </c>
      <c r="H19" s="140">
        <v>297</v>
      </c>
      <c r="I19" s="115">
        <v>49</v>
      </c>
      <c r="J19" s="116">
        <v>16.498316498316498</v>
      </c>
      <c r="K19"/>
      <c r="L19"/>
      <c r="M19"/>
      <c r="N19"/>
      <c r="O19"/>
      <c r="P19"/>
    </row>
    <row r="20" spans="1:16" s="110" customFormat="1" ht="14.45" customHeight="1" x14ac:dyDescent="0.2">
      <c r="A20" s="120" t="s">
        <v>113</v>
      </c>
      <c r="B20" s="119" t="s">
        <v>116</v>
      </c>
      <c r="C20" s="113">
        <v>92.338072669826218</v>
      </c>
      <c r="D20" s="115">
        <v>21042</v>
      </c>
      <c r="E20" s="114">
        <v>21632</v>
      </c>
      <c r="F20" s="114">
        <v>21606</v>
      </c>
      <c r="G20" s="114">
        <v>21953</v>
      </c>
      <c r="H20" s="140">
        <v>21570</v>
      </c>
      <c r="I20" s="115">
        <v>-528</v>
      </c>
      <c r="J20" s="116">
        <v>-2.4478442280945756</v>
      </c>
      <c r="K20"/>
      <c r="L20"/>
      <c r="M20"/>
      <c r="N20"/>
      <c r="O20"/>
      <c r="P20"/>
    </row>
    <row r="21" spans="1:16" s="110" customFormat="1" ht="14.45" customHeight="1" x14ac:dyDescent="0.2">
      <c r="A21" s="123"/>
      <c r="B21" s="124" t="s">
        <v>117</v>
      </c>
      <c r="C21" s="125">
        <v>7.5258908197296819</v>
      </c>
      <c r="D21" s="143">
        <v>1715</v>
      </c>
      <c r="E21" s="144">
        <v>1832</v>
      </c>
      <c r="F21" s="144">
        <v>1818</v>
      </c>
      <c r="G21" s="144">
        <v>1747</v>
      </c>
      <c r="H21" s="145">
        <v>1667</v>
      </c>
      <c r="I21" s="143">
        <v>48</v>
      </c>
      <c r="J21" s="146">
        <v>2.8794241151769646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23848</v>
      </c>
      <c r="E56" s="114">
        <v>24598</v>
      </c>
      <c r="F56" s="114">
        <v>24573</v>
      </c>
      <c r="G56" s="114">
        <v>24809</v>
      </c>
      <c r="H56" s="140">
        <v>24349</v>
      </c>
      <c r="I56" s="115">
        <v>-501</v>
      </c>
      <c r="J56" s="116">
        <v>-2.0575793667091049</v>
      </c>
      <c r="K56"/>
      <c r="L56"/>
      <c r="M56"/>
      <c r="N56"/>
      <c r="O56"/>
      <c r="P56"/>
    </row>
    <row r="57" spans="1:16" s="110" customFormat="1" ht="14.45" customHeight="1" x14ac:dyDescent="0.2">
      <c r="A57" s="120" t="s">
        <v>105</v>
      </c>
      <c r="B57" s="119" t="s">
        <v>106</v>
      </c>
      <c r="C57" s="113">
        <v>41.269708151626972</v>
      </c>
      <c r="D57" s="115">
        <v>9842</v>
      </c>
      <c r="E57" s="114">
        <v>10072</v>
      </c>
      <c r="F57" s="114">
        <v>10088</v>
      </c>
      <c r="G57" s="114">
        <v>10120</v>
      </c>
      <c r="H57" s="140">
        <v>9886</v>
      </c>
      <c r="I57" s="115">
        <v>-44</v>
      </c>
      <c r="J57" s="116">
        <v>-0.44507384179647985</v>
      </c>
    </row>
    <row r="58" spans="1:16" s="110" customFormat="1" ht="14.45" customHeight="1" x14ac:dyDescent="0.2">
      <c r="A58" s="120"/>
      <c r="B58" s="119" t="s">
        <v>107</v>
      </c>
      <c r="C58" s="113">
        <v>58.730291848373028</v>
      </c>
      <c r="D58" s="115">
        <v>14006</v>
      </c>
      <c r="E58" s="114">
        <v>14526</v>
      </c>
      <c r="F58" s="114">
        <v>14485</v>
      </c>
      <c r="G58" s="114">
        <v>14689</v>
      </c>
      <c r="H58" s="140">
        <v>14463</v>
      </c>
      <c r="I58" s="115">
        <v>-457</v>
      </c>
      <c r="J58" s="116">
        <v>-3.1597870427988659</v>
      </c>
    </row>
    <row r="59" spans="1:16" s="110" customFormat="1" ht="14.45" customHeight="1" x14ac:dyDescent="0.2">
      <c r="A59" s="118" t="s">
        <v>105</v>
      </c>
      <c r="B59" s="121" t="s">
        <v>108</v>
      </c>
      <c r="C59" s="113">
        <v>21.34350888963435</v>
      </c>
      <c r="D59" s="115">
        <v>5090</v>
      </c>
      <c r="E59" s="114">
        <v>5297</v>
      </c>
      <c r="F59" s="114">
        <v>5229</v>
      </c>
      <c r="G59" s="114">
        <v>5432</v>
      </c>
      <c r="H59" s="140">
        <v>5240</v>
      </c>
      <c r="I59" s="115">
        <v>-150</v>
      </c>
      <c r="J59" s="116">
        <v>-2.8625954198473282</v>
      </c>
    </row>
    <row r="60" spans="1:16" s="110" customFormat="1" ht="14.45" customHeight="1" x14ac:dyDescent="0.2">
      <c r="A60" s="118"/>
      <c r="B60" s="121" t="s">
        <v>109</v>
      </c>
      <c r="C60" s="113">
        <v>44.217544448171758</v>
      </c>
      <c r="D60" s="115">
        <v>10545</v>
      </c>
      <c r="E60" s="114">
        <v>10889</v>
      </c>
      <c r="F60" s="114">
        <v>10967</v>
      </c>
      <c r="G60" s="114">
        <v>11020</v>
      </c>
      <c r="H60" s="140">
        <v>10878</v>
      </c>
      <c r="I60" s="115">
        <v>-333</v>
      </c>
      <c r="J60" s="116">
        <v>-3.0612244897959182</v>
      </c>
    </row>
    <row r="61" spans="1:16" s="110" customFormat="1" ht="14.45" customHeight="1" x14ac:dyDescent="0.2">
      <c r="A61" s="118"/>
      <c r="B61" s="121" t="s">
        <v>110</v>
      </c>
      <c r="C61" s="113">
        <v>18.592754109359277</v>
      </c>
      <c r="D61" s="115">
        <v>4434</v>
      </c>
      <c r="E61" s="114">
        <v>4512</v>
      </c>
      <c r="F61" s="114">
        <v>4504</v>
      </c>
      <c r="G61" s="114">
        <v>4520</v>
      </c>
      <c r="H61" s="140">
        <v>4486</v>
      </c>
      <c r="I61" s="115">
        <v>-52</v>
      </c>
      <c r="J61" s="116">
        <v>-1.15916183682568</v>
      </c>
    </row>
    <row r="62" spans="1:16" s="110" customFormat="1" ht="14.45" customHeight="1" x14ac:dyDescent="0.2">
      <c r="A62" s="120"/>
      <c r="B62" s="121" t="s">
        <v>111</v>
      </c>
      <c r="C62" s="113">
        <v>15.846192552834619</v>
      </c>
      <c r="D62" s="115">
        <v>3779</v>
      </c>
      <c r="E62" s="114">
        <v>3900</v>
      </c>
      <c r="F62" s="114">
        <v>3873</v>
      </c>
      <c r="G62" s="114">
        <v>3837</v>
      </c>
      <c r="H62" s="140">
        <v>3745</v>
      </c>
      <c r="I62" s="115">
        <v>34</v>
      </c>
      <c r="J62" s="116">
        <v>0.90787716955941256</v>
      </c>
    </row>
    <row r="63" spans="1:16" s="110" customFormat="1" ht="14.45" customHeight="1" x14ac:dyDescent="0.2">
      <c r="A63" s="120"/>
      <c r="B63" s="121" t="s">
        <v>112</v>
      </c>
      <c r="C63" s="113">
        <v>1.5514927876551492</v>
      </c>
      <c r="D63" s="115">
        <v>370</v>
      </c>
      <c r="E63" s="114">
        <v>377</v>
      </c>
      <c r="F63" s="114">
        <v>386</v>
      </c>
      <c r="G63" s="114">
        <v>331</v>
      </c>
      <c r="H63" s="140">
        <v>301</v>
      </c>
      <c r="I63" s="115">
        <v>69</v>
      </c>
      <c r="J63" s="116">
        <v>22.923588039867109</v>
      </c>
    </row>
    <row r="64" spans="1:16" s="110" customFormat="1" ht="14.45" customHeight="1" x14ac:dyDescent="0.2">
      <c r="A64" s="120" t="s">
        <v>113</v>
      </c>
      <c r="B64" s="119" t="s">
        <v>116</v>
      </c>
      <c r="C64" s="113">
        <v>91.835793357933582</v>
      </c>
      <c r="D64" s="115">
        <v>21901</v>
      </c>
      <c r="E64" s="114">
        <v>22560</v>
      </c>
      <c r="F64" s="114">
        <v>22540</v>
      </c>
      <c r="G64" s="114">
        <v>22813</v>
      </c>
      <c r="H64" s="140">
        <v>22466</v>
      </c>
      <c r="I64" s="115">
        <v>-565</v>
      </c>
      <c r="J64" s="116">
        <v>-2.5149114217039079</v>
      </c>
    </row>
    <row r="65" spans="1:10" s="110" customFormat="1" ht="14.45" customHeight="1" x14ac:dyDescent="0.2">
      <c r="A65" s="123"/>
      <c r="B65" s="124" t="s">
        <v>117</v>
      </c>
      <c r="C65" s="125">
        <v>8.0216370345521639</v>
      </c>
      <c r="D65" s="143">
        <v>1913</v>
      </c>
      <c r="E65" s="144">
        <v>1995</v>
      </c>
      <c r="F65" s="144">
        <v>1994</v>
      </c>
      <c r="G65" s="144">
        <v>1946</v>
      </c>
      <c r="H65" s="145">
        <v>1842</v>
      </c>
      <c r="I65" s="143">
        <v>71</v>
      </c>
      <c r="J65" s="146">
        <v>3.8545059717698154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22788</v>
      </c>
      <c r="G11" s="114">
        <v>23499</v>
      </c>
      <c r="H11" s="114">
        <v>23461</v>
      </c>
      <c r="I11" s="114">
        <v>23745</v>
      </c>
      <c r="J11" s="140">
        <v>23278</v>
      </c>
      <c r="K11" s="114">
        <v>-490</v>
      </c>
      <c r="L11" s="116">
        <v>-2.1049918377867516</v>
      </c>
    </row>
    <row r="12" spans="1:17" s="110" customFormat="1" ht="24" customHeight="1" x14ac:dyDescent="0.2">
      <c r="A12" s="604" t="s">
        <v>185</v>
      </c>
      <c r="B12" s="605"/>
      <c r="C12" s="605"/>
      <c r="D12" s="606"/>
      <c r="E12" s="113">
        <v>41.412146743900301</v>
      </c>
      <c r="F12" s="115">
        <v>9437</v>
      </c>
      <c r="G12" s="114">
        <v>9676</v>
      </c>
      <c r="H12" s="114">
        <v>9676</v>
      </c>
      <c r="I12" s="114">
        <v>9764</v>
      </c>
      <c r="J12" s="140">
        <v>9614</v>
      </c>
      <c r="K12" s="114">
        <v>-177</v>
      </c>
      <c r="L12" s="116">
        <v>-1.8410651133763263</v>
      </c>
    </row>
    <row r="13" spans="1:17" s="110" customFormat="1" ht="15" customHeight="1" x14ac:dyDescent="0.2">
      <c r="A13" s="120"/>
      <c r="B13" s="612" t="s">
        <v>107</v>
      </c>
      <c r="C13" s="612"/>
      <c r="E13" s="113">
        <v>58.587853256099699</v>
      </c>
      <c r="F13" s="115">
        <v>13351</v>
      </c>
      <c r="G13" s="114">
        <v>13823</v>
      </c>
      <c r="H13" s="114">
        <v>13785</v>
      </c>
      <c r="I13" s="114">
        <v>13981</v>
      </c>
      <c r="J13" s="140">
        <v>13664</v>
      </c>
      <c r="K13" s="114">
        <v>-313</v>
      </c>
      <c r="L13" s="116">
        <v>-2.2906908665105385</v>
      </c>
    </row>
    <row r="14" spans="1:17" s="110" customFormat="1" ht="22.5" customHeight="1" x14ac:dyDescent="0.2">
      <c r="A14" s="604" t="s">
        <v>186</v>
      </c>
      <c r="B14" s="605"/>
      <c r="C14" s="605"/>
      <c r="D14" s="606"/>
      <c r="E14" s="113">
        <v>21.901878181499036</v>
      </c>
      <c r="F14" s="115">
        <v>4991</v>
      </c>
      <c r="G14" s="114">
        <v>5175</v>
      </c>
      <c r="H14" s="114">
        <v>5121</v>
      </c>
      <c r="I14" s="114">
        <v>5296</v>
      </c>
      <c r="J14" s="140">
        <v>5075</v>
      </c>
      <c r="K14" s="114">
        <v>-84</v>
      </c>
      <c r="L14" s="116">
        <v>-1.6551724137931034</v>
      </c>
    </row>
    <row r="15" spans="1:17" s="110" customFormat="1" ht="15" customHeight="1" x14ac:dyDescent="0.2">
      <c r="A15" s="120"/>
      <c r="B15" s="119"/>
      <c r="C15" s="258" t="s">
        <v>106</v>
      </c>
      <c r="E15" s="113">
        <v>45.36165097174915</v>
      </c>
      <c r="F15" s="115">
        <v>2264</v>
      </c>
      <c r="G15" s="114">
        <v>2332</v>
      </c>
      <c r="H15" s="114">
        <v>2327</v>
      </c>
      <c r="I15" s="114">
        <v>2379</v>
      </c>
      <c r="J15" s="140">
        <v>2309</v>
      </c>
      <c r="K15" s="114">
        <v>-45</v>
      </c>
      <c r="L15" s="116">
        <v>-1.9488956258120398</v>
      </c>
    </row>
    <row r="16" spans="1:17" s="110" customFormat="1" ht="15" customHeight="1" x14ac:dyDescent="0.2">
      <c r="A16" s="120"/>
      <c r="B16" s="119"/>
      <c r="C16" s="258" t="s">
        <v>107</v>
      </c>
      <c r="E16" s="113">
        <v>54.63834902825085</v>
      </c>
      <c r="F16" s="115">
        <v>2727</v>
      </c>
      <c r="G16" s="114">
        <v>2843</v>
      </c>
      <c r="H16" s="114">
        <v>2794</v>
      </c>
      <c r="I16" s="114">
        <v>2917</v>
      </c>
      <c r="J16" s="140">
        <v>2766</v>
      </c>
      <c r="K16" s="114">
        <v>-39</v>
      </c>
      <c r="L16" s="116">
        <v>-1.4099783080260304</v>
      </c>
    </row>
    <row r="17" spans="1:12" s="110" customFormat="1" ht="15" customHeight="1" x14ac:dyDescent="0.2">
      <c r="A17" s="120"/>
      <c r="B17" s="121" t="s">
        <v>109</v>
      </c>
      <c r="C17" s="258"/>
      <c r="E17" s="113">
        <v>43.097244163594873</v>
      </c>
      <c r="F17" s="115">
        <v>9821</v>
      </c>
      <c r="G17" s="114">
        <v>10167</v>
      </c>
      <c r="H17" s="114">
        <v>10227</v>
      </c>
      <c r="I17" s="114">
        <v>10317</v>
      </c>
      <c r="J17" s="140">
        <v>10198</v>
      </c>
      <c r="K17" s="114">
        <v>-377</v>
      </c>
      <c r="L17" s="116">
        <v>-3.6968032947636793</v>
      </c>
    </row>
    <row r="18" spans="1:12" s="110" customFormat="1" ht="15" customHeight="1" x14ac:dyDescent="0.2">
      <c r="A18" s="120"/>
      <c r="B18" s="119"/>
      <c r="C18" s="258" t="s">
        <v>106</v>
      </c>
      <c r="E18" s="113">
        <v>36.98197739537725</v>
      </c>
      <c r="F18" s="115">
        <v>3632</v>
      </c>
      <c r="G18" s="114">
        <v>3720</v>
      </c>
      <c r="H18" s="114">
        <v>3723</v>
      </c>
      <c r="I18" s="114">
        <v>3746</v>
      </c>
      <c r="J18" s="140">
        <v>3699</v>
      </c>
      <c r="K18" s="114">
        <v>-67</v>
      </c>
      <c r="L18" s="116">
        <v>-1.8113003514463368</v>
      </c>
    </row>
    <row r="19" spans="1:12" s="110" customFormat="1" ht="15" customHeight="1" x14ac:dyDescent="0.2">
      <c r="A19" s="120"/>
      <c r="B19" s="119"/>
      <c r="C19" s="258" t="s">
        <v>107</v>
      </c>
      <c r="E19" s="113">
        <v>63.01802260462275</v>
      </c>
      <c r="F19" s="115">
        <v>6189</v>
      </c>
      <c r="G19" s="114">
        <v>6447</v>
      </c>
      <c r="H19" s="114">
        <v>6504</v>
      </c>
      <c r="I19" s="114">
        <v>6571</v>
      </c>
      <c r="J19" s="140">
        <v>6499</v>
      </c>
      <c r="K19" s="114">
        <v>-310</v>
      </c>
      <c r="L19" s="116">
        <v>-4.7699646099399908</v>
      </c>
    </row>
    <row r="20" spans="1:12" s="110" customFormat="1" ht="15" customHeight="1" x14ac:dyDescent="0.2">
      <c r="A20" s="120"/>
      <c r="B20" s="121" t="s">
        <v>110</v>
      </c>
      <c r="C20" s="258"/>
      <c r="E20" s="113">
        <v>18.759873617693522</v>
      </c>
      <c r="F20" s="115">
        <v>4275</v>
      </c>
      <c r="G20" s="114">
        <v>4369</v>
      </c>
      <c r="H20" s="114">
        <v>4355</v>
      </c>
      <c r="I20" s="114">
        <v>4356</v>
      </c>
      <c r="J20" s="140">
        <v>4293</v>
      </c>
      <c r="K20" s="114">
        <v>-18</v>
      </c>
      <c r="L20" s="116">
        <v>-0.41928721174004191</v>
      </c>
    </row>
    <row r="21" spans="1:12" s="110" customFormat="1" ht="15" customHeight="1" x14ac:dyDescent="0.2">
      <c r="A21" s="120"/>
      <c r="B21" s="119"/>
      <c r="C21" s="258" t="s">
        <v>106</v>
      </c>
      <c r="E21" s="113">
        <v>35.485380116959064</v>
      </c>
      <c r="F21" s="115">
        <v>1517</v>
      </c>
      <c r="G21" s="114">
        <v>1558</v>
      </c>
      <c r="H21" s="114">
        <v>1563</v>
      </c>
      <c r="I21" s="114">
        <v>1535</v>
      </c>
      <c r="J21" s="140">
        <v>1530</v>
      </c>
      <c r="K21" s="114">
        <v>-13</v>
      </c>
      <c r="L21" s="116">
        <v>-0.84967320261437906</v>
      </c>
    </row>
    <row r="22" spans="1:12" s="110" customFormat="1" ht="15" customHeight="1" x14ac:dyDescent="0.2">
      <c r="A22" s="120"/>
      <c r="B22" s="119"/>
      <c r="C22" s="258" t="s">
        <v>107</v>
      </c>
      <c r="E22" s="113">
        <v>64.514619883040936</v>
      </c>
      <c r="F22" s="115">
        <v>2758</v>
      </c>
      <c r="G22" s="114">
        <v>2811</v>
      </c>
      <c r="H22" s="114">
        <v>2792</v>
      </c>
      <c r="I22" s="114">
        <v>2821</v>
      </c>
      <c r="J22" s="140">
        <v>2763</v>
      </c>
      <c r="K22" s="114">
        <v>-5</v>
      </c>
      <c r="L22" s="116">
        <v>-0.18096272167933405</v>
      </c>
    </row>
    <row r="23" spans="1:12" s="110" customFormat="1" ht="15" customHeight="1" x14ac:dyDescent="0.2">
      <c r="A23" s="120"/>
      <c r="B23" s="121" t="s">
        <v>111</v>
      </c>
      <c r="C23" s="258"/>
      <c r="E23" s="113">
        <v>16.241004037212569</v>
      </c>
      <c r="F23" s="115">
        <v>3701</v>
      </c>
      <c r="G23" s="114">
        <v>3788</v>
      </c>
      <c r="H23" s="114">
        <v>3758</v>
      </c>
      <c r="I23" s="114">
        <v>3776</v>
      </c>
      <c r="J23" s="140">
        <v>3712</v>
      </c>
      <c r="K23" s="114">
        <v>-11</v>
      </c>
      <c r="L23" s="116">
        <v>-0.29633620689655171</v>
      </c>
    </row>
    <row r="24" spans="1:12" s="110" customFormat="1" ht="15" customHeight="1" x14ac:dyDescent="0.2">
      <c r="A24" s="120"/>
      <c r="B24" s="119"/>
      <c r="C24" s="258" t="s">
        <v>106</v>
      </c>
      <c r="E24" s="113">
        <v>54.687922183193734</v>
      </c>
      <c r="F24" s="115">
        <v>2024</v>
      </c>
      <c r="G24" s="114">
        <v>2066</v>
      </c>
      <c r="H24" s="114">
        <v>2063</v>
      </c>
      <c r="I24" s="114">
        <v>2104</v>
      </c>
      <c r="J24" s="140">
        <v>2076</v>
      </c>
      <c r="K24" s="114">
        <v>-52</v>
      </c>
      <c r="L24" s="116">
        <v>-2.5048169556840079</v>
      </c>
    </row>
    <row r="25" spans="1:12" s="110" customFormat="1" ht="15" customHeight="1" x14ac:dyDescent="0.2">
      <c r="A25" s="120"/>
      <c r="B25" s="119"/>
      <c r="C25" s="258" t="s">
        <v>107</v>
      </c>
      <c r="E25" s="113">
        <v>45.312077816806266</v>
      </c>
      <c r="F25" s="115">
        <v>1677</v>
      </c>
      <c r="G25" s="114">
        <v>1722</v>
      </c>
      <c r="H25" s="114">
        <v>1695</v>
      </c>
      <c r="I25" s="114">
        <v>1672</v>
      </c>
      <c r="J25" s="140">
        <v>1636</v>
      </c>
      <c r="K25" s="114">
        <v>41</v>
      </c>
      <c r="L25" s="116">
        <v>2.5061124694376526</v>
      </c>
    </row>
    <row r="26" spans="1:12" s="110" customFormat="1" ht="15" customHeight="1" x14ac:dyDescent="0.2">
      <c r="A26" s="120"/>
      <c r="C26" s="121" t="s">
        <v>187</v>
      </c>
      <c r="D26" s="110" t="s">
        <v>188</v>
      </c>
      <c r="E26" s="113">
        <v>1.5183429875373002</v>
      </c>
      <c r="F26" s="115">
        <v>346</v>
      </c>
      <c r="G26" s="114">
        <v>344</v>
      </c>
      <c r="H26" s="114">
        <v>352</v>
      </c>
      <c r="I26" s="114">
        <v>307</v>
      </c>
      <c r="J26" s="140">
        <v>297</v>
      </c>
      <c r="K26" s="114">
        <v>49</v>
      </c>
      <c r="L26" s="116">
        <v>16.498316498316498</v>
      </c>
    </row>
    <row r="27" spans="1:12" s="110" customFormat="1" ht="15" customHeight="1" x14ac:dyDescent="0.2">
      <c r="A27" s="120"/>
      <c r="B27" s="119"/>
      <c r="D27" s="259" t="s">
        <v>106</v>
      </c>
      <c r="E27" s="113">
        <v>47.687861271676297</v>
      </c>
      <c r="F27" s="115">
        <v>165</v>
      </c>
      <c r="G27" s="114">
        <v>156</v>
      </c>
      <c r="H27" s="114">
        <v>170</v>
      </c>
      <c r="I27" s="114">
        <v>157</v>
      </c>
      <c r="J27" s="140">
        <v>162</v>
      </c>
      <c r="K27" s="114">
        <v>3</v>
      </c>
      <c r="L27" s="116">
        <v>1.8518518518518519</v>
      </c>
    </row>
    <row r="28" spans="1:12" s="110" customFormat="1" ht="15" customHeight="1" x14ac:dyDescent="0.2">
      <c r="A28" s="120"/>
      <c r="B28" s="119"/>
      <c r="D28" s="259" t="s">
        <v>107</v>
      </c>
      <c r="E28" s="113">
        <v>52.312138728323703</v>
      </c>
      <c r="F28" s="115">
        <v>181</v>
      </c>
      <c r="G28" s="114">
        <v>188</v>
      </c>
      <c r="H28" s="114">
        <v>182</v>
      </c>
      <c r="I28" s="114">
        <v>150</v>
      </c>
      <c r="J28" s="140">
        <v>135</v>
      </c>
      <c r="K28" s="114">
        <v>46</v>
      </c>
      <c r="L28" s="116">
        <v>34.074074074074076</v>
      </c>
    </row>
    <row r="29" spans="1:12" s="110" customFormat="1" ht="24" customHeight="1" x14ac:dyDescent="0.2">
      <c r="A29" s="604" t="s">
        <v>189</v>
      </c>
      <c r="B29" s="605"/>
      <c r="C29" s="605"/>
      <c r="D29" s="606"/>
      <c r="E29" s="113">
        <v>92.338072669826218</v>
      </c>
      <c r="F29" s="115">
        <v>21042</v>
      </c>
      <c r="G29" s="114">
        <v>21632</v>
      </c>
      <c r="H29" s="114">
        <v>21606</v>
      </c>
      <c r="I29" s="114">
        <v>21953</v>
      </c>
      <c r="J29" s="140">
        <v>21570</v>
      </c>
      <c r="K29" s="114">
        <v>-528</v>
      </c>
      <c r="L29" s="116">
        <v>-2.4478442280945756</v>
      </c>
    </row>
    <row r="30" spans="1:12" s="110" customFormat="1" ht="15" customHeight="1" x14ac:dyDescent="0.2">
      <c r="A30" s="120"/>
      <c r="B30" s="119"/>
      <c r="C30" s="258" t="s">
        <v>106</v>
      </c>
      <c r="E30" s="113">
        <v>40.975192472198458</v>
      </c>
      <c r="F30" s="115">
        <v>8622</v>
      </c>
      <c r="G30" s="114">
        <v>8782</v>
      </c>
      <c r="H30" s="114">
        <v>8792</v>
      </c>
      <c r="I30" s="114">
        <v>8911</v>
      </c>
      <c r="J30" s="140">
        <v>8800</v>
      </c>
      <c r="K30" s="114">
        <v>-178</v>
      </c>
      <c r="L30" s="116">
        <v>-2.0227272727272729</v>
      </c>
    </row>
    <row r="31" spans="1:12" s="110" customFormat="1" ht="15" customHeight="1" x14ac:dyDescent="0.2">
      <c r="A31" s="120"/>
      <c r="B31" s="119"/>
      <c r="C31" s="258" t="s">
        <v>107</v>
      </c>
      <c r="E31" s="113">
        <v>59.024807527801542</v>
      </c>
      <c r="F31" s="115">
        <v>12420</v>
      </c>
      <c r="G31" s="114">
        <v>12850</v>
      </c>
      <c r="H31" s="114">
        <v>12814</v>
      </c>
      <c r="I31" s="114">
        <v>13042</v>
      </c>
      <c r="J31" s="140">
        <v>12770</v>
      </c>
      <c r="K31" s="114">
        <v>-350</v>
      </c>
      <c r="L31" s="116">
        <v>-2.7407987470634301</v>
      </c>
    </row>
    <row r="32" spans="1:12" s="110" customFormat="1" ht="15" customHeight="1" x14ac:dyDescent="0.2">
      <c r="A32" s="120"/>
      <c r="B32" s="119" t="s">
        <v>117</v>
      </c>
      <c r="C32" s="258"/>
      <c r="E32" s="113">
        <v>7.5258908197296819</v>
      </c>
      <c r="F32" s="114">
        <v>1715</v>
      </c>
      <c r="G32" s="114">
        <v>1832</v>
      </c>
      <c r="H32" s="114">
        <v>1818</v>
      </c>
      <c r="I32" s="114">
        <v>1747</v>
      </c>
      <c r="J32" s="140">
        <v>1667</v>
      </c>
      <c r="K32" s="114">
        <v>48</v>
      </c>
      <c r="L32" s="116">
        <v>2.8794241151769646</v>
      </c>
    </row>
    <row r="33" spans="1:12" s="110" customFormat="1" ht="15" customHeight="1" x14ac:dyDescent="0.2">
      <c r="A33" s="120"/>
      <c r="B33" s="119"/>
      <c r="C33" s="258" t="s">
        <v>106</v>
      </c>
      <c r="E33" s="113">
        <v>46.938775510204081</v>
      </c>
      <c r="F33" s="114">
        <v>805</v>
      </c>
      <c r="G33" s="114">
        <v>882</v>
      </c>
      <c r="H33" s="114">
        <v>871</v>
      </c>
      <c r="I33" s="114">
        <v>835</v>
      </c>
      <c r="J33" s="140">
        <v>799</v>
      </c>
      <c r="K33" s="114">
        <v>6</v>
      </c>
      <c r="L33" s="116">
        <v>0.75093867334167708</v>
      </c>
    </row>
    <row r="34" spans="1:12" s="110" customFormat="1" ht="15" customHeight="1" x14ac:dyDescent="0.2">
      <c r="A34" s="120"/>
      <c r="B34" s="119"/>
      <c r="C34" s="258" t="s">
        <v>107</v>
      </c>
      <c r="E34" s="113">
        <v>53.061224489795919</v>
      </c>
      <c r="F34" s="114">
        <v>910</v>
      </c>
      <c r="G34" s="114">
        <v>950</v>
      </c>
      <c r="H34" s="114">
        <v>947</v>
      </c>
      <c r="I34" s="114">
        <v>912</v>
      </c>
      <c r="J34" s="140">
        <v>868</v>
      </c>
      <c r="K34" s="114">
        <v>42</v>
      </c>
      <c r="L34" s="116">
        <v>4.838709677419355</v>
      </c>
    </row>
    <row r="35" spans="1:12" s="110" customFormat="1" ht="24" customHeight="1" x14ac:dyDescent="0.2">
      <c r="A35" s="604" t="s">
        <v>192</v>
      </c>
      <c r="B35" s="605"/>
      <c r="C35" s="605"/>
      <c r="D35" s="606"/>
      <c r="E35" s="113">
        <v>20.932069510268562</v>
      </c>
      <c r="F35" s="114">
        <v>4770</v>
      </c>
      <c r="G35" s="114">
        <v>4895</v>
      </c>
      <c r="H35" s="114">
        <v>4772</v>
      </c>
      <c r="I35" s="114">
        <v>5012</v>
      </c>
      <c r="J35" s="114">
        <v>4768</v>
      </c>
      <c r="K35" s="318">
        <v>2</v>
      </c>
      <c r="L35" s="319">
        <v>4.1946308724832217E-2</v>
      </c>
    </row>
    <row r="36" spans="1:12" s="110" customFormat="1" ht="15" customHeight="1" x14ac:dyDescent="0.2">
      <c r="A36" s="120"/>
      <c r="B36" s="119"/>
      <c r="C36" s="258" t="s">
        <v>106</v>
      </c>
      <c r="E36" s="113">
        <v>40.964360587002098</v>
      </c>
      <c r="F36" s="114">
        <v>1954</v>
      </c>
      <c r="G36" s="114">
        <v>1984</v>
      </c>
      <c r="H36" s="114">
        <v>1933</v>
      </c>
      <c r="I36" s="114">
        <v>2065</v>
      </c>
      <c r="J36" s="114">
        <v>1976</v>
      </c>
      <c r="K36" s="318">
        <v>-22</v>
      </c>
      <c r="L36" s="116">
        <v>-1.1133603238866396</v>
      </c>
    </row>
    <row r="37" spans="1:12" s="110" customFormat="1" ht="15" customHeight="1" x14ac:dyDescent="0.2">
      <c r="A37" s="120"/>
      <c r="B37" s="119"/>
      <c r="C37" s="258" t="s">
        <v>107</v>
      </c>
      <c r="E37" s="113">
        <v>59.035639412997902</v>
      </c>
      <c r="F37" s="114">
        <v>2816</v>
      </c>
      <c r="G37" s="114">
        <v>2911</v>
      </c>
      <c r="H37" s="114">
        <v>2839</v>
      </c>
      <c r="I37" s="114">
        <v>2947</v>
      </c>
      <c r="J37" s="140">
        <v>2792</v>
      </c>
      <c r="K37" s="114">
        <v>24</v>
      </c>
      <c r="L37" s="116">
        <v>0.85959885386819479</v>
      </c>
    </row>
    <row r="38" spans="1:12" s="110" customFormat="1" ht="15" customHeight="1" x14ac:dyDescent="0.2">
      <c r="A38" s="120"/>
      <c r="B38" s="119" t="s">
        <v>328</v>
      </c>
      <c r="C38" s="258"/>
      <c r="E38" s="113">
        <v>51.838687028260487</v>
      </c>
      <c r="F38" s="114">
        <v>11813</v>
      </c>
      <c r="G38" s="114">
        <v>12054</v>
      </c>
      <c r="H38" s="114">
        <v>12172</v>
      </c>
      <c r="I38" s="114">
        <v>12173</v>
      </c>
      <c r="J38" s="140">
        <v>12020</v>
      </c>
      <c r="K38" s="114">
        <v>-207</v>
      </c>
      <c r="L38" s="116">
        <v>-1.7221297836938436</v>
      </c>
    </row>
    <row r="39" spans="1:12" s="110" customFormat="1" ht="15" customHeight="1" x14ac:dyDescent="0.2">
      <c r="A39" s="120"/>
      <c r="B39" s="119"/>
      <c r="C39" s="258" t="s">
        <v>106</v>
      </c>
      <c r="E39" s="113">
        <v>41.081858968932529</v>
      </c>
      <c r="F39" s="115">
        <v>4853</v>
      </c>
      <c r="G39" s="114">
        <v>4938</v>
      </c>
      <c r="H39" s="114">
        <v>4970</v>
      </c>
      <c r="I39" s="114">
        <v>4944</v>
      </c>
      <c r="J39" s="140">
        <v>4880</v>
      </c>
      <c r="K39" s="114">
        <v>-27</v>
      </c>
      <c r="L39" s="116">
        <v>-0.55327868852459017</v>
      </c>
    </row>
    <row r="40" spans="1:12" s="110" customFormat="1" ht="15" customHeight="1" x14ac:dyDescent="0.2">
      <c r="A40" s="120"/>
      <c r="B40" s="119"/>
      <c r="C40" s="258" t="s">
        <v>107</v>
      </c>
      <c r="E40" s="113">
        <v>58.918141031067471</v>
      </c>
      <c r="F40" s="115">
        <v>6960</v>
      </c>
      <c r="G40" s="114">
        <v>7116</v>
      </c>
      <c r="H40" s="114">
        <v>7202</v>
      </c>
      <c r="I40" s="114">
        <v>7229</v>
      </c>
      <c r="J40" s="140">
        <v>7140</v>
      </c>
      <c r="K40" s="114">
        <v>-180</v>
      </c>
      <c r="L40" s="116">
        <v>-2.5210084033613445</v>
      </c>
    </row>
    <row r="41" spans="1:12" s="110" customFormat="1" ht="15" customHeight="1" x14ac:dyDescent="0.2">
      <c r="A41" s="120"/>
      <c r="B41" s="320" t="s">
        <v>515</v>
      </c>
      <c r="C41" s="258"/>
      <c r="E41" s="113">
        <v>7.6575390556433209</v>
      </c>
      <c r="F41" s="115">
        <v>1745</v>
      </c>
      <c r="G41" s="114">
        <v>1811</v>
      </c>
      <c r="H41" s="114">
        <v>1801</v>
      </c>
      <c r="I41" s="114">
        <v>1827</v>
      </c>
      <c r="J41" s="140">
        <v>1750</v>
      </c>
      <c r="K41" s="114">
        <v>-5</v>
      </c>
      <c r="L41" s="116">
        <v>-0.2857142857142857</v>
      </c>
    </row>
    <row r="42" spans="1:12" s="110" customFormat="1" ht="15" customHeight="1" x14ac:dyDescent="0.2">
      <c r="A42" s="120"/>
      <c r="B42" s="119"/>
      <c r="C42" s="268" t="s">
        <v>106</v>
      </c>
      <c r="D42" s="182"/>
      <c r="E42" s="113">
        <v>38.796561604584525</v>
      </c>
      <c r="F42" s="115">
        <v>677</v>
      </c>
      <c r="G42" s="114">
        <v>680</v>
      </c>
      <c r="H42" s="114">
        <v>686</v>
      </c>
      <c r="I42" s="114">
        <v>692</v>
      </c>
      <c r="J42" s="140">
        <v>688</v>
      </c>
      <c r="K42" s="114">
        <v>-11</v>
      </c>
      <c r="L42" s="116">
        <v>-1.5988372093023255</v>
      </c>
    </row>
    <row r="43" spans="1:12" s="110" customFormat="1" ht="15" customHeight="1" x14ac:dyDescent="0.2">
      <c r="A43" s="120"/>
      <c r="B43" s="119"/>
      <c r="C43" s="268" t="s">
        <v>107</v>
      </c>
      <c r="D43" s="182"/>
      <c r="E43" s="113">
        <v>61.203438395415475</v>
      </c>
      <c r="F43" s="115">
        <v>1068</v>
      </c>
      <c r="G43" s="114">
        <v>1131</v>
      </c>
      <c r="H43" s="114">
        <v>1115</v>
      </c>
      <c r="I43" s="114">
        <v>1135</v>
      </c>
      <c r="J43" s="140">
        <v>1062</v>
      </c>
      <c r="K43" s="114">
        <v>6</v>
      </c>
      <c r="L43" s="116">
        <v>0.56497175141242939</v>
      </c>
    </row>
    <row r="44" spans="1:12" s="110" customFormat="1" ht="15" customHeight="1" x14ac:dyDescent="0.2">
      <c r="A44" s="120"/>
      <c r="B44" s="119" t="s">
        <v>205</v>
      </c>
      <c r="C44" s="268"/>
      <c r="D44" s="182"/>
      <c r="E44" s="113">
        <v>19.571704405827628</v>
      </c>
      <c r="F44" s="115">
        <v>4460</v>
      </c>
      <c r="G44" s="114">
        <v>4739</v>
      </c>
      <c r="H44" s="114">
        <v>4716</v>
      </c>
      <c r="I44" s="114">
        <v>4733</v>
      </c>
      <c r="J44" s="140">
        <v>4740</v>
      </c>
      <c r="K44" s="114">
        <v>-280</v>
      </c>
      <c r="L44" s="116">
        <v>-5.9071729957805905</v>
      </c>
    </row>
    <row r="45" spans="1:12" s="110" customFormat="1" ht="15" customHeight="1" x14ac:dyDescent="0.2">
      <c r="A45" s="120"/>
      <c r="B45" s="119"/>
      <c r="C45" s="268" t="s">
        <v>106</v>
      </c>
      <c r="D45" s="182"/>
      <c r="E45" s="113">
        <v>43.789237668161434</v>
      </c>
      <c r="F45" s="115">
        <v>1953</v>
      </c>
      <c r="G45" s="114">
        <v>2074</v>
      </c>
      <c r="H45" s="114">
        <v>2087</v>
      </c>
      <c r="I45" s="114">
        <v>2063</v>
      </c>
      <c r="J45" s="140">
        <v>2070</v>
      </c>
      <c r="K45" s="114">
        <v>-117</v>
      </c>
      <c r="L45" s="116">
        <v>-5.6521739130434785</v>
      </c>
    </row>
    <row r="46" spans="1:12" s="110" customFormat="1" ht="15" customHeight="1" x14ac:dyDescent="0.2">
      <c r="A46" s="123"/>
      <c r="B46" s="124"/>
      <c r="C46" s="260" t="s">
        <v>107</v>
      </c>
      <c r="D46" s="261"/>
      <c r="E46" s="125">
        <v>56.210762331838566</v>
      </c>
      <c r="F46" s="143">
        <v>2507</v>
      </c>
      <c r="G46" s="144">
        <v>2665</v>
      </c>
      <c r="H46" s="144">
        <v>2629</v>
      </c>
      <c r="I46" s="144">
        <v>2670</v>
      </c>
      <c r="J46" s="145">
        <v>2670</v>
      </c>
      <c r="K46" s="144">
        <v>-163</v>
      </c>
      <c r="L46" s="146">
        <v>-6.1048689138576782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22788</v>
      </c>
      <c r="E11" s="114">
        <v>23499</v>
      </c>
      <c r="F11" s="114">
        <v>23461</v>
      </c>
      <c r="G11" s="114">
        <v>23745</v>
      </c>
      <c r="H11" s="140">
        <v>23278</v>
      </c>
      <c r="I11" s="115">
        <v>-490</v>
      </c>
      <c r="J11" s="116">
        <v>-2.1049918377867516</v>
      </c>
    </row>
    <row r="12" spans="1:15" s="110" customFormat="1" ht="24.95" customHeight="1" x14ac:dyDescent="0.2">
      <c r="A12" s="193" t="s">
        <v>132</v>
      </c>
      <c r="B12" s="194" t="s">
        <v>133</v>
      </c>
      <c r="C12" s="113">
        <v>1.6587677725118484</v>
      </c>
      <c r="D12" s="115">
        <v>378</v>
      </c>
      <c r="E12" s="114">
        <v>371</v>
      </c>
      <c r="F12" s="114">
        <v>392</v>
      </c>
      <c r="G12" s="114">
        <v>381</v>
      </c>
      <c r="H12" s="140">
        <v>357</v>
      </c>
      <c r="I12" s="115">
        <v>21</v>
      </c>
      <c r="J12" s="116">
        <v>5.882352941176471</v>
      </c>
    </row>
    <row r="13" spans="1:15" s="110" customFormat="1" ht="24.95" customHeight="1" x14ac:dyDescent="0.2">
      <c r="A13" s="193" t="s">
        <v>134</v>
      </c>
      <c r="B13" s="199" t="s">
        <v>214</v>
      </c>
      <c r="C13" s="113">
        <v>0.49587502194137267</v>
      </c>
      <c r="D13" s="115">
        <v>113</v>
      </c>
      <c r="E13" s="114">
        <v>115</v>
      </c>
      <c r="F13" s="114">
        <v>116</v>
      </c>
      <c r="G13" s="114">
        <v>118</v>
      </c>
      <c r="H13" s="140">
        <v>117</v>
      </c>
      <c r="I13" s="115">
        <v>-4</v>
      </c>
      <c r="J13" s="116">
        <v>-3.4188034188034186</v>
      </c>
    </row>
    <row r="14" spans="1:15" s="287" customFormat="1" ht="24.95" customHeight="1" x14ac:dyDescent="0.2">
      <c r="A14" s="193" t="s">
        <v>215</v>
      </c>
      <c r="B14" s="199" t="s">
        <v>137</v>
      </c>
      <c r="C14" s="113">
        <v>6.4068808144637526</v>
      </c>
      <c r="D14" s="115">
        <v>1460</v>
      </c>
      <c r="E14" s="114">
        <v>1529</v>
      </c>
      <c r="F14" s="114">
        <v>1519</v>
      </c>
      <c r="G14" s="114">
        <v>1536</v>
      </c>
      <c r="H14" s="140">
        <v>1542</v>
      </c>
      <c r="I14" s="115">
        <v>-82</v>
      </c>
      <c r="J14" s="116">
        <v>-5.3177691309987027</v>
      </c>
      <c r="K14" s="110"/>
      <c r="L14" s="110"/>
      <c r="M14" s="110"/>
      <c r="N14" s="110"/>
      <c r="O14" s="110"/>
    </row>
    <row r="15" spans="1:15" s="110" customFormat="1" ht="24.95" customHeight="1" x14ac:dyDescent="0.2">
      <c r="A15" s="193" t="s">
        <v>216</v>
      </c>
      <c r="B15" s="199" t="s">
        <v>217</v>
      </c>
      <c r="C15" s="113">
        <v>1.9440056169913991</v>
      </c>
      <c r="D15" s="115">
        <v>443</v>
      </c>
      <c r="E15" s="114">
        <v>476</v>
      </c>
      <c r="F15" s="114">
        <v>476</v>
      </c>
      <c r="G15" s="114">
        <v>485</v>
      </c>
      <c r="H15" s="140">
        <v>468</v>
      </c>
      <c r="I15" s="115">
        <v>-25</v>
      </c>
      <c r="J15" s="116">
        <v>-5.3418803418803416</v>
      </c>
    </row>
    <row r="16" spans="1:15" s="287" customFormat="1" ht="24.95" customHeight="1" x14ac:dyDescent="0.2">
      <c r="A16" s="193" t="s">
        <v>218</v>
      </c>
      <c r="B16" s="199" t="s">
        <v>141</v>
      </c>
      <c r="C16" s="113">
        <v>3.3350886431455153</v>
      </c>
      <c r="D16" s="115">
        <v>760</v>
      </c>
      <c r="E16" s="114">
        <v>793</v>
      </c>
      <c r="F16" s="114">
        <v>791</v>
      </c>
      <c r="G16" s="114">
        <v>788</v>
      </c>
      <c r="H16" s="140">
        <v>799</v>
      </c>
      <c r="I16" s="115">
        <v>-39</v>
      </c>
      <c r="J16" s="116">
        <v>-4.8811013767209008</v>
      </c>
      <c r="K16" s="110"/>
      <c r="L16" s="110"/>
      <c r="M16" s="110"/>
      <c r="N16" s="110"/>
      <c r="O16" s="110"/>
    </row>
    <row r="17" spans="1:15" s="110" customFormat="1" ht="24.95" customHeight="1" x14ac:dyDescent="0.2">
      <c r="A17" s="193" t="s">
        <v>142</v>
      </c>
      <c r="B17" s="199" t="s">
        <v>220</v>
      </c>
      <c r="C17" s="113">
        <v>1.1277865543268386</v>
      </c>
      <c r="D17" s="115">
        <v>257</v>
      </c>
      <c r="E17" s="114">
        <v>260</v>
      </c>
      <c r="F17" s="114">
        <v>252</v>
      </c>
      <c r="G17" s="114">
        <v>263</v>
      </c>
      <c r="H17" s="140">
        <v>275</v>
      </c>
      <c r="I17" s="115">
        <v>-18</v>
      </c>
      <c r="J17" s="116">
        <v>-6.5454545454545459</v>
      </c>
    </row>
    <row r="18" spans="1:15" s="287" customFormat="1" ht="24.95" customHeight="1" x14ac:dyDescent="0.2">
      <c r="A18" s="201" t="s">
        <v>144</v>
      </c>
      <c r="B18" s="202" t="s">
        <v>145</v>
      </c>
      <c r="C18" s="113">
        <v>3.9187291556959805</v>
      </c>
      <c r="D18" s="115">
        <v>893</v>
      </c>
      <c r="E18" s="114">
        <v>886</v>
      </c>
      <c r="F18" s="114">
        <v>897</v>
      </c>
      <c r="G18" s="114">
        <v>903</v>
      </c>
      <c r="H18" s="140">
        <v>905</v>
      </c>
      <c r="I18" s="115">
        <v>-12</v>
      </c>
      <c r="J18" s="116">
        <v>-1.3259668508287292</v>
      </c>
      <c r="K18" s="110"/>
      <c r="L18" s="110"/>
      <c r="M18" s="110"/>
      <c r="N18" s="110"/>
      <c r="O18" s="110"/>
    </row>
    <row r="19" spans="1:15" s="110" customFormat="1" ht="24.95" customHeight="1" x14ac:dyDescent="0.2">
      <c r="A19" s="193" t="s">
        <v>146</v>
      </c>
      <c r="B19" s="199" t="s">
        <v>147</v>
      </c>
      <c r="C19" s="113">
        <v>18.132350359838512</v>
      </c>
      <c r="D19" s="115">
        <v>4132</v>
      </c>
      <c r="E19" s="114">
        <v>4136</v>
      </c>
      <c r="F19" s="114">
        <v>4114</v>
      </c>
      <c r="G19" s="114">
        <v>4169</v>
      </c>
      <c r="H19" s="140">
        <v>4105</v>
      </c>
      <c r="I19" s="115">
        <v>27</v>
      </c>
      <c r="J19" s="116">
        <v>0.65773447015834352</v>
      </c>
    </row>
    <row r="20" spans="1:15" s="287" customFormat="1" ht="24.95" customHeight="1" x14ac:dyDescent="0.2">
      <c r="A20" s="193" t="s">
        <v>148</v>
      </c>
      <c r="B20" s="199" t="s">
        <v>149</v>
      </c>
      <c r="C20" s="113">
        <v>8.9959627874319814</v>
      </c>
      <c r="D20" s="115">
        <v>2050</v>
      </c>
      <c r="E20" s="114">
        <v>2139</v>
      </c>
      <c r="F20" s="114">
        <v>2234</v>
      </c>
      <c r="G20" s="114">
        <v>2346</v>
      </c>
      <c r="H20" s="140">
        <v>2390</v>
      </c>
      <c r="I20" s="115">
        <v>-340</v>
      </c>
      <c r="J20" s="116">
        <v>-14.225941422594142</v>
      </c>
      <c r="K20" s="110"/>
      <c r="L20" s="110"/>
      <c r="M20" s="110"/>
      <c r="N20" s="110"/>
      <c r="O20" s="110"/>
    </row>
    <row r="21" spans="1:15" s="110" customFormat="1" ht="24.95" customHeight="1" x14ac:dyDescent="0.2">
      <c r="A21" s="201" t="s">
        <v>150</v>
      </c>
      <c r="B21" s="202" t="s">
        <v>151</v>
      </c>
      <c r="C21" s="113">
        <v>11.782517114270668</v>
      </c>
      <c r="D21" s="115">
        <v>2685</v>
      </c>
      <c r="E21" s="114">
        <v>2991</v>
      </c>
      <c r="F21" s="114">
        <v>3015</v>
      </c>
      <c r="G21" s="114">
        <v>3033</v>
      </c>
      <c r="H21" s="140">
        <v>2900</v>
      </c>
      <c r="I21" s="115">
        <v>-215</v>
      </c>
      <c r="J21" s="116">
        <v>-7.4137931034482758</v>
      </c>
    </row>
    <row r="22" spans="1:15" s="110" customFormat="1" ht="24.95" customHeight="1" x14ac:dyDescent="0.2">
      <c r="A22" s="201" t="s">
        <v>152</v>
      </c>
      <c r="B22" s="199" t="s">
        <v>153</v>
      </c>
      <c r="C22" s="113">
        <v>1.7640863612427593</v>
      </c>
      <c r="D22" s="115">
        <v>402</v>
      </c>
      <c r="E22" s="114">
        <v>413</v>
      </c>
      <c r="F22" s="114">
        <v>400</v>
      </c>
      <c r="G22" s="114">
        <v>408</v>
      </c>
      <c r="H22" s="140">
        <v>404</v>
      </c>
      <c r="I22" s="115">
        <v>-2</v>
      </c>
      <c r="J22" s="116">
        <v>-0.49504950495049505</v>
      </c>
    </row>
    <row r="23" spans="1:15" s="110" customFormat="1" ht="24.95" customHeight="1" x14ac:dyDescent="0.2">
      <c r="A23" s="193" t="s">
        <v>154</v>
      </c>
      <c r="B23" s="199" t="s">
        <v>155</v>
      </c>
      <c r="C23" s="113">
        <v>0.79866596454274175</v>
      </c>
      <c r="D23" s="115">
        <v>182</v>
      </c>
      <c r="E23" s="114">
        <v>183</v>
      </c>
      <c r="F23" s="114">
        <v>188</v>
      </c>
      <c r="G23" s="114">
        <v>191</v>
      </c>
      <c r="H23" s="140">
        <v>197</v>
      </c>
      <c r="I23" s="115">
        <v>-15</v>
      </c>
      <c r="J23" s="116">
        <v>-7.6142131979695433</v>
      </c>
    </row>
    <row r="24" spans="1:15" s="110" customFormat="1" ht="24.95" customHeight="1" x14ac:dyDescent="0.2">
      <c r="A24" s="193" t="s">
        <v>156</v>
      </c>
      <c r="B24" s="199" t="s">
        <v>221</v>
      </c>
      <c r="C24" s="113">
        <v>7.3635246621028614</v>
      </c>
      <c r="D24" s="115">
        <v>1678</v>
      </c>
      <c r="E24" s="114">
        <v>1667</v>
      </c>
      <c r="F24" s="114">
        <v>1674</v>
      </c>
      <c r="G24" s="114">
        <v>1669</v>
      </c>
      <c r="H24" s="140">
        <v>1674</v>
      </c>
      <c r="I24" s="115">
        <v>4</v>
      </c>
      <c r="J24" s="116">
        <v>0.23894862604540024</v>
      </c>
    </row>
    <row r="25" spans="1:15" s="110" customFormat="1" ht="24.95" customHeight="1" x14ac:dyDescent="0.2">
      <c r="A25" s="193" t="s">
        <v>222</v>
      </c>
      <c r="B25" s="204" t="s">
        <v>159</v>
      </c>
      <c r="C25" s="113">
        <v>7.7233631736001405</v>
      </c>
      <c r="D25" s="115">
        <v>1760</v>
      </c>
      <c r="E25" s="114">
        <v>1813</v>
      </c>
      <c r="F25" s="114">
        <v>1783</v>
      </c>
      <c r="G25" s="114">
        <v>1786</v>
      </c>
      <c r="H25" s="140">
        <v>1721</v>
      </c>
      <c r="I25" s="115">
        <v>39</v>
      </c>
      <c r="J25" s="116">
        <v>2.2661243463102849</v>
      </c>
    </row>
    <row r="26" spans="1:15" s="110" customFormat="1" ht="24.95" customHeight="1" x14ac:dyDescent="0.2">
      <c r="A26" s="201">
        <v>782.78300000000002</v>
      </c>
      <c r="B26" s="203" t="s">
        <v>160</v>
      </c>
      <c r="C26" s="113">
        <v>0.12725996138318413</v>
      </c>
      <c r="D26" s="115">
        <v>29</v>
      </c>
      <c r="E26" s="114">
        <v>32</v>
      </c>
      <c r="F26" s="114">
        <v>38</v>
      </c>
      <c r="G26" s="114">
        <v>43</v>
      </c>
      <c r="H26" s="140">
        <v>51</v>
      </c>
      <c r="I26" s="115">
        <v>-22</v>
      </c>
      <c r="J26" s="116">
        <v>-43.137254901960787</v>
      </c>
    </row>
    <row r="27" spans="1:15" s="110" customFormat="1" ht="24.95" customHeight="1" x14ac:dyDescent="0.2">
      <c r="A27" s="193" t="s">
        <v>161</v>
      </c>
      <c r="B27" s="199" t="s">
        <v>162</v>
      </c>
      <c r="C27" s="113">
        <v>0.84254870984728802</v>
      </c>
      <c r="D27" s="115">
        <v>192</v>
      </c>
      <c r="E27" s="114">
        <v>208</v>
      </c>
      <c r="F27" s="114">
        <v>207</v>
      </c>
      <c r="G27" s="114">
        <v>206</v>
      </c>
      <c r="H27" s="140">
        <v>191</v>
      </c>
      <c r="I27" s="115">
        <v>1</v>
      </c>
      <c r="J27" s="116">
        <v>0.52356020942408377</v>
      </c>
    </row>
    <row r="28" spans="1:15" s="110" customFormat="1" ht="24.95" customHeight="1" x14ac:dyDescent="0.2">
      <c r="A28" s="193" t="s">
        <v>163</v>
      </c>
      <c r="B28" s="199" t="s">
        <v>164</v>
      </c>
      <c r="C28" s="113">
        <v>4.9675267684746354</v>
      </c>
      <c r="D28" s="115">
        <v>1132</v>
      </c>
      <c r="E28" s="114">
        <v>1196</v>
      </c>
      <c r="F28" s="114">
        <v>1063</v>
      </c>
      <c r="G28" s="114">
        <v>1191</v>
      </c>
      <c r="H28" s="140">
        <v>1041</v>
      </c>
      <c r="I28" s="115">
        <v>91</v>
      </c>
      <c r="J28" s="116">
        <v>8.7415946205571569</v>
      </c>
    </row>
    <row r="29" spans="1:15" s="110" customFormat="1" ht="24.95" customHeight="1" x14ac:dyDescent="0.2">
      <c r="A29" s="193">
        <v>86</v>
      </c>
      <c r="B29" s="199" t="s">
        <v>165</v>
      </c>
      <c r="C29" s="113">
        <v>5.7310865367737405</v>
      </c>
      <c r="D29" s="115">
        <v>1306</v>
      </c>
      <c r="E29" s="114">
        <v>1329</v>
      </c>
      <c r="F29" s="114">
        <v>1320</v>
      </c>
      <c r="G29" s="114">
        <v>1319</v>
      </c>
      <c r="H29" s="140">
        <v>1278</v>
      </c>
      <c r="I29" s="115">
        <v>28</v>
      </c>
      <c r="J29" s="116">
        <v>2.1909233176838812</v>
      </c>
    </row>
    <row r="30" spans="1:15" s="110" customFormat="1" ht="24.95" customHeight="1" x14ac:dyDescent="0.2">
      <c r="A30" s="193">
        <v>87.88</v>
      </c>
      <c r="B30" s="204" t="s">
        <v>166</v>
      </c>
      <c r="C30" s="113">
        <v>6.3322801474460242</v>
      </c>
      <c r="D30" s="115">
        <v>1443</v>
      </c>
      <c r="E30" s="114">
        <v>1450</v>
      </c>
      <c r="F30" s="114">
        <v>1448</v>
      </c>
      <c r="G30" s="114">
        <v>1424</v>
      </c>
      <c r="H30" s="140">
        <v>1384</v>
      </c>
      <c r="I30" s="115">
        <v>59</v>
      </c>
      <c r="J30" s="116">
        <v>4.2630057803468207</v>
      </c>
    </row>
    <row r="31" spans="1:15" s="110" customFormat="1" ht="24.95" customHeight="1" x14ac:dyDescent="0.2">
      <c r="A31" s="193" t="s">
        <v>167</v>
      </c>
      <c r="B31" s="199" t="s">
        <v>168</v>
      </c>
      <c r="C31" s="113">
        <v>12.958574688432508</v>
      </c>
      <c r="D31" s="115">
        <v>2953</v>
      </c>
      <c r="E31" s="114">
        <v>3041</v>
      </c>
      <c r="F31" s="114">
        <v>3053</v>
      </c>
      <c r="G31" s="114">
        <v>3022</v>
      </c>
      <c r="H31" s="140">
        <v>3021</v>
      </c>
      <c r="I31" s="115">
        <v>-68</v>
      </c>
      <c r="J31" s="116">
        <v>-2.2509102946044357</v>
      </c>
    </row>
    <row r="32" spans="1:15" s="110" customFormat="1" ht="24.95" customHeight="1" x14ac:dyDescent="0.2">
      <c r="A32" s="193"/>
      <c r="B32" s="204" t="s">
        <v>169</v>
      </c>
      <c r="C32" s="113" t="s">
        <v>513</v>
      </c>
      <c r="D32" s="115" t="s">
        <v>513</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1.6587677725118484</v>
      </c>
      <c r="D34" s="115">
        <v>378</v>
      </c>
      <c r="E34" s="114">
        <v>371</v>
      </c>
      <c r="F34" s="114">
        <v>392</v>
      </c>
      <c r="G34" s="114">
        <v>381</v>
      </c>
      <c r="H34" s="140">
        <v>357</v>
      </c>
      <c r="I34" s="115">
        <v>21</v>
      </c>
      <c r="J34" s="116">
        <v>5.882352941176471</v>
      </c>
    </row>
    <row r="35" spans="1:10" s="110" customFormat="1" ht="24.95" customHeight="1" x14ac:dyDescent="0.2">
      <c r="A35" s="292" t="s">
        <v>171</v>
      </c>
      <c r="B35" s="293" t="s">
        <v>172</v>
      </c>
      <c r="C35" s="113">
        <v>10.821484992101105</v>
      </c>
      <c r="D35" s="115">
        <v>2466</v>
      </c>
      <c r="E35" s="114">
        <v>2530</v>
      </c>
      <c r="F35" s="114">
        <v>2532</v>
      </c>
      <c r="G35" s="114">
        <v>2557</v>
      </c>
      <c r="H35" s="140">
        <v>2564</v>
      </c>
      <c r="I35" s="115">
        <v>-98</v>
      </c>
      <c r="J35" s="116">
        <v>-3.8221528861154446</v>
      </c>
    </row>
    <row r="36" spans="1:10" s="110" customFormat="1" ht="24.95" customHeight="1" x14ac:dyDescent="0.2">
      <c r="A36" s="294" t="s">
        <v>173</v>
      </c>
      <c r="B36" s="295" t="s">
        <v>174</v>
      </c>
      <c r="C36" s="125">
        <v>87.519747235387044</v>
      </c>
      <c r="D36" s="143">
        <v>19944</v>
      </c>
      <c r="E36" s="144">
        <v>20598</v>
      </c>
      <c r="F36" s="144">
        <v>20537</v>
      </c>
      <c r="G36" s="144">
        <v>20807</v>
      </c>
      <c r="H36" s="145">
        <v>20357</v>
      </c>
      <c r="I36" s="143">
        <v>-413</v>
      </c>
      <c r="J36" s="146">
        <v>-2.0287861669204696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22788</v>
      </c>
      <c r="F11" s="264">
        <v>23499</v>
      </c>
      <c r="G11" s="264">
        <v>23461</v>
      </c>
      <c r="H11" s="264">
        <v>23745</v>
      </c>
      <c r="I11" s="265">
        <v>23278</v>
      </c>
      <c r="J11" s="263">
        <v>-490</v>
      </c>
      <c r="K11" s="266">
        <v>-2.1049918377867516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49.583113919606809</v>
      </c>
      <c r="E13" s="115">
        <v>11299</v>
      </c>
      <c r="F13" s="114">
        <v>11601</v>
      </c>
      <c r="G13" s="114">
        <v>11543</v>
      </c>
      <c r="H13" s="114">
        <v>11718</v>
      </c>
      <c r="I13" s="140">
        <v>11509</v>
      </c>
      <c r="J13" s="115">
        <v>-210</v>
      </c>
      <c r="K13" s="116">
        <v>-1.824658962551047</v>
      </c>
    </row>
    <row r="14" spans="1:15" ht="15.95" customHeight="1" x14ac:dyDescent="0.2">
      <c r="A14" s="306" t="s">
        <v>230</v>
      </c>
      <c r="B14" s="307"/>
      <c r="C14" s="308"/>
      <c r="D14" s="113">
        <v>38.362295945234337</v>
      </c>
      <c r="E14" s="115">
        <v>8742</v>
      </c>
      <c r="F14" s="114">
        <v>9069</v>
      </c>
      <c r="G14" s="114">
        <v>9141</v>
      </c>
      <c r="H14" s="114">
        <v>9262</v>
      </c>
      <c r="I14" s="140">
        <v>9033</v>
      </c>
      <c r="J14" s="115">
        <v>-291</v>
      </c>
      <c r="K14" s="116">
        <v>-3.22152108933909</v>
      </c>
    </row>
    <row r="15" spans="1:15" ht="15.95" customHeight="1" x14ac:dyDescent="0.2">
      <c r="A15" s="306" t="s">
        <v>231</v>
      </c>
      <c r="B15" s="307"/>
      <c r="C15" s="308"/>
      <c r="D15" s="113">
        <v>4.5023696682464456</v>
      </c>
      <c r="E15" s="115">
        <v>1026</v>
      </c>
      <c r="F15" s="114">
        <v>1054</v>
      </c>
      <c r="G15" s="114">
        <v>1007</v>
      </c>
      <c r="H15" s="114">
        <v>983</v>
      </c>
      <c r="I15" s="140">
        <v>990</v>
      </c>
      <c r="J15" s="115">
        <v>36</v>
      </c>
      <c r="K15" s="116">
        <v>3.6363636363636362</v>
      </c>
    </row>
    <row r="16" spans="1:15" ht="15.95" customHeight="1" x14ac:dyDescent="0.2">
      <c r="A16" s="306" t="s">
        <v>232</v>
      </c>
      <c r="B16" s="307"/>
      <c r="C16" s="308"/>
      <c r="D16" s="113">
        <v>3.1332280147446023</v>
      </c>
      <c r="E16" s="115">
        <v>714</v>
      </c>
      <c r="F16" s="114">
        <v>744</v>
      </c>
      <c r="G16" s="114">
        <v>724</v>
      </c>
      <c r="H16" s="114">
        <v>716</v>
      </c>
      <c r="I16" s="140">
        <v>703</v>
      </c>
      <c r="J16" s="115">
        <v>11</v>
      </c>
      <c r="K16" s="116">
        <v>1.5647226173541964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1.5578374583113919</v>
      </c>
      <c r="E18" s="115">
        <v>355</v>
      </c>
      <c r="F18" s="114">
        <v>342</v>
      </c>
      <c r="G18" s="114">
        <v>369</v>
      </c>
      <c r="H18" s="114">
        <v>341</v>
      </c>
      <c r="I18" s="140">
        <v>338</v>
      </c>
      <c r="J18" s="115">
        <v>17</v>
      </c>
      <c r="K18" s="116">
        <v>5.0295857988165684</v>
      </c>
    </row>
    <row r="19" spans="1:11" ht="14.1" customHeight="1" x14ac:dyDescent="0.2">
      <c r="A19" s="306" t="s">
        <v>235</v>
      </c>
      <c r="B19" s="307" t="s">
        <v>236</v>
      </c>
      <c r="C19" s="308"/>
      <c r="D19" s="113">
        <v>1.2067754958750219</v>
      </c>
      <c r="E19" s="115">
        <v>275</v>
      </c>
      <c r="F19" s="114">
        <v>254</v>
      </c>
      <c r="G19" s="114">
        <v>288</v>
      </c>
      <c r="H19" s="114">
        <v>260</v>
      </c>
      <c r="I19" s="140">
        <v>251</v>
      </c>
      <c r="J19" s="115">
        <v>24</v>
      </c>
      <c r="K19" s="116">
        <v>9.5617529880478092</v>
      </c>
    </row>
    <row r="20" spans="1:11" ht="14.1" customHeight="1" x14ac:dyDescent="0.2">
      <c r="A20" s="306">
        <v>12</v>
      </c>
      <c r="B20" s="307" t="s">
        <v>237</v>
      </c>
      <c r="C20" s="308"/>
      <c r="D20" s="113">
        <v>1.6236615762682114</v>
      </c>
      <c r="E20" s="115">
        <v>370</v>
      </c>
      <c r="F20" s="114">
        <v>383</v>
      </c>
      <c r="G20" s="114">
        <v>385</v>
      </c>
      <c r="H20" s="114">
        <v>395</v>
      </c>
      <c r="I20" s="140">
        <v>359</v>
      </c>
      <c r="J20" s="115">
        <v>11</v>
      </c>
      <c r="K20" s="116">
        <v>3.0640668523676879</v>
      </c>
    </row>
    <row r="21" spans="1:11" ht="14.1" customHeight="1" x14ac:dyDescent="0.2">
      <c r="A21" s="306">
        <v>21</v>
      </c>
      <c r="B21" s="307" t="s">
        <v>238</v>
      </c>
      <c r="C21" s="308"/>
      <c r="D21" s="113">
        <v>6.1435843426364753E-2</v>
      </c>
      <c r="E21" s="115">
        <v>14</v>
      </c>
      <c r="F21" s="114">
        <v>14</v>
      </c>
      <c r="G21" s="114">
        <v>13</v>
      </c>
      <c r="H21" s="114">
        <v>15</v>
      </c>
      <c r="I21" s="140">
        <v>15</v>
      </c>
      <c r="J21" s="115">
        <v>-1</v>
      </c>
      <c r="K21" s="116">
        <v>-6.666666666666667</v>
      </c>
    </row>
    <row r="22" spans="1:11" ht="14.1" customHeight="1" x14ac:dyDescent="0.2">
      <c r="A22" s="306">
        <v>22</v>
      </c>
      <c r="B22" s="307" t="s">
        <v>239</v>
      </c>
      <c r="C22" s="308"/>
      <c r="D22" s="113">
        <v>0.53098121818500965</v>
      </c>
      <c r="E22" s="115">
        <v>121</v>
      </c>
      <c r="F22" s="114">
        <v>132</v>
      </c>
      <c r="G22" s="114">
        <v>133</v>
      </c>
      <c r="H22" s="114">
        <v>139</v>
      </c>
      <c r="I22" s="140">
        <v>135</v>
      </c>
      <c r="J22" s="115">
        <v>-14</v>
      </c>
      <c r="K22" s="116">
        <v>-10.37037037037037</v>
      </c>
    </row>
    <row r="23" spans="1:11" ht="14.1" customHeight="1" x14ac:dyDescent="0.2">
      <c r="A23" s="306">
        <v>23</v>
      </c>
      <c r="B23" s="307" t="s">
        <v>240</v>
      </c>
      <c r="C23" s="308"/>
      <c r="D23" s="113">
        <v>0.35983851149727925</v>
      </c>
      <c r="E23" s="115">
        <v>82</v>
      </c>
      <c r="F23" s="114">
        <v>87</v>
      </c>
      <c r="G23" s="114">
        <v>87</v>
      </c>
      <c r="H23" s="114">
        <v>91</v>
      </c>
      <c r="I23" s="140">
        <v>90</v>
      </c>
      <c r="J23" s="115">
        <v>-8</v>
      </c>
      <c r="K23" s="116">
        <v>-8.8888888888888893</v>
      </c>
    </row>
    <row r="24" spans="1:11" ht="14.1" customHeight="1" x14ac:dyDescent="0.2">
      <c r="A24" s="306">
        <v>24</v>
      </c>
      <c r="B24" s="307" t="s">
        <v>241</v>
      </c>
      <c r="C24" s="308"/>
      <c r="D24" s="113">
        <v>1.1628927505704756</v>
      </c>
      <c r="E24" s="115">
        <v>265</v>
      </c>
      <c r="F24" s="114">
        <v>261</v>
      </c>
      <c r="G24" s="114">
        <v>270</v>
      </c>
      <c r="H24" s="114">
        <v>279</v>
      </c>
      <c r="I24" s="140">
        <v>282</v>
      </c>
      <c r="J24" s="115">
        <v>-17</v>
      </c>
      <c r="K24" s="116">
        <v>-6.0283687943262407</v>
      </c>
    </row>
    <row r="25" spans="1:11" ht="14.1" customHeight="1" x14ac:dyDescent="0.2">
      <c r="A25" s="306">
        <v>25</v>
      </c>
      <c r="B25" s="307" t="s">
        <v>242</v>
      </c>
      <c r="C25" s="308"/>
      <c r="D25" s="113">
        <v>1.05318588730911</v>
      </c>
      <c r="E25" s="115">
        <v>240</v>
      </c>
      <c r="F25" s="114">
        <v>260</v>
      </c>
      <c r="G25" s="114">
        <v>252</v>
      </c>
      <c r="H25" s="114">
        <v>249</v>
      </c>
      <c r="I25" s="140">
        <v>252</v>
      </c>
      <c r="J25" s="115">
        <v>-12</v>
      </c>
      <c r="K25" s="116">
        <v>-4.7619047619047619</v>
      </c>
    </row>
    <row r="26" spans="1:11" ht="14.1" customHeight="1" x14ac:dyDescent="0.2">
      <c r="A26" s="306">
        <v>26</v>
      </c>
      <c r="B26" s="307" t="s">
        <v>243</v>
      </c>
      <c r="C26" s="308"/>
      <c r="D26" s="113">
        <v>0.61874670879410221</v>
      </c>
      <c r="E26" s="115">
        <v>141</v>
      </c>
      <c r="F26" s="114">
        <v>148</v>
      </c>
      <c r="G26" s="114">
        <v>158</v>
      </c>
      <c r="H26" s="114">
        <v>164</v>
      </c>
      <c r="I26" s="140">
        <v>160</v>
      </c>
      <c r="J26" s="115">
        <v>-19</v>
      </c>
      <c r="K26" s="116">
        <v>-11.875</v>
      </c>
    </row>
    <row r="27" spans="1:11" ht="14.1" customHeight="1" x14ac:dyDescent="0.2">
      <c r="A27" s="306">
        <v>27</v>
      </c>
      <c r="B27" s="307" t="s">
        <v>244</v>
      </c>
      <c r="C27" s="308"/>
      <c r="D27" s="113">
        <v>0.44321572757591715</v>
      </c>
      <c r="E27" s="115">
        <v>101</v>
      </c>
      <c r="F27" s="114">
        <v>90</v>
      </c>
      <c r="G27" s="114">
        <v>75</v>
      </c>
      <c r="H27" s="114">
        <v>74</v>
      </c>
      <c r="I27" s="140">
        <v>76</v>
      </c>
      <c r="J27" s="115">
        <v>25</v>
      </c>
      <c r="K27" s="116">
        <v>32.89473684210526</v>
      </c>
    </row>
    <row r="28" spans="1:11" ht="14.1" customHeight="1" x14ac:dyDescent="0.2">
      <c r="A28" s="306">
        <v>28</v>
      </c>
      <c r="B28" s="307" t="s">
        <v>245</v>
      </c>
      <c r="C28" s="308"/>
      <c r="D28" s="113">
        <v>0.21063717746182201</v>
      </c>
      <c r="E28" s="115">
        <v>48</v>
      </c>
      <c r="F28" s="114">
        <v>49</v>
      </c>
      <c r="G28" s="114">
        <v>46</v>
      </c>
      <c r="H28" s="114">
        <v>47</v>
      </c>
      <c r="I28" s="140">
        <v>48</v>
      </c>
      <c r="J28" s="115">
        <v>0</v>
      </c>
      <c r="K28" s="116">
        <v>0</v>
      </c>
    </row>
    <row r="29" spans="1:11" ht="14.1" customHeight="1" x14ac:dyDescent="0.2">
      <c r="A29" s="306">
        <v>29</v>
      </c>
      <c r="B29" s="307" t="s">
        <v>246</v>
      </c>
      <c r="C29" s="308"/>
      <c r="D29" s="113">
        <v>2.9313673863436898</v>
      </c>
      <c r="E29" s="115">
        <v>668</v>
      </c>
      <c r="F29" s="114">
        <v>696</v>
      </c>
      <c r="G29" s="114">
        <v>682</v>
      </c>
      <c r="H29" s="114">
        <v>686</v>
      </c>
      <c r="I29" s="140">
        <v>677</v>
      </c>
      <c r="J29" s="115">
        <v>-9</v>
      </c>
      <c r="K29" s="116">
        <v>-1.3293943870014771</v>
      </c>
    </row>
    <row r="30" spans="1:11" ht="14.1" customHeight="1" x14ac:dyDescent="0.2">
      <c r="A30" s="306" t="s">
        <v>247</v>
      </c>
      <c r="B30" s="307" t="s">
        <v>248</v>
      </c>
      <c r="C30" s="308"/>
      <c r="D30" s="113" t="s">
        <v>513</v>
      </c>
      <c r="E30" s="115" t="s">
        <v>513</v>
      </c>
      <c r="F30" s="114" t="s">
        <v>513</v>
      </c>
      <c r="G30" s="114" t="s">
        <v>513</v>
      </c>
      <c r="H30" s="114">
        <v>77</v>
      </c>
      <c r="I30" s="140">
        <v>70</v>
      </c>
      <c r="J30" s="115" t="s">
        <v>513</v>
      </c>
      <c r="K30" s="116" t="s">
        <v>513</v>
      </c>
    </row>
    <row r="31" spans="1:11" ht="14.1" customHeight="1" x14ac:dyDescent="0.2">
      <c r="A31" s="306" t="s">
        <v>249</v>
      </c>
      <c r="B31" s="307" t="s">
        <v>250</v>
      </c>
      <c r="C31" s="308"/>
      <c r="D31" s="113">
        <v>2.6110233456205019</v>
      </c>
      <c r="E31" s="115">
        <v>595</v>
      </c>
      <c r="F31" s="114">
        <v>614</v>
      </c>
      <c r="G31" s="114">
        <v>604</v>
      </c>
      <c r="H31" s="114">
        <v>606</v>
      </c>
      <c r="I31" s="140">
        <v>604</v>
      </c>
      <c r="J31" s="115">
        <v>-9</v>
      </c>
      <c r="K31" s="116">
        <v>-1.490066225165563</v>
      </c>
    </row>
    <row r="32" spans="1:11" ht="14.1" customHeight="1" x14ac:dyDescent="0.2">
      <c r="A32" s="306">
        <v>31</v>
      </c>
      <c r="B32" s="307" t="s">
        <v>251</v>
      </c>
      <c r="C32" s="308"/>
      <c r="D32" s="113">
        <v>0.16675443215727576</v>
      </c>
      <c r="E32" s="115">
        <v>38</v>
      </c>
      <c r="F32" s="114">
        <v>37</v>
      </c>
      <c r="G32" s="114">
        <v>33</v>
      </c>
      <c r="H32" s="114">
        <v>33</v>
      </c>
      <c r="I32" s="140">
        <v>28</v>
      </c>
      <c r="J32" s="115">
        <v>10</v>
      </c>
      <c r="K32" s="116">
        <v>35.714285714285715</v>
      </c>
    </row>
    <row r="33" spans="1:11" ht="14.1" customHeight="1" x14ac:dyDescent="0.2">
      <c r="A33" s="306">
        <v>32</v>
      </c>
      <c r="B33" s="307" t="s">
        <v>252</v>
      </c>
      <c r="C33" s="308"/>
      <c r="D33" s="113">
        <v>0.8952080042127436</v>
      </c>
      <c r="E33" s="115">
        <v>204</v>
      </c>
      <c r="F33" s="114">
        <v>202</v>
      </c>
      <c r="G33" s="114">
        <v>213</v>
      </c>
      <c r="H33" s="114">
        <v>217</v>
      </c>
      <c r="I33" s="140">
        <v>222</v>
      </c>
      <c r="J33" s="115">
        <v>-18</v>
      </c>
      <c r="K33" s="116">
        <v>-8.1081081081081088</v>
      </c>
    </row>
    <row r="34" spans="1:11" ht="14.1" customHeight="1" x14ac:dyDescent="0.2">
      <c r="A34" s="306">
        <v>33</v>
      </c>
      <c r="B34" s="307" t="s">
        <v>253</v>
      </c>
      <c r="C34" s="308"/>
      <c r="D34" s="113">
        <v>0.44321572757591715</v>
      </c>
      <c r="E34" s="115">
        <v>101</v>
      </c>
      <c r="F34" s="114">
        <v>99</v>
      </c>
      <c r="G34" s="114">
        <v>100</v>
      </c>
      <c r="H34" s="114">
        <v>107</v>
      </c>
      <c r="I34" s="140">
        <v>100</v>
      </c>
      <c r="J34" s="115">
        <v>1</v>
      </c>
      <c r="K34" s="116">
        <v>1</v>
      </c>
    </row>
    <row r="35" spans="1:11" ht="14.1" customHeight="1" x14ac:dyDescent="0.2">
      <c r="A35" s="306">
        <v>34</v>
      </c>
      <c r="B35" s="307" t="s">
        <v>254</v>
      </c>
      <c r="C35" s="308"/>
      <c r="D35" s="113">
        <v>3.9889415481832544</v>
      </c>
      <c r="E35" s="115">
        <v>909</v>
      </c>
      <c r="F35" s="114">
        <v>910</v>
      </c>
      <c r="G35" s="114">
        <v>933</v>
      </c>
      <c r="H35" s="114">
        <v>901</v>
      </c>
      <c r="I35" s="140">
        <v>908</v>
      </c>
      <c r="J35" s="115">
        <v>1</v>
      </c>
      <c r="K35" s="116">
        <v>0.11013215859030837</v>
      </c>
    </row>
    <row r="36" spans="1:11" ht="14.1" customHeight="1" x14ac:dyDescent="0.2">
      <c r="A36" s="306">
        <v>41</v>
      </c>
      <c r="B36" s="307" t="s">
        <v>255</v>
      </c>
      <c r="C36" s="308"/>
      <c r="D36" s="113">
        <v>0.22819027558364052</v>
      </c>
      <c r="E36" s="115">
        <v>52</v>
      </c>
      <c r="F36" s="114">
        <v>52</v>
      </c>
      <c r="G36" s="114">
        <v>56</v>
      </c>
      <c r="H36" s="114">
        <v>48</v>
      </c>
      <c r="I36" s="140">
        <v>50</v>
      </c>
      <c r="J36" s="115">
        <v>2</v>
      </c>
      <c r="K36" s="116">
        <v>4</v>
      </c>
    </row>
    <row r="37" spans="1:11" ht="14.1" customHeight="1" x14ac:dyDescent="0.2">
      <c r="A37" s="306">
        <v>42</v>
      </c>
      <c r="B37" s="307" t="s">
        <v>256</v>
      </c>
      <c r="C37" s="308"/>
      <c r="D37" s="113">
        <v>2.6329647182727751E-2</v>
      </c>
      <c r="E37" s="115">
        <v>6</v>
      </c>
      <c r="F37" s="114">
        <v>7</v>
      </c>
      <c r="G37" s="114">
        <v>7</v>
      </c>
      <c r="H37" s="114" t="s">
        <v>513</v>
      </c>
      <c r="I37" s="140" t="s">
        <v>513</v>
      </c>
      <c r="J37" s="115" t="s">
        <v>513</v>
      </c>
      <c r="K37" s="116" t="s">
        <v>513</v>
      </c>
    </row>
    <row r="38" spans="1:11" ht="14.1" customHeight="1" x14ac:dyDescent="0.2">
      <c r="A38" s="306">
        <v>43</v>
      </c>
      <c r="B38" s="307" t="s">
        <v>257</v>
      </c>
      <c r="C38" s="308"/>
      <c r="D38" s="113">
        <v>0.28084956994909599</v>
      </c>
      <c r="E38" s="115">
        <v>64</v>
      </c>
      <c r="F38" s="114">
        <v>64</v>
      </c>
      <c r="G38" s="114">
        <v>70</v>
      </c>
      <c r="H38" s="114">
        <v>72</v>
      </c>
      <c r="I38" s="140">
        <v>73</v>
      </c>
      <c r="J38" s="115">
        <v>-9</v>
      </c>
      <c r="K38" s="116">
        <v>-12.328767123287671</v>
      </c>
    </row>
    <row r="39" spans="1:11" ht="14.1" customHeight="1" x14ac:dyDescent="0.2">
      <c r="A39" s="306">
        <v>51</v>
      </c>
      <c r="B39" s="307" t="s">
        <v>258</v>
      </c>
      <c r="C39" s="308"/>
      <c r="D39" s="113">
        <v>12.431981744777953</v>
      </c>
      <c r="E39" s="115">
        <v>2833</v>
      </c>
      <c r="F39" s="114">
        <v>2887</v>
      </c>
      <c r="G39" s="114">
        <v>2898</v>
      </c>
      <c r="H39" s="114">
        <v>2924</v>
      </c>
      <c r="I39" s="140">
        <v>2963</v>
      </c>
      <c r="J39" s="115">
        <v>-130</v>
      </c>
      <c r="K39" s="116">
        <v>-4.3874451569355379</v>
      </c>
    </row>
    <row r="40" spans="1:11" ht="14.1" customHeight="1" x14ac:dyDescent="0.2">
      <c r="A40" s="306" t="s">
        <v>259</v>
      </c>
      <c r="B40" s="307" t="s">
        <v>260</v>
      </c>
      <c r="C40" s="308"/>
      <c r="D40" s="113">
        <v>12.203791469194313</v>
      </c>
      <c r="E40" s="115">
        <v>2781</v>
      </c>
      <c r="F40" s="114">
        <v>2815</v>
      </c>
      <c r="G40" s="114">
        <v>2831</v>
      </c>
      <c r="H40" s="114">
        <v>2863</v>
      </c>
      <c r="I40" s="140">
        <v>2906</v>
      </c>
      <c r="J40" s="115">
        <v>-125</v>
      </c>
      <c r="K40" s="116">
        <v>-4.3014452856159666</v>
      </c>
    </row>
    <row r="41" spans="1:11" ht="14.1" customHeight="1" x14ac:dyDescent="0.2">
      <c r="A41" s="306"/>
      <c r="B41" s="307" t="s">
        <v>261</v>
      </c>
      <c r="C41" s="308"/>
      <c r="D41" s="113">
        <v>3.0674038967877832</v>
      </c>
      <c r="E41" s="115">
        <v>699</v>
      </c>
      <c r="F41" s="114">
        <v>691</v>
      </c>
      <c r="G41" s="114">
        <v>680</v>
      </c>
      <c r="H41" s="114">
        <v>692</v>
      </c>
      <c r="I41" s="140">
        <v>662</v>
      </c>
      <c r="J41" s="115">
        <v>37</v>
      </c>
      <c r="K41" s="116">
        <v>5.5891238670694863</v>
      </c>
    </row>
    <row r="42" spans="1:11" ht="14.1" customHeight="1" x14ac:dyDescent="0.2">
      <c r="A42" s="306">
        <v>52</v>
      </c>
      <c r="B42" s="307" t="s">
        <v>262</v>
      </c>
      <c r="C42" s="308"/>
      <c r="D42" s="113">
        <v>4.3751097068632614</v>
      </c>
      <c r="E42" s="115">
        <v>997</v>
      </c>
      <c r="F42" s="114">
        <v>1016</v>
      </c>
      <c r="G42" s="114">
        <v>1022</v>
      </c>
      <c r="H42" s="114">
        <v>1125</v>
      </c>
      <c r="I42" s="140">
        <v>1122</v>
      </c>
      <c r="J42" s="115">
        <v>-125</v>
      </c>
      <c r="K42" s="116">
        <v>-11.140819964349376</v>
      </c>
    </row>
    <row r="43" spans="1:11" ht="14.1" customHeight="1" x14ac:dyDescent="0.2">
      <c r="A43" s="306" t="s">
        <v>263</v>
      </c>
      <c r="B43" s="307" t="s">
        <v>264</v>
      </c>
      <c r="C43" s="308"/>
      <c r="D43" s="113">
        <v>4.2566262945409861</v>
      </c>
      <c r="E43" s="115">
        <v>970</v>
      </c>
      <c r="F43" s="114">
        <v>985</v>
      </c>
      <c r="G43" s="114">
        <v>993</v>
      </c>
      <c r="H43" s="114">
        <v>1099</v>
      </c>
      <c r="I43" s="140">
        <v>1094</v>
      </c>
      <c r="J43" s="115">
        <v>-124</v>
      </c>
      <c r="K43" s="116">
        <v>-11.3345521023766</v>
      </c>
    </row>
    <row r="44" spans="1:11" ht="14.1" customHeight="1" x14ac:dyDescent="0.2">
      <c r="A44" s="306">
        <v>53</v>
      </c>
      <c r="B44" s="307" t="s">
        <v>265</v>
      </c>
      <c r="C44" s="308"/>
      <c r="D44" s="113">
        <v>1.5929436545550291</v>
      </c>
      <c r="E44" s="115">
        <v>363</v>
      </c>
      <c r="F44" s="114">
        <v>386</v>
      </c>
      <c r="G44" s="114">
        <v>371</v>
      </c>
      <c r="H44" s="114">
        <v>388</v>
      </c>
      <c r="I44" s="140">
        <v>377</v>
      </c>
      <c r="J44" s="115">
        <v>-14</v>
      </c>
      <c r="K44" s="116">
        <v>-3.7135278514588861</v>
      </c>
    </row>
    <row r="45" spans="1:11" ht="14.1" customHeight="1" x14ac:dyDescent="0.2">
      <c r="A45" s="306" t="s">
        <v>266</v>
      </c>
      <c r="B45" s="307" t="s">
        <v>267</v>
      </c>
      <c r="C45" s="308"/>
      <c r="D45" s="113">
        <v>1.5358960856591188</v>
      </c>
      <c r="E45" s="115">
        <v>350</v>
      </c>
      <c r="F45" s="114">
        <v>375</v>
      </c>
      <c r="G45" s="114">
        <v>359</v>
      </c>
      <c r="H45" s="114">
        <v>375</v>
      </c>
      <c r="I45" s="140">
        <v>364</v>
      </c>
      <c r="J45" s="115">
        <v>-14</v>
      </c>
      <c r="K45" s="116">
        <v>-3.8461538461538463</v>
      </c>
    </row>
    <row r="46" spans="1:11" ht="14.1" customHeight="1" x14ac:dyDescent="0.2">
      <c r="A46" s="306">
        <v>54</v>
      </c>
      <c r="B46" s="307" t="s">
        <v>268</v>
      </c>
      <c r="C46" s="308"/>
      <c r="D46" s="113">
        <v>11.971212919080218</v>
      </c>
      <c r="E46" s="115">
        <v>2728</v>
      </c>
      <c r="F46" s="114">
        <v>2805</v>
      </c>
      <c r="G46" s="114">
        <v>2763</v>
      </c>
      <c r="H46" s="114">
        <v>2737</v>
      </c>
      <c r="I46" s="140">
        <v>2704</v>
      </c>
      <c r="J46" s="115">
        <v>24</v>
      </c>
      <c r="K46" s="116">
        <v>0.8875739644970414</v>
      </c>
    </row>
    <row r="47" spans="1:11" ht="14.1" customHeight="1" x14ac:dyDescent="0.2">
      <c r="A47" s="306">
        <v>61</v>
      </c>
      <c r="B47" s="307" t="s">
        <v>269</v>
      </c>
      <c r="C47" s="308"/>
      <c r="D47" s="113">
        <v>0.48271019835000878</v>
      </c>
      <c r="E47" s="115">
        <v>110</v>
      </c>
      <c r="F47" s="114">
        <v>122</v>
      </c>
      <c r="G47" s="114">
        <v>120</v>
      </c>
      <c r="H47" s="114">
        <v>113</v>
      </c>
      <c r="I47" s="140">
        <v>116</v>
      </c>
      <c r="J47" s="115">
        <v>-6</v>
      </c>
      <c r="K47" s="116">
        <v>-5.1724137931034484</v>
      </c>
    </row>
    <row r="48" spans="1:11" ht="14.1" customHeight="1" x14ac:dyDescent="0.2">
      <c r="A48" s="306">
        <v>62</v>
      </c>
      <c r="B48" s="307" t="s">
        <v>270</v>
      </c>
      <c r="C48" s="308"/>
      <c r="D48" s="113">
        <v>10.545023696682465</v>
      </c>
      <c r="E48" s="115">
        <v>2403</v>
      </c>
      <c r="F48" s="114">
        <v>2432</v>
      </c>
      <c r="G48" s="114">
        <v>2462</v>
      </c>
      <c r="H48" s="114">
        <v>2503</v>
      </c>
      <c r="I48" s="140">
        <v>2409</v>
      </c>
      <c r="J48" s="115">
        <v>-6</v>
      </c>
      <c r="K48" s="116">
        <v>-0.24906600249066002</v>
      </c>
    </row>
    <row r="49" spans="1:11" ht="14.1" customHeight="1" x14ac:dyDescent="0.2">
      <c r="A49" s="306">
        <v>63</v>
      </c>
      <c r="B49" s="307" t="s">
        <v>271</v>
      </c>
      <c r="C49" s="308"/>
      <c r="D49" s="113">
        <v>10.079866596454274</v>
      </c>
      <c r="E49" s="115">
        <v>2297</v>
      </c>
      <c r="F49" s="114">
        <v>2527</v>
      </c>
      <c r="G49" s="114">
        <v>2595</v>
      </c>
      <c r="H49" s="114">
        <v>2636</v>
      </c>
      <c r="I49" s="140">
        <v>2547</v>
      </c>
      <c r="J49" s="115">
        <v>-250</v>
      </c>
      <c r="K49" s="116">
        <v>-9.8154691794267759</v>
      </c>
    </row>
    <row r="50" spans="1:11" ht="14.1" customHeight="1" x14ac:dyDescent="0.2">
      <c r="A50" s="306" t="s">
        <v>272</v>
      </c>
      <c r="B50" s="307" t="s">
        <v>273</v>
      </c>
      <c r="C50" s="308"/>
      <c r="D50" s="113">
        <v>0.39494470774091628</v>
      </c>
      <c r="E50" s="115">
        <v>90</v>
      </c>
      <c r="F50" s="114">
        <v>93</v>
      </c>
      <c r="G50" s="114">
        <v>94</v>
      </c>
      <c r="H50" s="114">
        <v>91</v>
      </c>
      <c r="I50" s="140">
        <v>87</v>
      </c>
      <c r="J50" s="115">
        <v>3</v>
      </c>
      <c r="K50" s="116">
        <v>3.4482758620689653</v>
      </c>
    </row>
    <row r="51" spans="1:11" ht="14.1" customHeight="1" x14ac:dyDescent="0.2">
      <c r="A51" s="306" t="s">
        <v>274</v>
      </c>
      <c r="B51" s="307" t="s">
        <v>275</v>
      </c>
      <c r="C51" s="308"/>
      <c r="D51" s="113">
        <v>9.1495523959978939</v>
      </c>
      <c r="E51" s="115">
        <v>2085</v>
      </c>
      <c r="F51" s="114">
        <v>2337</v>
      </c>
      <c r="G51" s="114">
        <v>2399</v>
      </c>
      <c r="H51" s="114">
        <v>2424</v>
      </c>
      <c r="I51" s="140">
        <v>2345</v>
      </c>
      <c r="J51" s="115">
        <v>-260</v>
      </c>
      <c r="K51" s="116">
        <v>-11.087420042643924</v>
      </c>
    </row>
    <row r="52" spans="1:11" ht="14.1" customHeight="1" x14ac:dyDescent="0.2">
      <c r="A52" s="306">
        <v>71</v>
      </c>
      <c r="B52" s="307" t="s">
        <v>276</v>
      </c>
      <c r="C52" s="308"/>
      <c r="D52" s="113">
        <v>12.774267158153414</v>
      </c>
      <c r="E52" s="115">
        <v>2911</v>
      </c>
      <c r="F52" s="114">
        <v>3019</v>
      </c>
      <c r="G52" s="114">
        <v>2886</v>
      </c>
      <c r="H52" s="114">
        <v>3019</v>
      </c>
      <c r="I52" s="140">
        <v>2893</v>
      </c>
      <c r="J52" s="115">
        <v>18</v>
      </c>
      <c r="K52" s="116">
        <v>0.62219149671621155</v>
      </c>
    </row>
    <row r="53" spans="1:11" ht="14.1" customHeight="1" x14ac:dyDescent="0.2">
      <c r="A53" s="306" t="s">
        <v>277</v>
      </c>
      <c r="B53" s="307" t="s">
        <v>278</v>
      </c>
      <c r="C53" s="308"/>
      <c r="D53" s="113">
        <v>0.96980867123047221</v>
      </c>
      <c r="E53" s="115">
        <v>221</v>
      </c>
      <c r="F53" s="114">
        <v>219</v>
      </c>
      <c r="G53" s="114">
        <v>221</v>
      </c>
      <c r="H53" s="114">
        <v>224</v>
      </c>
      <c r="I53" s="140">
        <v>226</v>
      </c>
      <c r="J53" s="115">
        <v>-5</v>
      </c>
      <c r="K53" s="116">
        <v>-2.2123893805309733</v>
      </c>
    </row>
    <row r="54" spans="1:11" ht="14.1" customHeight="1" x14ac:dyDescent="0.2">
      <c r="A54" s="306" t="s">
        <v>279</v>
      </c>
      <c r="B54" s="307" t="s">
        <v>280</v>
      </c>
      <c r="C54" s="308"/>
      <c r="D54" s="113">
        <v>11.391960681060207</v>
      </c>
      <c r="E54" s="115">
        <v>2596</v>
      </c>
      <c r="F54" s="114">
        <v>2707</v>
      </c>
      <c r="G54" s="114">
        <v>2572</v>
      </c>
      <c r="H54" s="114">
        <v>2704</v>
      </c>
      <c r="I54" s="140">
        <v>2577</v>
      </c>
      <c r="J54" s="115">
        <v>19</v>
      </c>
      <c r="K54" s="116">
        <v>0.73729142413659299</v>
      </c>
    </row>
    <row r="55" spans="1:11" ht="14.1" customHeight="1" x14ac:dyDescent="0.2">
      <c r="A55" s="306">
        <v>72</v>
      </c>
      <c r="B55" s="307" t="s">
        <v>281</v>
      </c>
      <c r="C55" s="308"/>
      <c r="D55" s="113">
        <v>1.0136914165350184</v>
      </c>
      <c r="E55" s="115">
        <v>231</v>
      </c>
      <c r="F55" s="114">
        <v>235</v>
      </c>
      <c r="G55" s="114">
        <v>225</v>
      </c>
      <c r="H55" s="114">
        <v>216</v>
      </c>
      <c r="I55" s="140">
        <v>219</v>
      </c>
      <c r="J55" s="115">
        <v>12</v>
      </c>
      <c r="K55" s="116">
        <v>5.4794520547945202</v>
      </c>
    </row>
    <row r="56" spans="1:11" ht="14.1" customHeight="1" x14ac:dyDescent="0.2">
      <c r="A56" s="306" t="s">
        <v>282</v>
      </c>
      <c r="B56" s="307" t="s">
        <v>283</v>
      </c>
      <c r="C56" s="308"/>
      <c r="D56" s="113">
        <v>0.105318588730911</v>
      </c>
      <c r="E56" s="115">
        <v>24</v>
      </c>
      <c r="F56" s="114">
        <v>25</v>
      </c>
      <c r="G56" s="114">
        <v>24</v>
      </c>
      <c r="H56" s="114">
        <v>22</v>
      </c>
      <c r="I56" s="140">
        <v>25</v>
      </c>
      <c r="J56" s="115">
        <v>-1</v>
      </c>
      <c r="K56" s="116">
        <v>-4</v>
      </c>
    </row>
    <row r="57" spans="1:11" ht="14.1" customHeight="1" x14ac:dyDescent="0.2">
      <c r="A57" s="306" t="s">
        <v>284</v>
      </c>
      <c r="B57" s="307" t="s">
        <v>285</v>
      </c>
      <c r="C57" s="308"/>
      <c r="D57" s="113">
        <v>0.75478321923819558</v>
      </c>
      <c r="E57" s="115">
        <v>172</v>
      </c>
      <c r="F57" s="114">
        <v>169</v>
      </c>
      <c r="G57" s="114">
        <v>162</v>
      </c>
      <c r="H57" s="114">
        <v>156</v>
      </c>
      <c r="I57" s="140">
        <v>159</v>
      </c>
      <c r="J57" s="115">
        <v>13</v>
      </c>
      <c r="K57" s="116">
        <v>8.1761006289308185</v>
      </c>
    </row>
    <row r="58" spans="1:11" ht="14.1" customHeight="1" x14ac:dyDescent="0.2">
      <c r="A58" s="306">
        <v>73</v>
      </c>
      <c r="B58" s="307" t="s">
        <v>286</v>
      </c>
      <c r="C58" s="308"/>
      <c r="D58" s="113">
        <v>0.78550114095137791</v>
      </c>
      <c r="E58" s="115">
        <v>179</v>
      </c>
      <c r="F58" s="114">
        <v>182</v>
      </c>
      <c r="G58" s="114">
        <v>180</v>
      </c>
      <c r="H58" s="114">
        <v>173</v>
      </c>
      <c r="I58" s="140">
        <v>159</v>
      </c>
      <c r="J58" s="115">
        <v>20</v>
      </c>
      <c r="K58" s="116">
        <v>12.578616352201259</v>
      </c>
    </row>
    <row r="59" spans="1:11" ht="14.1" customHeight="1" x14ac:dyDescent="0.2">
      <c r="A59" s="306" t="s">
        <v>287</v>
      </c>
      <c r="B59" s="307" t="s">
        <v>288</v>
      </c>
      <c r="C59" s="308"/>
      <c r="D59" s="113">
        <v>0.55292259083728279</v>
      </c>
      <c r="E59" s="115">
        <v>126</v>
      </c>
      <c r="F59" s="114">
        <v>127</v>
      </c>
      <c r="G59" s="114">
        <v>124</v>
      </c>
      <c r="H59" s="114">
        <v>121</v>
      </c>
      <c r="I59" s="140">
        <v>109</v>
      </c>
      <c r="J59" s="115">
        <v>17</v>
      </c>
      <c r="K59" s="116">
        <v>15.596330275229358</v>
      </c>
    </row>
    <row r="60" spans="1:11" ht="14.1" customHeight="1" x14ac:dyDescent="0.2">
      <c r="A60" s="306">
        <v>81</v>
      </c>
      <c r="B60" s="307" t="s">
        <v>289</v>
      </c>
      <c r="C60" s="308"/>
      <c r="D60" s="113">
        <v>3.9187291556959805</v>
      </c>
      <c r="E60" s="115">
        <v>893</v>
      </c>
      <c r="F60" s="114">
        <v>932</v>
      </c>
      <c r="G60" s="114">
        <v>914</v>
      </c>
      <c r="H60" s="114">
        <v>911</v>
      </c>
      <c r="I60" s="140">
        <v>870</v>
      </c>
      <c r="J60" s="115">
        <v>23</v>
      </c>
      <c r="K60" s="116">
        <v>2.6436781609195403</v>
      </c>
    </row>
    <row r="61" spans="1:11" ht="14.1" customHeight="1" x14ac:dyDescent="0.2">
      <c r="A61" s="306" t="s">
        <v>290</v>
      </c>
      <c r="B61" s="307" t="s">
        <v>291</v>
      </c>
      <c r="C61" s="308"/>
      <c r="D61" s="113">
        <v>1.2111637704054765</v>
      </c>
      <c r="E61" s="115">
        <v>276</v>
      </c>
      <c r="F61" s="114">
        <v>284</v>
      </c>
      <c r="G61" s="114">
        <v>281</v>
      </c>
      <c r="H61" s="114">
        <v>289</v>
      </c>
      <c r="I61" s="140">
        <v>265</v>
      </c>
      <c r="J61" s="115">
        <v>11</v>
      </c>
      <c r="K61" s="116">
        <v>4.1509433962264151</v>
      </c>
    </row>
    <row r="62" spans="1:11" ht="14.1" customHeight="1" x14ac:dyDescent="0.2">
      <c r="A62" s="306" t="s">
        <v>292</v>
      </c>
      <c r="B62" s="307" t="s">
        <v>293</v>
      </c>
      <c r="C62" s="308"/>
      <c r="D62" s="113">
        <v>1.6894856942250307</v>
      </c>
      <c r="E62" s="115">
        <v>385</v>
      </c>
      <c r="F62" s="114">
        <v>396</v>
      </c>
      <c r="G62" s="114">
        <v>386</v>
      </c>
      <c r="H62" s="114">
        <v>375</v>
      </c>
      <c r="I62" s="140">
        <v>364</v>
      </c>
      <c r="J62" s="115">
        <v>21</v>
      </c>
      <c r="K62" s="116">
        <v>5.7692307692307692</v>
      </c>
    </row>
    <row r="63" spans="1:11" ht="14.1" customHeight="1" x14ac:dyDescent="0.2">
      <c r="A63" s="306"/>
      <c r="B63" s="307" t="s">
        <v>294</v>
      </c>
      <c r="C63" s="308"/>
      <c r="D63" s="113">
        <v>1.5578374583113919</v>
      </c>
      <c r="E63" s="115">
        <v>355</v>
      </c>
      <c r="F63" s="114">
        <v>363</v>
      </c>
      <c r="G63" s="114">
        <v>355</v>
      </c>
      <c r="H63" s="114">
        <v>348</v>
      </c>
      <c r="I63" s="140">
        <v>335</v>
      </c>
      <c r="J63" s="115">
        <v>20</v>
      </c>
      <c r="K63" s="116">
        <v>5.9701492537313436</v>
      </c>
    </row>
    <row r="64" spans="1:11" ht="14.1" customHeight="1" x14ac:dyDescent="0.2">
      <c r="A64" s="306" t="s">
        <v>295</v>
      </c>
      <c r="B64" s="307" t="s">
        <v>296</v>
      </c>
      <c r="C64" s="308"/>
      <c r="D64" s="113">
        <v>0.12725996138318413</v>
      </c>
      <c r="E64" s="115">
        <v>29</v>
      </c>
      <c r="F64" s="114">
        <v>37</v>
      </c>
      <c r="G64" s="114">
        <v>36</v>
      </c>
      <c r="H64" s="114">
        <v>33</v>
      </c>
      <c r="I64" s="140">
        <v>32</v>
      </c>
      <c r="J64" s="115">
        <v>-3</v>
      </c>
      <c r="K64" s="116">
        <v>-9.375</v>
      </c>
    </row>
    <row r="65" spans="1:11" ht="14.1" customHeight="1" x14ac:dyDescent="0.2">
      <c r="A65" s="306" t="s">
        <v>297</v>
      </c>
      <c r="B65" s="307" t="s">
        <v>298</v>
      </c>
      <c r="C65" s="308"/>
      <c r="D65" s="113">
        <v>0.63191153238546605</v>
      </c>
      <c r="E65" s="115">
        <v>144</v>
      </c>
      <c r="F65" s="114">
        <v>159</v>
      </c>
      <c r="G65" s="114">
        <v>157</v>
      </c>
      <c r="H65" s="114">
        <v>164</v>
      </c>
      <c r="I65" s="140">
        <v>159</v>
      </c>
      <c r="J65" s="115">
        <v>-15</v>
      </c>
      <c r="K65" s="116">
        <v>-9.433962264150944</v>
      </c>
    </row>
    <row r="66" spans="1:11" ht="14.1" customHeight="1" x14ac:dyDescent="0.2">
      <c r="A66" s="306">
        <v>82</v>
      </c>
      <c r="B66" s="307" t="s">
        <v>299</v>
      </c>
      <c r="C66" s="308"/>
      <c r="D66" s="113">
        <v>2.6812357381077758</v>
      </c>
      <c r="E66" s="115">
        <v>611</v>
      </c>
      <c r="F66" s="114">
        <v>623</v>
      </c>
      <c r="G66" s="114">
        <v>618</v>
      </c>
      <c r="H66" s="114">
        <v>621</v>
      </c>
      <c r="I66" s="140">
        <v>610</v>
      </c>
      <c r="J66" s="115">
        <v>1</v>
      </c>
      <c r="K66" s="116">
        <v>0.16393442622950818</v>
      </c>
    </row>
    <row r="67" spans="1:11" ht="14.1" customHeight="1" x14ac:dyDescent="0.2">
      <c r="A67" s="306" t="s">
        <v>300</v>
      </c>
      <c r="B67" s="307" t="s">
        <v>301</v>
      </c>
      <c r="C67" s="308"/>
      <c r="D67" s="113">
        <v>1.312094084605933</v>
      </c>
      <c r="E67" s="115">
        <v>299</v>
      </c>
      <c r="F67" s="114">
        <v>293</v>
      </c>
      <c r="G67" s="114">
        <v>285</v>
      </c>
      <c r="H67" s="114">
        <v>297</v>
      </c>
      <c r="I67" s="140">
        <v>285</v>
      </c>
      <c r="J67" s="115">
        <v>14</v>
      </c>
      <c r="K67" s="116">
        <v>4.9122807017543861</v>
      </c>
    </row>
    <row r="68" spans="1:11" ht="14.1" customHeight="1" x14ac:dyDescent="0.2">
      <c r="A68" s="306" t="s">
        <v>302</v>
      </c>
      <c r="B68" s="307" t="s">
        <v>303</v>
      </c>
      <c r="C68" s="308"/>
      <c r="D68" s="113">
        <v>0.64946463050728453</v>
      </c>
      <c r="E68" s="115">
        <v>148</v>
      </c>
      <c r="F68" s="114">
        <v>160</v>
      </c>
      <c r="G68" s="114">
        <v>162</v>
      </c>
      <c r="H68" s="114">
        <v>156</v>
      </c>
      <c r="I68" s="140">
        <v>158</v>
      </c>
      <c r="J68" s="115">
        <v>-10</v>
      </c>
      <c r="K68" s="116">
        <v>-6.3291139240506329</v>
      </c>
    </row>
    <row r="69" spans="1:11" ht="14.1" customHeight="1" x14ac:dyDescent="0.2">
      <c r="A69" s="306">
        <v>83</v>
      </c>
      <c r="B69" s="307" t="s">
        <v>304</v>
      </c>
      <c r="C69" s="308"/>
      <c r="D69" s="113">
        <v>3.2473231525364228</v>
      </c>
      <c r="E69" s="115">
        <v>740</v>
      </c>
      <c r="F69" s="114">
        <v>746</v>
      </c>
      <c r="G69" s="114">
        <v>755</v>
      </c>
      <c r="H69" s="114">
        <v>743</v>
      </c>
      <c r="I69" s="140">
        <v>724</v>
      </c>
      <c r="J69" s="115">
        <v>16</v>
      </c>
      <c r="K69" s="116">
        <v>2.2099447513812156</v>
      </c>
    </row>
    <row r="70" spans="1:11" ht="14.1" customHeight="1" x14ac:dyDescent="0.2">
      <c r="A70" s="306" t="s">
        <v>305</v>
      </c>
      <c r="B70" s="307" t="s">
        <v>306</v>
      </c>
      <c r="C70" s="308"/>
      <c r="D70" s="113">
        <v>1.9615587151132174</v>
      </c>
      <c r="E70" s="115">
        <v>447</v>
      </c>
      <c r="F70" s="114">
        <v>445</v>
      </c>
      <c r="G70" s="114">
        <v>440</v>
      </c>
      <c r="H70" s="114">
        <v>424</v>
      </c>
      <c r="I70" s="140">
        <v>411</v>
      </c>
      <c r="J70" s="115">
        <v>36</v>
      </c>
      <c r="K70" s="116">
        <v>8.7591240875912408</v>
      </c>
    </row>
    <row r="71" spans="1:11" ht="14.1" customHeight="1" x14ac:dyDescent="0.2">
      <c r="A71" s="306"/>
      <c r="B71" s="307" t="s">
        <v>307</v>
      </c>
      <c r="C71" s="308"/>
      <c r="D71" s="113">
        <v>0.60558188520273826</v>
      </c>
      <c r="E71" s="115">
        <v>138</v>
      </c>
      <c r="F71" s="114">
        <v>138</v>
      </c>
      <c r="G71" s="114">
        <v>139</v>
      </c>
      <c r="H71" s="114">
        <v>137</v>
      </c>
      <c r="I71" s="140">
        <v>131</v>
      </c>
      <c r="J71" s="115">
        <v>7</v>
      </c>
      <c r="K71" s="116">
        <v>5.343511450381679</v>
      </c>
    </row>
    <row r="72" spans="1:11" ht="14.1" customHeight="1" x14ac:dyDescent="0.2">
      <c r="A72" s="306">
        <v>84</v>
      </c>
      <c r="B72" s="307" t="s">
        <v>308</v>
      </c>
      <c r="C72" s="308"/>
      <c r="D72" s="113">
        <v>1.4700719677022995</v>
      </c>
      <c r="E72" s="115">
        <v>335</v>
      </c>
      <c r="F72" s="114">
        <v>339</v>
      </c>
      <c r="G72" s="114">
        <v>337</v>
      </c>
      <c r="H72" s="114">
        <v>329</v>
      </c>
      <c r="I72" s="140">
        <v>324</v>
      </c>
      <c r="J72" s="115">
        <v>11</v>
      </c>
      <c r="K72" s="116">
        <v>3.3950617283950617</v>
      </c>
    </row>
    <row r="73" spans="1:11" ht="14.1" customHeight="1" x14ac:dyDescent="0.2">
      <c r="A73" s="306" t="s">
        <v>309</v>
      </c>
      <c r="B73" s="307" t="s">
        <v>310</v>
      </c>
      <c r="C73" s="308"/>
      <c r="D73" s="113">
        <v>0.23696682464454977</v>
      </c>
      <c r="E73" s="115">
        <v>54</v>
      </c>
      <c r="F73" s="114">
        <v>56</v>
      </c>
      <c r="G73" s="114">
        <v>55</v>
      </c>
      <c r="H73" s="114">
        <v>62</v>
      </c>
      <c r="I73" s="140">
        <v>62</v>
      </c>
      <c r="J73" s="115">
        <v>-8</v>
      </c>
      <c r="K73" s="116">
        <v>-12.903225806451612</v>
      </c>
    </row>
    <row r="74" spans="1:11" ht="14.1" customHeight="1" x14ac:dyDescent="0.2">
      <c r="A74" s="306" t="s">
        <v>311</v>
      </c>
      <c r="B74" s="307" t="s">
        <v>312</v>
      </c>
      <c r="C74" s="308"/>
      <c r="D74" s="113">
        <v>0.11848341232227488</v>
      </c>
      <c r="E74" s="115">
        <v>27</v>
      </c>
      <c r="F74" s="114">
        <v>31</v>
      </c>
      <c r="G74" s="114">
        <v>31</v>
      </c>
      <c r="H74" s="114">
        <v>34</v>
      </c>
      <c r="I74" s="140">
        <v>32</v>
      </c>
      <c r="J74" s="115">
        <v>-5</v>
      </c>
      <c r="K74" s="116">
        <v>-15.625</v>
      </c>
    </row>
    <row r="75" spans="1:11" ht="14.1" customHeight="1" x14ac:dyDescent="0.2">
      <c r="A75" s="306" t="s">
        <v>313</v>
      </c>
      <c r="B75" s="307" t="s">
        <v>314</v>
      </c>
      <c r="C75" s="308"/>
      <c r="D75" s="113">
        <v>6.1435843426364753E-2</v>
      </c>
      <c r="E75" s="115">
        <v>14</v>
      </c>
      <c r="F75" s="114">
        <v>13</v>
      </c>
      <c r="G75" s="114">
        <v>14</v>
      </c>
      <c r="H75" s="114">
        <v>14</v>
      </c>
      <c r="I75" s="140">
        <v>15</v>
      </c>
      <c r="J75" s="115">
        <v>-1</v>
      </c>
      <c r="K75" s="116">
        <v>-6.666666666666667</v>
      </c>
    </row>
    <row r="76" spans="1:11" ht="14.1" customHeight="1" x14ac:dyDescent="0.2">
      <c r="A76" s="306">
        <v>91</v>
      </c>
      <c r="B76" s="307" t="s">
        <v>315</v>
      </c>
      <c r="C76" s="308"/>
      <c r="D76" s="113">
        <v>0.61435843426364756</v>
      </c>
      <c r="E76" s="115">
        <v>140</v>
      </c>
      <c r="F76" s="114">
        <v>132</v>
      </c>
      <c r="G76" s="114">
        <v>129</v>
      </c>
      <c r="H76" s="114">
        <v>131</v>
      </c>
      <c r="I76" s="140">
        <v>131</v>
      </c>
      <c r="J76" s="115">
        <v>9</v>
      </c>
      <c r="K76" s="116">
        <v>6.8702290076335881</v>
      </c>
    </row>
    <row r="77" spans="1:11" ht="14.1" customHeight="1" x14ac:dyDescent="0.2">
      <c r="A77" s="306">
        <v>92</v>
      </c>
      <c r="B77" s="307" t="s">
        <v>316</v>
      </c>
      <c r="C77" s="308"/>
      <c r="D77" s="113">
        <v>0.28084956994909599</v>
      </c>
      <c r="E77" s="115">
        <v>64</v>
      </c>
      <c r="F77" s="114">
        <v>71</v>
      </c>
      <c r="G77" s="114">
        <v>72</v>
      </c>
      <c r="H77" s="114">
        <v>71</v>
      </c>
      <c r="I77" s="140">
        <v>69</v>
      </c>
      <c r="J77" s="115">
        <v>-5</v>
      </c>
      <c r="K77" s="116">
        <v>-7.2463768115942031</v>
      </c>
    </row>
    <row r="78" spans="1:11" ht="14.1" customHeight="1" x14ac:dyDescent="0.2">
      <c r="A78" s="306">
        <v>93</v>
      </c>
      <c r="B78" s="307" t="s">
        <v>317</v>
      </c>
      <c r="C78" s="308"/>
      <c r="D78" s="113">
        <v>7.0212392487273997E-2</v>
      </c>
      <c r="E78" s="115">
        <v>16</v>
      </c>
      <c r="F78" s="114">
        <v>17</v>
      </c>
      <c r="G78" s="114">
        <v>17</v>
      </c>
      <c r="H78" s="114">
        <v>17</v>
      </c>
      <c r="I78" s="140">
        <v>19</v>
      </c>
      <c r="J78" s="115">
        <v>-3</v>
      </c>
      <c r="K78" s="116">
        <v>-15.789473684210526</v>
      </c>
    </row>
    <row r="79" spans="1:11" ht="14.1" customHeight="1" x14ac:dyDescent="0.2">
      <c r="A79" s="306">
        <v>94</v>
      </c>
      <c r="B79" s="307" t="s">
        <v>318</v>
      </c>
      <c r="C79" s="308"/>
      <c r="D79" s="113">
        <v>0.66262945409864837</v>
      </c>
      <c r="E79" s="115">
        <v>151</v>
      </c>
      <c r="F79" s="114">
        <v>164</v>
      </c>
      <c r="G79" s="114">
        <v>169</v>
      </c>
      <c r="H79" s="114">
        <v>154</v>
      </c>
      <c r="I79" s="140">
        <v>157</v>
      </c>
      <c r="J79" s="115">
        <v>-6</v>
      </c>
      <c r="K79" s="116">
        <v>-3.8216560509554141</v>
      </c>
    </row>
    <row r="80" spans="1:11" ht="14.1" customHeight="1" x14ac:dyDescent="0.2">
      <c r="A80" s="306" t="s">
        <v>319</v>
      </c>
      <c r="B80" s="307" t="s">
        <v>320</v>
      </c>
      <c r="C80" s="308"/>
      <c r="D80" s="113">
        <v>0</v>
      </c>
      <c r="E80" s="115">
        <v>0</v>
      </c>
      <c r="F80" s="114">
        <v>0</v>
      </c>
      <c r="G80" s="114">
        <v>0</v>
      </c>
      <c r="H80" s="114" t="s">
        <v>513</v>
      </c>
      <c r="I80" s="140" t="s">
        <v>513</v>
      </c>
      <c r="J80" s="115" t="s">
        <v>513</v>
      </c>
      <c r="K80" s="116" t="s">
        <v>513</v>
      </c>
    </row>
    <row r="81" spans="1:11" ht="14.1" customHeight="1" x14ac:dyDescent="0.2">
      <c r="A81" s="310" t="s">
        <v>321</v>
      </c>
      <c r="B81" s="311" t="s">
        <v>333</v>
      </c>
      <c r="C81" s="312"/>
      <c r="D81" s="125">
        <v>4.4189924521678074</v>
      </c>
      <c r="E81" s="143">
        <v>1007</v>
      </c>
      <c r="F81" s="144">
        <v>1031</v>
      </c>
      <c r="G81" s="144">
        <v>1046</v>
      </c>
      <c r="H81" s="144">
        <v>1066</v>
      </c>
      <c r="I81" s="145">
        <v>1043</v>
      </c>
      <c r="J81" s="143">
        <v>-36</v>
      </c>
      <c r="K81" s="146">
        <v>-3.4515819750719081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6454</v>
      </c>
      <c r="G12" s="536">
        <v>5786</v>
      </c>
      <c r="H12" s="536">
        <v>8939</v>
      </c>
      <c r="I12" s="536">
        <v>5671</v>
      </c>
      <c r="J12" s="537">
        <v>6331</v>
      </c>
      <c r="K12" s="538">
        <v>123</v>
      </c>
      <c r="L12" s="349">
        <v>1.9428210393302796</v>
      </c>
    </row>
    <row r="13" spans="1:17" s="110" customFormat="1" ht="15" customHeight="1" x14ac:dyDescent="0.2">
      <c r="A13" s="350" t="s">
        <v>344</v>
      </c>
      <c r="B13" s="351" t="s">
        <v>345</v>
      </c>
      <c r="C13" s="347"/>
      <c r="D13" s="347"/>
      <c r="E13" s="348"/>
      <c r="F13" s="536">
        <v>3458</v>
      </c>
      <c r="G13" s="536">
        <v>2614</v>
      </c>
      <c r="H13" s="536">
        <v>4649</v>
      </c>
      <c r="I13" s="536">
        <v>3131</v>
      </c>
      <c r="J13" s="537">
        <v>3554</v>
      </c>
      <c r="K13" s="538">
        <v>-96</v>
      </c>
      <c r="L13" s="349">
        <v>-2.7011817670230727</v>
      </c>
    </row>
    <row r="14" spans="1:17" s="110" customFormat="1" ht="22.5" customHeight="1" x14ac:dyDescent="0.2">
      <c r="A14" s="350"/>
      <c r="B14" s="351" t="s">
        <v>346</v>
      </c>
      <c r="C14" s="347"/>
      <c r="D14" s="347"/>
      <c r="E14" s="348"/>
      <c r="F14" s="536">
        <v>2996</v>
      </c>
      <c r="G14" s="536">
        <v>3172</v>
      </c>
      <c r="H14" s="536">
        <v>4290</v>
      </c>
      <c r="I14" s="536">
        <v>2540</v>
      </c>
      <c r="J14" s="537">
        <v>2777</v>
      </c>
      <c r="K14" s="538">
        <v>219</v>
      </c>
      <c r="L14" s="349">
        <v>7.8862081382787181</v>
      </c>
    </row>
    <row r="15" spans="1:17" s="110" customFormat="1" ht="15" customHeight="1" x14ac:dyDescent="0.2">
      <c r="A15" s="350" t="s">
        <v>347</v>
      </c>
      <c r="B15" s="351" t="s">
        <v>108</v>
      </c>
      <c r="C15" s="347"/>
      <c r="D15" s="347"/>
      <c r="E15" s="348"/>
      <c r="F15" s="536">
        <v>1490</v>
      </c>
      <c r="G15" s="536">
        <v>1258</v>
      </c>
      <c r="H15" s="536">
        <v>3848</v>
      </c>
      <c r="I15" s="536">
        <v>1378</v>
      </c>
      <c r="J15" s="537">
        <v>1430</v>
      </c>
      <c r="K15" s="538">
        <v>60</v>
      </c>
      <c r="L15" s="349">
        <v>4.1958041958041958</v>
      </c>
    </row>
    <row r="16" spans="1:17" s="110" customFormat="1" ht="15" customHeight="1" x14ac:dyDescent="0.2">
      <c r="A16" s="350"/>
      <c r="B16" s="351" t="s">
        <v>109</v>
      </c>
      <c r="C16" s="347"/>
      <c r="D16" s="347"/>
      <c r="E16" s="348"/>
      <c r="F16" s="536">
        <v>4229</v>
      </c>
      <c r="G16" s="536">
        <v>3833</v>
      </c>
      <c r="H16" s="536">
        <v>4474</v>
      </c>
      <c r="I16" s="536">
        <v>3768</v>
      </c>
      <c r="J16" s="537">
        <v>4210</v>
      </c>
      <c r="K16" s="538">
        <v>19</v>
      </c>
      <c r="L16" s="349">
        <v>0.45130641330166271</v>
      </c>
    </row>
    <row r="17" spans="1:12" s="110" customFormat="1" ht="15" customHeight="1" x14ac:dyDescent="0.2">
      <c r="A17" s="350"/>
      <c r="B17" s="351" t="s">
        <v>110</v>
      </c>
      <c r="C17" s="347"/>
      <c r="D17" s="347"/>
      <c r="E17" s="348"/>
      <c r="F17" s="536">
        <v>640</v>
      </c>
      <c r="G17" s="536">
        <v>610</v>
      </c>
      <c r="H17" s="536">
        <v>543</v>
      </c>
      <c r="I17" s="536">
        <v>457</v>
      </c>
      <c r="J17" s="537">
        <v>586</v>
      </c>
      <c r="K17" s="538">
        <v>54</v>
      </c>
      <c r="L17" s="349">
        <v>9.2150170648464158</v>
      </c>
    </row>
    <row r="18" spans="1:12" s="110" customFormat="1" ht="15" customHeight="1" x14ac:dyDescent="0.2">
      <c r="A18" s="350"/>
      <c r="B18" s="351" t="s">
        <v>111</v>
      </c>
      <c r="C18" s="347"/>
      <c r="D18" s="347"/>
      <c r="E18" s="348"/>
      <c r="F18" s="536">
        <v>95</v>
      </c>
      <c r="G18" s="536">
        <v>85</v>
      </c>
      <c r="H18" s="536">
        <v>74</v>
      </c>
      <c r="I18" s="536">
        <v>68</v>
      </c>
      <c r="J18" s="537">
        <v>105</v>
      </c>
      <c r="K18" s="538">
        <v>-10</v>
      </c>
      <c r="L18" s="349">
        <v>-9.5238095238095237</v>
      </c>
    </row>
    <row r="19" spans="1:12" s="110" customFormat="1" ht="15" customHeight="1" x14ac:dyDescent="0.2">
      <c r="A19" s="118" t="s">
        <v>113</v>
      </c>
      <c r="B19" s="119" t="s">
        <v>181</v>
      </c>
      <c r="C19" s="347"/>
      <c r="D19" s="347"/>
      <c r="E19" s="348"/>
      <c r="F19" s="536">
        <v>3937</v>
      </c>
      <c r="G19" s="536">
        <v>2962</v>
      </c>
      <c r="H19" s="536">
        <v>6053</v>
      </c>
      <c r="I19" s="536">
        <v>3476</v>
      </c>
      <c r="J19" s="537">
        <v>4000</v>
      </c>
      <c r="K19" s="538">
        <v>-63</v>
      </c>
      <c r="L19" s="349">
        <v>-1.575</v>
      </c>
    </row>
    <row r="20" spans="1:12" s="110" customFormat="1" ht="15" customHeight="1" x14ac:dyDescent="0.2">
      <c r="A20" s="118"/>
      <c r="B20" s="119" t="s">
        <v>182</v>
      </c>
      <c r="C20" s="347"/>
      <c r="D20" s="347"/>
      <c r="E20" s="348"/>
      <c r="F20" s="536">
        <v>2517</v>
      </c>
      <c r="G20" s="536">
        <v>2824</v>
      </c>
      <c r="H20" s="536">
        <v>2886</v>
      </c>
      <c r="I20" s="536">
        <v>2195</v>
      </c>
      <c r="J20" s="537">
        <v>2331</v>
      </c>
      <c r="K20" s="538">
        <v>186</v>
      </c>
      <c r="L20" s="349">
        <v>7.9794079794079797</v>
      </c>
    </row>
    <row r="21" spans="1:12" s="110" customFormat="1" ht="15" customHeight="1" x14ac:dyDescent="0.2">
      <c r="A21" s="118" t="s">
        <v>113</v>
      </c>
      <c r="B21" s="119" t="s">
        <v>116</v>
      </c>
      <c r="C21" s="347"/>
      <c r="D21" s="347"/>
      <c r="E21" s="348"/>
      <c r="F21" s="536">
        <v>5438</v>
      </c>
      <c r="G21" s="536">
        <v>4640</v>
      </c>
      <c r="H21" s="536">
        <v>7672</v>
      </c>
      <c r="I21" s="536">
        <v>4709</v>
      </c>
      <c r="J21" s="537">
        <v>5358</v>
      </c>
      <c r="K21" s="538">
        <v>80</v>
      </c>
      <c r="L21" s="349">
        <v>1.4930944382232176</v>
      </c>
    </row>
    <row r="22" spans="1:12" s="110" customFormat="1" ht="15" customHeight="1" x14ac:dyDescent="0.2">
      <c r="A22" s="118"/>
      <c r="B22" s="119" t="s">
        <v>117</v>
      </c>
      <c r="C22" s="347"/>
      <c r="D22" s="347"/>
      <c r="E22" s="348"/>
      <c r="F22" s="536">
        <v>1011</v>
      </c>
      <c r="G22" s="536">
        <v>1142</v>
      </c>
      <c r="H22" s="536">
        <v>1263</v>
      </c>
      <c r="I22" s="536">
        <v>955</v>
      </c>
      <c r="J22" s="537">
        <v>969</v>
      </c>
      <c r="K22" s="538">
        <v>42</v>
      </c>
      <c r="L22" s="349">
        <v>4.3343653250773997</v>
      </c>
    </row>
    <row r="23" spans="1:12" s="110" customFormat="1" ht="15" customHeight="1" x14ac:dyDescent="0.2">
      <c r="A23" s="352" t="s">
        <v>347</v>
      </c>
      <c r="B23" s="353" t="s">
        <v>193</v>
      </c>
      <c r="C23" s="354"/>
      <c r="D23" s="354"/>
      <c r="E23" s="355"/>
      <c r="F23" s="539">
        <v>143</v>
      </c>
      <c r="G23" s="539">
        <v>169</v>
      </c>
      <c r="H23" s="539">
        <v>1920</v>
      </c>
      <c r="I23" s="539">
        <v>89</v>
      </c>
      <c r="J23" s="540">
        <v>148</v>
      </c>
      <c r="K23" s="541">
        <v>-5</v>
      </c>
      <c r="L23" s="356">
        <v>-3.3783783783783785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37.700000000000003</v>
      </c>
      <c r="G25" s="542">
        <v>41.7</v>
      </c>
      <c r="H25" s="542">
        <v>42.9</v>
      </c>
      <c r="I25" s="542">
        <v>42.6</v>
      </c>
      <c r="J25" s="542">
        <v>39</v>
      </c>
      <c r="K25" s="543" t="s">
        <v>349</v>
      </c>
      <c r="L25" s="364">
        <v>-1.2999999999999972</v>
      </c>
    </row>
    <row r="26" spans="1:12" s="110" customFormat="1" ht="15" customHeight="1" x14ac:dyDescent="0.2">
      <c r="A26" s="365" t="s">
        <v>105</v>
      </c>
      <c r="B26" s="366" t="s">
        <v>345</v>
      </c>
      <c r="C26" s="362"/>
      <c r="D26" s="362"/>
      <c r="E26" s="363"/>
      <c r="F26" s="542">
        <v>36.9</v>
      </c>
      <c r="G26" s="542">
        <v>41.3</v>
      </c>
      <c r="H26" s="542">
        <v>41.4</v>
      </c>
      <c r="I26" s="542">
        <v>40.5</v>
      </c>
      <c r="J26" s="544">
        <v>38.5</v>
      </c>
      <c r="K26" s="543" t="s">
        <v>349</v>
      </c>
      <c r="L26" s="364">
        <v>-1.6000000000000014</v>
      </c>
    </row>
    <row r="27" spans="1:12" s="110" customFormat="1" ht="15" customHeight="1" x14ac:dyDescent="0.2">
      <c r="A27" s="365"/>
      <c r="B27" s="366" t="s">
        <v>346</v>
      </c>
      <c r="C27" s="362"/>
      <c r="D27" s="362"/>
      <c r="E27" s="363"/>
      <c r="F27" s="542">
        <v>38.700000000000003</v>
      </c>
      <c r="G27" s="542">
        <v>42.1</v>
      </c>
      <c r="H27" s="542">
        <v>44.3</v>
      </c>
      <c r="I27" s="542">
        <v>45.1</v>
      </c>
      <c r="J27" s="542">
        <v>39.799999999999997</v>
      </c>
      <c r="K27" s="543" t="s">
        <v>349</v>
      </c>
      <c r="L27" s="364">
        <v>-1.0999999999999943</v>
      </c>
    </row>
    <row r="28" spans="1:12" s="110" customFormat="1" ht="15" customHeight="1" x14ac:dyDescent="0.2">
      <c r="A28" s="365" t="s">
        <v>113</v>
      </c>
      <c r="B28" s="366" t="s">
        <v>108</v>
      </c>
      <c r="C28" s="362"/>
      <c r="D28" s="362"/>
      <c r="E28" s="363"/>
      <c r="F28" s="542">
        <v>52.8</v>
      </c>
      <c r="G28" s="542">
        <v>57.4</v>
      </c>
      <c r="H28" s="542">
        <v>54.6</v>
      </c>
      <c r="I28" s="542">
        <v>55.8</v>
      </c>
      <c r="J28" s="542">
        <v>51.6</v>
      </c>
      <c r="K28" s="543" t="s">
        <v>349</v>
      </c>
      <c r="L28" s="364">
        <v>1.1999999999999957</v>
      </c>
    </row>
    <row r="29" spans="1:12" s="110" customFormat="1" ht="11.25" x14ac:dyDescent="0.2">
      <c r="A29" s="365"/>
      <c r="B29" s="366" t="s">
        <v>109</v>
      </c>
      <c r="C29" s="362"/>
      <c r="D29" s="362"/>
      <c r="E29" s="363"/>
      <c r="F29" s="542">
        <v>34.700000000000003</v>
      </c>
      <c r="G29" s="542">
        <v>39.6</v>
      </c>
      <c r="H29" s="542">
        <v>39.200000000000003</v>
      </c>
      <c r="I29" s="542">
        <v>39.200000000000003</v>
      </c>
      <c r="J29" s="544">
        <v>36.9</v>
      </c>
      <c r="K29" s="543" t="s">
        <v>349</v>
      </c>
      <c r="L29" s="364">
        <v>-2.1999999999999957</v>
      </c>
    </row>
    <row r="30" spans="1:12" s="110" customFormat="1" ht="15" customHeight="1" x14ac:dyDescent="0.2">
      <c r="A30" s="365"/>
      <c r="B30" s="366" t="s">
        <v>110</v>
      </c>
      <c r="C30" s="362"/>
      <c r="D30" s="362"/>
      <c r="E30" s="363"/>
      <c r="F30" s="542">
        <v>27</v>
      </c>
      <c r="G30" s="542">
        <v>28.6</v>
      </c>
      <c r="H30" s="542">
        <v>31.9</v>
      </c>
      <c r="I30" s="542">
        <v>34.6</v>
      </c>
      <c r="J30" s="542">
        <v>27.6</v>
      </c>
      <c r="K30" s="543" t="s">
        <v>349</v>
      </c>
      <c r="L30" s="364">
        <v>-0.60000000000000142</v>
      </c>
    </row>
    <row r="31" spans="1:12" s="110" customFormat="1" ht="15" customHeight="1" x14ac:dyDescent="0.2">
      <c r="A31" s="365"/>
      <c r="B31" s="366" t="s">
        <v>111</v>
      </c>
      <c r="C31" s="362"/>
      <c r="D31" s="362"/>
      <c r="E31" s="363"/>
      <c r="F31" s="542">
        <v>32.6</v>
      </c>
      <c r="G31" s="542">
        <v>40</v>
      </c>
      <c r="H31" s="542">
        <v>52.7</v>
      </c>
      <c r="I31" s="542">
        <v>33.799999999999997</v>
      </c>
      <c r="J31" s="542">
        <v>33.299999999999997</v>
      </c>
      <c r="K31" s="543" t="s">
        <v>349</v>
      </c>
      <c r="L31" s="364">
        <v>-0.69999999999999574</v>
      </c>
    </row>
    <row r="32" spans="1:12" s="110" customFormat="1" ht="15" customHeight="1" x14ac:dyDescent="0.2">
      <c r="A32" s="367" t="s">
        <v>113</v>
      </c>
      <c r="B32" s="368" t="s">
        <v>181</v>
      </c>
      <c r="C32" s="362"/>
      <c r="D32" s="362"/>
      <c r="E32" s="363"/>
      <c r="F32" s="542">
        <v>34.6</v>
      </c>
      <c r="G32" s="542">
        <v>38</v>
      </c>
      <c r="H32" s="542">
        <v>38</v>
      </c>
      <c r="I32" s="542">
        <v>38.6</v>
      </c>
      <c r="J32" s="544">
        <v>36.700000000000003</v>
      </c>
      <c r="K32" s="543" t="s">
        <v>349</v>
      </c>
      <c r="L32" s="364">
        <v>-2.1000000000000014</v>
      </c>
    </row>
    <row r="33" spans="1:12" s="110" customFormat="1" ht="15" customHeight="1" x14ac:dyDescent="0.2">
      <c r="A33" s="367"/>
      <c r="B33" s="368" t="s">
        <v>182</v>
      </c>
      <c r="C33" s="362"/>
      <c r="D33" s="362"/>
      <c r="E33" s="363"/>
      <c r="F33" s="542">
        <v>42.4</v>
      </c>
      <c r="G33" s="542">
        <v>45.4</v>
      </c>
      <c r="H33" s="542">
        <v>49.3</v>
      </c>
      <c r="I33" s="542">
        <v>48.7</v>
      </c>
      <c r="J33" s="542">
        <v>42.8</v>
      </c>
      <c r="K33" s="543" t="s">
        <v>349</v>
      </c>
      <c r="L33" s="364">
        <v>-0.39999999999999858</v>
      </c>
    </row>
    <row r="34" spans="1:12" s="369" customFormat="1" ht="15" customHeight="1" x14ac:dyDescent="0.2">
      <c r="A34" s="367" t="s">
        <v>113</v>
      </c>
      <c r="B34" s="368" t="s">
        <v>116</v>
      </c>
      <c r="C34" s="362"/>
      <c r="D34" s="362"/>
      <c r="E34" s="363"/>
      <c r="F34" s="542">
        <v>35.6</v>
      </c>
      <c r="G34" s="542">
        <v>39.200000000000003</v>
      </c>
      <c r="H34" s="542">
        <v>41</v>
      </c>
      <c r="I34" s="542">
        <v>41.1</v>
      </c>
      <c r="J34" s="542">
        <v>37.6</v>
      </c>
      <c r="K34" s="543" t="s">
        <v>349</v>
      </c>
      <c r="L34" s="364">
        <v>-2</v>
      </c>
    </row>
    <row r="35" spans="1:12" s="369" customFormat="1" ht="11.25" x14ac:dyDescent="0.2">
      <c r="A35" s="370"/>
      <c r="B35" s="371" t="s">
        <v>117</v>
      </c>
      <c r="C35" s="372"/>
      <c r="D35" s="372"/>
      <c r="E35" s="373"/>
      <c r="F35" s="545">
        <v>48.8</v>
      </c>
      <c r="G35" s="545">
        <v>52.1</v>
      </c>
      <c r="H35" s="545">
        <v>52.2</v>
      </c>
      <c r="I35" s="545">
        <v>49.7</v>
      </c>
      <c r="J35" s="546">
        <v>47.4</v>
      </c>
      <c r="K35" s="547" t="s">
        <v>349</v>
      </c>
      <c r="L35" s="374">
        <v>1.3999999999999986</v>
      </c>
    </row>
    <row r="36" spans="1:12" s="369" customFormat="1" ht="15.95" customHeight="1" x14ac:dyDescent="0.2">
      <c r="A36" s="375" t="s">
        <v>350</v>
      </c>
      <c r="B36" s="376"/>
      <c r="C36" s="377"/>
      <c r="D36" s="376"/>
      <c r="E36" s="378"/>
      <c r="F36" s="548">
        <v>6260</v>
      </c>
      <c r="G36" s="548">
        <v>5533</v>
      </c>
      <c r="H36" s="548">
        <v>6651</v>
      </c>
      <c r="I36" s="548">
        <v>5537</v>
      </c>
      <c r="J36" s="548">
        <v>6134</v>
      </c>
      <c r="K36" s="549">
        <v>126</v>
      </c>
      <c r="L36" s="380">
        <v>2.0541245516791653</v>
      </c>
    </row>
    <row r="37" spans="1:12" s="369" customFormat="1" ht="15.95" customHeight="1" x14ac:dyDescent="0.2">
      <c r="A37" s="381"/>
      <c r="B37" s="382" t="s">
        <v>113</v>
      </c>
      <c r="C37" s="382" t="s">
        <v>351</v>
      </c>
      <c r="D37" s="382"/>
      <c r="E37" s="383"/>
      <c r="F37" s="548">
        <v>2362</v>
      </c>
      <c r="G37" s="548">
        <v>2310</v>
      </c>
      <c r="H37" s="548">
        <v>2850</v>
      </c>
      <c r="I37" s="548">
        <v>2357</v>
      </c>
      <c r="J37" s="548">
        <v>2395</v>
      </c>
      <c r="K37" s="549">
        <v>-33</v>
      </c>
      <c r="L37" s="380">
        <v>-1.3778705636743216</v>
      </c>
    </row>
    <row r="38" spans="1:12" s="369" customFormat="1" ht="15.95" customHeight="1" x14ac:dyDescent="0.2">
      <c r="A38" s="381"/>
      <c r="B38" s="384" t="s">
        <v>105</v>
      </c>
      <c r="C38" s="384" t="s">
        <v>106</v>
      </c>
      <c r="D38" s="385"/>
      <c r="E38" s="383"/>
      <c r="F38" s="548">
        <v>3353</v>
      </c>
      <c r="G38" s="548">
        <v>2494</v>
      </c>
      <c r="H38" s="548">
        <v>3345</v>
      </c>
      <c r="I38" s="548">
        <v>3066</v>
      </c>
      <c r="J38" s="550">
        <v>3451</v>
      </c>
      <c r="K38" s="549">
        <v>-98</v>
      </c>
      <c r="L38" s="380">
        <v>-2.8397565922920891</v>
      </c>
    </row>
    <row r="39" spans="1:12" s="369" customFormat="1" ht="15.95" customHeight="1" x14ac:dyDescent="0.2">
      <c r="A39" s="381"/>
      <c r="B39" s="385"/>
      <c r="C39" s="382" t="s">
        <v>352</v>
      </c>
      <c r="D39" s="385"/>
      <c r="E39" s="383"/>
      <c r="F39" s="548">
        <v>1237</v>
      </c>
      <c r="G39" s="548">
        <v>1031</v>
      </c>
      <c r="H39" s="548">
        <v>1385</v>
      </c>
      <c r="I39" s="548">
        <v>1243</v>
      </c>
      <c r="J39" s="548">
        <v>1327</v>
      </c>
      <c r="K39" s="549">
        <v>-90</v>
      </c>
      <c r="L39" s="380">
        <v>-6.7822155237377544</v>
      </c>
    </row>
    <row r="40" spans="1:12" s="369" customFormat="1" ht="15.95" customHeight="1" x14ac:dyDescent="0.2">
      <c r="A40" s="381"/>
      <c r="B40" s="384"/>
      <c r="C40" s="384" t="s">
        <v>107</v>
      </c>
      <c r="D40" s="385"/>
      <c r="E40" s="383"/>
      <c r="F40" s="548">
        <v>2907</v>
      </c>
      <c r="G40" s="548">
        <v>3039</v>
      </c>
      <c r="H40" s="548">
        <v>3306</v>
      </c>
      <c r="I40" s="548">
        <v>2471</v>
      </c>
      <c r="J40" s="548">
        <v>2683</v>
      </c>
      <c r="K40" s="549">
        <v>224</v>
      </c>
      <c r="L40" s="380">
        <v>8.3488632128214686</v>
      </c>
    </row>
    <row r="41" spans="1:12" s="369" customFormat="1" ht="24" customHeight="1" x14ac:dyDescent="0.2">
      <c r="A41" s="381"/>
      <c r="B41" s="385"/>
      <c r="C41" s="382" t="s">
        <v>352</v>
      </c>
      <c r="D41" s="385"/>
      <c r="E41" s="383"/>
      <c r="F41" s="548">
        <v>1125</v>
      </c>
      <c r="G41" s="548">
        <v>1279</v>
      </c>
      <c r="H41" s="548">
        <v>1465</v>
      </c>
      <c r="I41" s="548">
        <v>1114</v>
      </c>
      <c r="J41" s="550">
        <v>1068</v>
      </c>
      <c r="K41" s="549">
        <v>57</v>
      </c>
      <c r="L41" s="380">
        <v>5.3370786516853936</v>
      </c>
    </row>
    <row r="42" spans="1:12" s="110" customFormat="1" ht="15" customHeight="1" x14ac:dyDescent="0.2">
      <c r="A42" s="381"/>
      <c r="B42" s="384" t="s">
        <v>113</v>
      </c>
      <c r="C42" s="384" t="s">
        <v>353</v>
      </c>
      <c r="D42" s="385"/>
      <c r="E42" s="383"/>
      <c r="F42" s="548">
        <v>1334</v>
      </c>
      <c r="G42" s="548">
        <v>1038</v>
      </c>
      <c r="H42" s="548">
        <v>1769</v>
      </c>
      <c r="I42" s="548">
        <v>1276</v>
      </c>
      <c r="J42" s="548">
        <v>1278</v>
      </c>
      <c r="K42" s="549">
        <v>56</v>
      </c>
      <c r="L42" s="380">
        <v>4.3818466353677623</v>
      </c>
    </row>
    <row r="43" spans="1:12" s="110" customFormat="1" ht="15" customHeight="1" x14ac:dyDescent="0.2">
      <c r="A43" s="381"/>
      <c r="B43" s="385"/>
      <c r="C43" s="382" t="s">
        <v>352</v>
      </c>
      <c r="D43" s="385"/>
      <c r="E43" s="383"/>
      <c r="F43" s="548">
        <v>705</v>
      </c>
      <c r="G43" s="548">
        <v>596</v>
      </c>
      <c r="H43" s="548">
        <v>965</v>
      </c>
      <c r="I43" s="548">
        <v>712</v>
      </c>
      <c r="J43" s="548">
        <v>660</v>
      </c>
      <c r="K43" s="549">
        <v>45</v>
      </c>
      <c r="L43" s="380">
        <v>6.8181818181818183</v>
      </c>
    </row>
    <row r="44" spans="1:12" s="110" customFormat="1" ht="15" customHeight="1" x14ac:dyDescent="0.2">
      <c r="A44" s="381"/>
      <c r="B44" s="384"/>
      <c r="C44" s="366" t="s">
        <v>109</v>
      </c>
      <c r="D44" s="385"/>
      <c r="E44" s="383"/>
      <c r="F44" s="548">
        <v>4191</v>
      </c>
      <c r="G44" s="548">
        <v>3801</v>
      </c>
      <c r="H44" s="548">
        <v>4265</v>
      </c>
      <c r="I44" s="548">
        <v>3736</v>
      </c>
      <c r="J44" s="550">
        <v>4165</v>
      </c>
      <c r="K44" s="549">
        <v>26</v>
      </c>
      <c r="L44" s="380">
        <v>0.62424969987995194</v>
      </c>
    </row>
    <row r="45" spans="1:12" s="110" customFormat="1" ht="15" customHeight="1" x14ac:dyDescent="0.2">
      <c r="A45" s="381"/>
      <c r="B45" s="385"/>
      <c r="C45" s="382" t="s">
        <v>352</v>
      </c>
      <c r="D45" s="385"/>
      <c r="E45" s="383"/>
      <c r="F45" s="548">
        <v>1453</v>
      </c>
      <c r="G45" s="548">
        <v>1506</v>
      </c>
      <c r="H45" s="548">
        <v>1673</v>
      </c>
      <c r="I45" s="548">
        <v>1464</v>
      </c>
      <c r="J45" s="548">
        <v>1538</v>
      </c>
      <c r="K45" s="549">
        <v>-85</v>
      </c>
      <c r="L45" s="380">
        <v>-5.5266579973992194</v>
      </c>
    </row>
    <row r="46" spans="1:12" s="110" customFormat="1" ht="15" customHeight="1" x14ac:dyDescent="0.2">
      <c r="A46" s="381"/>
      <c r="B46" s="384"/>
      <c r="C46" s="366" t="s">
        <v>110</v>
      </c>
      <c r="D46" s="385"/>
      <c r="E46" s="383"/>
      <c r="F46" s="548">
        <v>640</v>
      </c>
      <c r="G46" s="548">
        <v>609</v>
      </c>
      <c r="H46" s="548">
        <v>543</v>
      </c>
      <c r="I46" s="548">
        <v>457</v>
      </c>
      <c r="J46" s="548">
        <v>586</v>
      </c>
      <c r="K46" s="549">
        <v>54</v>
      </c>
      <c r="L46" s="380">
        <v>9.2150170648464158</v>
      </c>
    </row>
    <row r="47" spans="1:12" s="110" customFormat="1" ht="15" customHeight="1" x14ac:dyDescent="0.2">
      <c r="A47" s="381"/>
      <c r="B47" s="385"/>
      <c r="C47" s="382" t="s">
        <v>352</v>
      </c>
      <c r="D47" s="385"/>
      <c r="E47" s="383"/>
      <c r="F47" s="548">
        <v>173</v>
      </c>
      <c r="G47" s="548">
        <v>174</v>
      </c>
      <c r="H47" s="548">
        <v>173</v>
      </c>
      <c r="I47" s="548">
        <v>158</v>
      </c>
      <c r="J47" s="550">
        <v>162</v>
      </c>
      <c r="K47" s="549">
        <v>11</v>
      </c>
      <c r="L47" s="380">
        <v>6.7901234567901234</v>
      </c>
    </row>
    <row r="48" spans="1:12" s="110" customFormat="1" ht="15" customHeight="1" x14ac:dyDescent="0.2">
      <c r="A48" s="381"/>
      <c r="B48" s="385"/>
      <c r="C48" s="366" t="s">
        <v>111</v>
      </c>
      <c r="D48" s="386"/>
      <c r="E48" s="387"/>
      <c r="F48" s="548">
        <v>95</v>
      </c>
      <c r="G48" s="548">
        <v>85</v>
      </c>
      <c r="H48" s="548">
        <v>74</v>
      </c>
      <c r="I48" s="548">
        <v>68</v>
      </c>
      <c r="J48" s="548">
        <v>105</v>
      </c>
      <c r="K48" s="549">
        <v>-10</v>
      </c>
      <c r="L48" s="380">
        <v>-9.5238095238095237</v>
      </c>
    </row>
    <row r="49" spans="1:12" s="110" customFormat="1" ht="15" customHeight="1" x14ac:dyDescent="0.2">
      <c r="A49" s="381"/>
      <c r="B49" s="385"/>
      <c r="C49" s="382" t="s">
        <v>352</v>
      </c>
      <c r="D49" s="385"/>
      <c r="E49" s="383"/>
      <c r="F49" s="548">
        <v>31</v>
      </c>
      <c r="G49" s="548">
        <v>34</v>
      </c>
      <c r="H49" s="548">
        <v>39</v>
      </c>
      <c r="I49" s="548">
        <v>23</v>
      </c>
      <c r="J49" s="548">
        <v>35</v>
      </c>
      <c r="K49" s="549">
        <v>-4</v>
      </c>
      <c r="L49" s="380">
        <v>-11.428571428571429</v>
      </c>
    </row>
    <row r="50" spans="1:12" s="110" customFormat="1" ht="15" customHeight="1" x14ac:dyDescent="0.2">
      <c r="A50" s="381"/>
      <c r="B50" s="384" t="s">
        <v>113</v>
      </c>
      <c r="C50" s="382" t="s">
        <v>181</v>
      </c>
      <c r="D50" s="385"/>
      <c r="E50" s="383"/>
      <c r="F50" s="548">
        <v>3756</v>
      </c>
      <c r="G50" s="548">
        <v>2733</v>
      </c>
      <c r="H50" s="548">
        <v>3816</v>
      </c>
      <c r="I50" s="548">
        <v>3356</v>
      </c>
      <c r="J50" s="550">
        <v>3814</v>
      </c>
      <c r="K50" s="549">
        <v>-58</v>
      </c>
      <c r="L50" s="380">
        <v>-1.5207131620346093</v>
      </c>
    </row>
    <row r="51" spans="1:12" s="110" customFormat="1" ht="15" customHeight="1" x14ac:dyDescent="0.2">
      <c r="A51" s="381"/>
      <c r="B51" s="385"/>
      <c r="C51" s="382" t="s">
        <v>352</v>
      </c>
      <c r="D51" s="385"/>
      <c r="E51" s="383"/>
      <c r="F51" s="548">
        <v>1301</v>
      </c>
      <c r="G51" s="548">
        <v>1038</v>
      </c>
      <c r="H51" s="548">
        <v>1451</v>
      </c>
      <c r="I51" s="548">
        <v>1294</v>
      </c>
      <c r="J51" s="548">
        <v>1401</v>
      </c>
      <c r="K51" s="549">
        <v>-100</v>
      </c>
      <c r="L51" s="380">
        <v>-7.1377587437544614</v>
      </c>
    </row>
    <row r="52" spans="1:12" s="110" customFormat="1" ht="15" customHeight="1" x14ac:dyDescent="0.2">
      <c r="A52" s="381"/>
      <c r="B52" s="384"/>
      <c r="C52" s="382" t="s">
        <v>182</v>
      </c>
      <c r="D52" s="385"/>
      <c r="E52" s="383"/>
      <c r="F52" s="548">
        <v>2504</v>
      </c>
      <c r="G52" s="548">
        <v>2800</v>
      </c>
      <c r="H52" s="548">
        <v>2835</v>
      </c>
      <c r="I52" s="548">
        <v>2181</v>
      </c>
      <c r="J52" s="548">
        <v>2320</v>
      </c>
      <c r="K52" s="549">
        <v>184</v>
      </c>
      <c r="L52" s="380">
        <v>7.931034482758621</v>
      </c>
    </row>
    <row r="53" spans="1:12" s="269" customFormat="1" ht="11.25" customHeight="1" x14ac:dyDescent="0.2">
      <c r="A53" s="381"/>
      <c r="B53" s="385"/>
      <c r="C53" s="382" t="s">
        <v>352</v>
      </c>
      <c r="D53" s="385"/>
      <c r="E53" s="383"/>
      <c r="F53" s="548">
        <v>1061</v>
      </c>
      <c r="G53" s="548">
        <v>1272</v>
      </c>
      <c r="H53" s="548">
        <v>1399</v>
      </c>
      <c r="I53" s="548">
        <v>1063</v>
      </c>
      <c r="J53" s="550">
        <v>994</v>
      </c>
      <c r="K53" s="549">
        <v>67</v>
      </c>
      <c r="L53" s="380">
        <v>6.7404426559356141</v>
      </c>
    </row>
    <row r="54" spans="1:12" s="151" customFormat="1" ht="12.75" customHeight="1" x14ac:dyDescent="0.2">
      <c r="A54" s="381"/>
      <c r="B54" s="384" t="s">
        <v>113</v>
      </c>
      <c r="C54" s="384" t="s">
        <v>116</v>
      </c>
      <c r="D54" s="385"/>
      <c r="E54" s="383"/>
      <c r="F54" s="548">
        <v>5264</v>
      </c>
      <c r="G54" s="548">
        <v>4409</v>
      </c>
      <c r="H54" s="548">
        <v>5576</v>
      </c>
      <c r="I54" s="548">
        <v>4593</v>
      </c>
      <c r="J54" s="548">
        <v>5190</v>
      </c>
      <c r="K54" s="549">
        <v>74</v>
      </c>
      <c r="L54" s="380">
        <v>1.4258188824662814</v>
      </c>
    </row>
    <row r="55" spans="1:12" ht="11.25" x14ac:dyDescent="0.2">
      <c r="A55" s="381"/>
      <c r="B55" s="385"/>
      <c r="C55" s="382" t="s">
        <v>352</v>
      </c>
      <c r="D55" s="385"/>
      <c r="E55" s="383"/>
      <c r="F55" s="548">
        <v>1876</v>
      </c>
      <c r="G55" s="548">
        <v>1727</v>
      </c>
      <c r="H55" s="548">
        <v>2288</v>
      </c>
      <c r="I55" s="548">
        <v>1888</v>
      </c>
      <c r="J55" s="548">
        <v>1949</v>
      </c>
      <c r="K55" s="549">
        <v>-73</v>
      </c>
      <c r="L55" s="380">
        <v>-3.745510518214469</v>
      </c>
    </row>
    <row r="56" spans="1:12" ht="14.25" customHeight="1" x14ac:dyDescent="0.2">
      <c r="A56" s="381"/>
      <c r="B56" s="385"/>
      <c r="C56" s="384" t="s">
        <v>117</v>
      </c>
      <c r="D56" s="385"/>
      <c r="E56" s="383"/>
      <c r="F56" s="548">
        <v>991</v>
      </c>
      <c r="G56" s="548">
        <v>1120</v>
      </c>
      <c r="H56" s="548">
        <v>1071</v>
      </c>
      <c r="I56" s="548">
        <v>937</v>
      </c>
      <c r="J56" s="548">
        <v>940</v>
      </c>
      <c r="K56" s="549">
        <v>51</v>
      </c>
      <c r="L56" s="380">
        <v>5.4255319148936172</v>
      </c>
    </row>
    <row r="57" spans="1:12" ht="18.75" customHeight="1" x14ac:dyDescent="0.2">
      <c r="A57" s="388"/>
      <c r="B57" s="389"/>
      <c r="C57" s="390" t="s">
        <v>352</v>
      </c>
      <c r="D57" s="389"/>
      <c r="E57" s="391"/>
      <c r="F57" s="551">
        <v>484</v>
      </c>
      <c r="G57" s="552">
        <v>583</v>
      </c>
      <c r="H57" s="552">
        <v>559</v>
      </c>
      <c r="I57" s="552">
        <v>466</v>
      </c>
      <c r="J57" s="552">
        <v>446</v>
      </c>
      <c r="K57" s="553">
        <f t="shared" ref="K57" si="0">IF(OR(F57=".",J57=".")=TRUE,".",IF(OR(F57="*",J57="*")=TRUE,"*",IF(AND(F57="-",J57="-")=TRUE,"-",IF(AND(ISNUMBER(J57),ISNUMBER(F57))=TRUE,IF(F57-J57=0,0,F57-J57),IF(ISNUMBER(F57)=TRUE,F57,-J57)))))</f>
        <v>38</v>
      </c>
      <c r="L57" s="392">
        <f t="shared" ref="L57" si="1">IF(K57 =".",".",IF(K57 ="*","*",IF(K57="-","-",IF(K57=0,0,IF(OR(J57="-",J57=".",F57="-",F57=".")=TRUE,"X",IF(J57=0,"0,0",IF(ABS(K57*100/J57)&gt;250,".X",(K57*100/J57))))))))</f>
        <v>8.52017937219731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6454</v>
      </c>
      <c r="E11" s="114">
        <v>5786</v>
      </c>
      <c r="F11" s="114">
        <v>8939</v>
      </c>
      <c r="G11" s="114">
        <v>5671</v>
      </c>
      <c r="H11" s="140">
        <v>6331</v>
      </c>
      <c r="I11" s="115">
        <v>123</v>
      </c>
      <c r="J11" s="116">
        <v>1.9428210393302796</v>
      </c>
    </row>
    <row r="12" spans="1:15" s="110" customFormat="1" ht="24.95" customHeight="1" x14ac:dyDescent="0.2">
      <c r="A12" s="193" t="s">
        <v>132</v>
      </c>
      <c r="B12" s="194" t="s">
        <v>133</v>
      </c>
      <c r="C12" s="113">
        <v>0.821196157421754</v>
      </c>
      <c r="D12" s="115">
        <v>53</v>
      </c>
      <c r="E12" s="114">
        <v>19</v>
      </c>
      <c r="F12" s="114">
        <v>60</v>
      </c>
      <c r="G12" s="114">
        <v>43</v>
      </c>
      <c r="H12" s="140">
        <v>50</v>
      </c>
      <c r="I12" s="115">
        <v>3</v>
      </c>
      <c r="J12" s="116">
        <v>6</v>
      </c>
    </row>
    <row r="13" spans="1:15" s="110" customFormat="1" ht="24.95" customHeight="1" x14ac:dyDescent="0.2">
      <c r="A13" s="193" t="s">
        <v>134</v>
      </c>
      <c r="B13" s="199" t="s">
        <v>214</v>
      </c>
      <c r="C13" s="113">
        <v>1.3325069724202045</v>
      </c>
      <c r="D13" s="115">
        <v>86</v>
      </c>
      <c r="E13" s="114">
        <v>30</v>
      </c>
      <c r="F13" s="114">
        <v>106</v>
      </c>
      <c r="G13" s="114">
        <v>45</v>
      </c>
      <c r="H13" s="140">
        <v>53</v>
      </c>
      <c r="I13" s="115">
        <v>33</v>
      </c>
      <c r="J13" s="116">
        <v>62.264150943396224</v>
      </c>
    </row>
    <row r="14" spans="1:15" s="287" customFormat="1" ht="24.95" customHeight="1" x14ac:dyDescent="0.2">
      <c r="A14" s="193" t="s">
        <v>215</v>
      </c>
      <c r="B14" s="199" t="s">
        <v>137</v>
      </c>
      <c r="C14" s="113">
        <v>13.774403470715836</v>
      </c>
      <c r="D14" s="115">
        <v>889</v>
      </c>
      <c r="E14" s="114">
        <v>600</v>
      </c>
      <c r="F14" s="114">
        <v>1040</v>
      </c>
      <c r="G14" s="114">
        <v>785</v>
      </c>
      <c r="H14" s="140">
        <v>913</v>
      </c>
      <c r="I14" s="115">
        <v>-24</v>
      </c>
      <c r="J14" s="116">
        <v>-2.6286966046002189</v>
      </c>
      <c r="K14" s="110"/>
      <c r="L14" s="110"/>
      <c r="M14" s="110"/>
      <c r="N14" s="110"/>
      <c r="O14" s="110"/>
    </row>
    <row r="15" spans="1:15" s="110" customFormat="1" ht="24.95" customHeight="1" x14ac:dyDescent="0.2">
      <c r="A15" s="193" t="s">
        <v>216</v>
      </c>
      <c r="B15" s="199" t="s">
        <v>217</v>
      </c>
      <c r="C15" s="113">
        <v>2.3706228695382707</v>
      </c>
      <c r="D15" s="115">
        <v>153</v>
      </c>
      <c r="E15" s="114">
        <v>120</v>
      </c>
      <c r="F15" s="114">
        <v>180</v>
      </c>
      <c r="G15" s="114">
        <v>113</v>
      </c>
      <c r="H15" s="140">
        <v>103</v>
      </c>
      <c r="I15" s="115">
        <v>50</v>
      </c>
      <c r="J15" s="116">
        <v>48.543689320388353</v>
      </c>
    </row>
    <row r="16" spans="1:15" s="287" customFormat="1" ht="24.95" customHeight="1" x14ac:dyDescent="0.2">
      <c r="A16" s="193" t="s">
        <v>218</v>
      </c>
      <c r="B16" s="199" t="s">
        <v>141</v>
      </c>
      <c r="C16" s="113">
        <v>9.0331577316392941</v>
      </c>
      <c r="D16" s="115">
        <v>583</v>
      </c>
      <c r="E16" s="114">
        <v>334</v>
      </c>
      <c r="F16" s="114">
        <v>670</v>
      </c>
      <c r="G16" s="114">
        <v>490</v>
      </c>
      <c r="H16" s="140">
        <v>602</v>
      </c>
      <c r="I16" s="115">
        <v>-19</v>
      </c>
      <c r="J16" s="116">
        <v>-3.1561461794019934</v>
      </c>
      <c r="K16" s="110"/>
      <c r="L16" s="110"/>
      <c r="M16" s="110"/>
      <c r="N16" s="110"/>
      <c r="O16" s="110"/>
    </row>
    <row r="17" spans="1:15" s="110" customFormat="1" ht="24.95" customHeight="1" x14ac:dyDescent="0.2">
      <c r="A17" s="193" t="s">
        <v>142</v>
      </c>
      <c r="B17" s="199" t="s">
        <v>220</v>
      </c>
      <c r="C17" s="113">
        <v>2.3706228695382707</v>
      </c>
      <c r="D17" s="115">
        <v>153</v>
      </c>
      <c r="E17" s="114">
        <v>146</v>
      </c>
      <c r="F17" s="114">
        <v>190</v>
      </c>
      <c r="G17" s="114">
        <v>182</v>
      </c>
      <c r="H17" s="140">
        <v>208</v>
      </c>
      <c r="I17" s="115">
        <v>-55</v>
      </c>
      <c r="J17" s="116">
        <v>-26.442307692307693</v>
      </c>
    </row>
    <row r="18" spans="1:15" s="287" customFormat="1" ht="24.95" customHeight="1" x14ac:dyDescent="0.2">
      <c r="A18" s="201" t="s">
        <v>144</v>
      </c>
      <c r="B18" s="202" t="s">
        <v>145</v>
      </c>
      <c r="C18" s="113">
        <v>7.0189030058878217</v>
      </c>
      <c r="D18" s="115">
        <v>453</v>
      </c>
      <c r="E18" s="114">
        <v>254</v>
      </c>
      <c r="F18" s="114">
        <v>588</v>
      </c>
      <c r="G18" s="114">
        <v>398</v>
      </c>
      <c r="H18" s="140">
        <v>516</v>
      </c>
      <c r="I18" s="115">
        <v>-63</v>
      </c>
      <c r="J18" s="116">
        <v>-12.209302325581396</v>
      </c>
      <c r="K18" s="110"/>
      <c r="L18" s="110"/>
      <c r="M18" s="110"/>
      <c r="N18" s="110"/>
      <c r="O18" s="110"/>
    </row>
    <row r="19" spans="1:15" s="110" customFormat="1" ht="24.95" customHeight="1" x14ac:dyDescent="0.2">
      <c r="A19" s="193" t="s">
        <v>146</v>
      </c>
      <c r="B19" s="199" t="s">
        <v>147</v>
      </c>
      <c r="C19" s="113">
        <v>15.61822125813449</v>
      </c>
      <c r="D19" s="115">
        <v>1008</v>
      </c>
      <c r="E19" s="114">
        <v>793</v>
      </c>
      <c r="F19" s="114">
        <v>1435</v>
      </c>
      <c r="G19" s="114">
        <v>763</v>
      </c>
      <c r="H19" s="140">
        <v>951</v>
      </c>
      <c r="I19" s="115">
        <v>57</v>
      </c>
      <c r="J19" s="116">
        <v>5.9936908517350158</v>
      </c>
    </row>
    <row r="20" spans="1:15" s="287" customFormat="1" ht="24.95" customHeight="1" x14ac:dyDescent="0.2">
      <c r="A20" s="193" t="s">
        <v>148</v>
      </c>
      <c r="B20" s="199" t="s">
        <v>149</v>
      </c>
      <c r="C20" s="113">
        <v>4.6947629377130458</v>
      </c>
      <c r="D20" s="115">
        <v>303</v>
      </c>
      <c r="E20" s="114">
        <v>246</v>
      </c>
      <c r="F20" s="114">
        <v>418</v>
      </c>
      <c r="G20" s="114">
        <v>252</v>
      </c>
      <c r="H20" s="140">
        <v>288</v>
      </c>
      <c r="I20" s="115">
        <v>15</v>
      </c>
      <c r="J20" s="116">
        <v>5.208333333333333</v>
      </c>
      <c r="K20" s="110"/>
      <c r="L20" s="110"/>
      <c r="M20" s="110"/>
      <c r="N20" s="110"/>
      <c r="O20" s="110"/>
    </row>
    <row r="21" spans="1:15" s="110" customFormat="1" ht="24.95" customHeight="1" x14ac:dyDescent="0.2">
      <c r="A21" s="201" t="s">
        <v>150</v>
      </c>
      <c r="B21" s="202" t="s">
        <v>151</v>
      </c>
      <c r="C21" s="113">
        <v>5.5314533622559656</v>
      </c>
      <c r="D21" s="115">
        <v>357</v>
      </c>
      <c r="E21" s="114">
        <v>427</v>
      </c>
      <c r="F21" s="114">
        <v>426</v>
      </c>
      <c r="G21" s="114">
        <v>379</v>
      </c>
      <c r="H21" s="140">
        <v>338</v>
      </c>
      <c r="I21" s="115">
        <v>19</v>
      </c>
      <c r="J21" s="116">
        <v>5.6213017751479288</v>
      </c>
    </row>
    <row r="22" spans="1:15" s="110" customFormat="1" ht="24.95" customHeight="1" x14ac:dyDescent="0.2">
      <c r="A22" s="201" t="s">
        <v>152</v>
      </c>
      <c r="B22" s="199" t="s">
        <v>153</v>
      </c>
      <c r="C22" s="113">
        <v>1.2085528354508832</v>
      </c>
      <c r="D22" s="115">
        <v>78</v>
      </c>
      <c r="E22" s="114">
        <v>68</v>
      </c>
      <c r="F22" s="114">
        <v>113</v>
      </c>
      <c r="G22" s="114">
        <v>98</v>
      </c>
      <c r="H22" s="140">
        <v>89</v>
      </c>
      <c r="I22" s="115">
        <v>-11</v>
      </c>
      <c r="J22" s="116">
        <v>-12.359550561797754</v>
      </c>
    </row>
    <row r="23" spans="1:15" s="110" customFormat="1" ht="24.95" customHeight="1" x14ac:dyDescent="0.2">
      <c r="A23" s="193" t="s">
        <v>154</v>
      </c>
      <c r="B23" s="199" t="s">
        <v>155</v>
      </c>
      <c r="C23" s="113">
        <v>2.4790827393864272</v>
      </c>
      <c r="D23" s="115">
        <v>160</v>
      </c>
      <c r="E23" s="114">
        <v>33</v>
      </c>
      <c r="F23" s="114">
        <v>91</v>
      </c>
      <c r="G23" s="114">
        <v>24</v>
      </c>
      <c r="H23" s="140">
        <v>66</v>
      </c>
      <c r="I23" s="115">
        <v>94</v>
      </c>
      <c r="J23" s="116">
        <v>142.42424242424244</v>
      </c>
    </row>
    <row r="24" spans="1:15" s="110" customFormat="1" ht="24.95" customHeight="1" x14ac:dyDescent="0.2">
      <c r="A24" s="193" t="s">
        <v>156</v>
      </c>
      <c r="B24" s="199" t="s">
        <v>221</v>
      </c>
      <c r="C24" s="113">
        <v>5.6554074992252863</v>
      </c>
      <c r="D24" s="115">
        <v>365</v>
      </c>
      <c r="E24" s="114">
        <v>291</v>
      </c>
      <c r="F24" s="114">
        <v>470</v>
      </c>
      <c r="G24" s="114">
        <v>335</v>
      </c>
      <c r="H24" s="140">
        <v>412</v>
      </c>
      <c r="I24" s="115">
        <v>-47</v>
      </c>
      <c r="J24" s="116">
        <v>-11.407766990291263</v>
      </c>
    </row>
    <row r="25" spans="1:15" s="110" customFormat="1" ht="24.95" customHeight="1" x14ac:dyDescent="0.2">
      <c r="A25" s="193" t="s">
        <v>222</v>
      </c>
      <c r="B25" s="204" t="s">
        <v>159</v>
      </c>
      <c r="C25" s="113">
        <v>6.0582584443755811</v>
      </c>
      <c r="D25" s="115">
        <v>391</v>
      </c>
      <c r="E25" s="114">
        <v>824</v>
      </c>
      <c r="F25" s="114">
        <v>614</v>
      </c>
      <c r="G25" s="114">
        <v>393</v>
      </c>
      <c r="H25" s="140">
        <v>385</v>
      </c>
      <c r="I25" s="115">
        <v>6</v>
      </c>
      <c r="J25" s="116">
        <v>1.5584415584415585</v>
      </c>
    </row>
    <row r="26" spans="1:15" s="110" customFormat="1" ht="24.95" customHeight="1" x14ac:dyDescent="0.2">
      <c r="A26" s="201">
        <v>782.78300000000002</v>
      </c>
      <c r="B26" s="203" t="s">
        <v>160</v>
      </c>
      <c r="C26" s="113">
        <v>5.701890300588782</v>
      </c>
      <c r="D26" s="115">
        <v>368</v>
      </c>
      <c r="E26" s="114">
        <v>374</v>
      </c>
      <c r="F26" s="114">
        <v>443</v>
      </c>
      <c r="G26" s="114">
        <v>414</v>
      </c>
      <c r="H26" s="140">
        <v>402</v>
      </c>
      <c r="I26" s="115">
        <v>-34</v>
      </c>
      <c r="J26" s="116">
        <v>-8.4577114427860689</v>
      </c>
    </row>
    <row r="27" spans="1:15" s="110" customFormat="1" ht="24.95" customHeight="1" x14ac:dyDescent="0.2">
      <c r="A27" s="193" t="s">
        <v>161</v>
      </c>
      <c r="B27" s="199" t="s">
        <v>162</v>
      </c>
      <c r="C27" s="113">
        <v>2.6185311434769134</v>
      </c>
      <c r="D27" s="115">
        <v>169</v>
      </c>
      <c r="E27" s="114">
        <v>124</v>
      </c>
      <c r="F27" s="114">
        <v>283</v>
      </c>
      <c r="G27" s="114">
        <v>187</v>
      </c>
      <c r="H27" s="140">
        <v>163</v>
      </c>
      <c r="I27" s="115">
        <v>6</v>
      </c>
      <c r="J27" s="116">
        <v>3.6809815950920246</v>
      </c>
    </row>
    <row r="28" spans="1:15" s="110" customFormat="1" ht="24.95" customHeight="1" x14ac:dyDescent="0.2">
      <c r="A28" s="193" t="s">
        <v>163</v>
      </c>
      <c r="B28" s="199" t="s">
        <v>164</v>
      </c>
      <c r="C28" s="113">
        <v>5.1440966842268363</v>
      </c>
      <c r="D28" s="115">
        <v>332</v>
      </c>
      <c r="E28" s="114">
        <v>297</v>
      </c>
      <c r="F28" s="114">
        <v>442</v>
      </c>
      <c r="G28" s="114">
        <v>269</v>
      </c>
      <c r="H28" s="140">
        <v>241</v>
      </c>
      <c r="I28" s="115">
        <v>91</v>
      </c>
      <c r="J28" s="116">
        <v>37.759336099585063</v>
      </c>
    </row>
    <row r="29" spans="1:15" s="110" customFormat="1" ht="24.95" customHeight="1" x14ac:dyDescent="0.2">
      <c r="A29" s="193">
        <v>86</v>
      </c>
      <c r="B29" s="199" t="s">
        <v>165</v>
      </c>
      <c r="C29" s="113">
        <v>7.6386736907344286</v>
      </c>
      <c r="D29" s="115">
        <v>493</v>
      </c>
      <c r="E29" s="114">
        <v>516</v>
      </c>
      <c r="F29" s="114">
        <v>875</v>
      </c>
      <c r="G29" s="114">
        <v>452</v>
      </c>
      <c r="H29" s="140">
        <v>457</v>
      </c>
      <c r="I29" s="115">
        <v>36</v>
      </c>
      <c r="J29" s="116">
        <v>7.8774617067833699</v>
      </c>
    </row>
    <row r="30" spans="1:15" s="110" customFormat="1" ht="24.95" customHeight="1" x14ac:dyDescent="0.2">
      <c r="A30" s="193">
        <v>87.88</v>
      </c>
      <c r="B30" s="204" t="s">
        <v>166</v>
      </c>
      <c r="C30" s="113">
        <v>10.10226216299969</v>
      </c>
      <c r="D30" s="115">
        <v>652</v>
      </c>
      <c r="E30" s="114">
        <v>640</v>
      </c>
      <c r="F30" s="114">
        <v>1125</v>
      </c>
      <c r="G30" s="114">
        <v>594</v>
      </c>
      <c r="H30" s="140">
        <v>727</v>
      </c>
      <c r="I30" s="115">
        <v>-75</v>
      </c>
      <c r="J30" s="116">
        <v>-10.316368638239339</v>
      </c>
    </row>
    <row r="31" spans="1:15" s="110" customFormat="1" ht="24.95" customHeight="1" x14ac:dyDescent="0.2">
      <c r="A31" s="193" t="s">
        <v>167</v>
      </c>
      <c r="B31" s="199" t="s">
        <v>168</v>
      </c>
      <c r="C31" s="113">
        <v>4.5398202665013949</v>
      </c>
      <c r="D31" s="115">
        <v>293</v>
      </c>
      <c r="E31" s="114">
        <v>250</v>
      </c>
      <c r="F31" s="114">
        <v>410</v>
      </c>
      <c r="G31" s="114">
        <v>240</v>
      </c>
      <c r="H31" s="140">
        <v>279</v>
      </c>
      <c r="I31" s="115">
        <v>14</v>
      </c>
      <c r="J31" s="116">
        <v>5.0179211469534053</v>
      </c>
    </row>
    <row r="32" spans="1:15" s="110" customFormat="1" ht="24.95" customHeight="1" x14ac:dyDescent="0.2">
      <c r="A32" s="193"/>
      <c r="B32" s="204" t="s">
        <v>169</v>
      </c>
      <c r="C32" s="113" t="s">
        <v>513</v>
      </c>
      <c r="D32" s="115" t="s">
        <v>513</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0.821196157421754</v>
      </c>
      <c r="D34" s="115">
        <v>53</v>
      </c>
      <c r="E34" s="114">
        <v>19</v>
      </c>
      <c r="F34" s="114">
        <v>60</v>
      </c>
      <c r="G34" s="114">
        <v>43</v>
      </c>
      <c r="H34" s="140">
        <v>50</v>
      </c>
      <c r="I34" s="115">
        <v>3</v>
      </c>
      <c r="J34" s="116">
        <v>6</v>
      </c>
    </row>
    <row r="35" spans="1:10" s="110" customFormat="1" ht="24.95" customHeight="1" x14ac:dyDescent="0.2">
      <c r="A35" s="292" t="s">
        <v>171</v>
      </c>
      <c r="B35" s="293" t="s">
        <v>172</v>
      </c>
      <c r="C35" s="113">
        <v>22.125813449023862</v>
      </c>
      <c r="D35" s="115">
        <v>1428</v>
      </c>
      <c r="E35" s="114">
        <v>884</v>
      </c>
      <c r="F35" s="114">
        <v>1734</v>
      </c>
      <c r="G35" s="114">
        <v>1228</v>
      </c>
      <c r="H35" s="140">
        <v>1482</v>
      </c>
      <c r="I35" s="115">
        <v>-54</v>
      </c>
      <c r="J35" s="116">
        <v>-3.6437246963562755</v>
      </c>
    </row>
    <row r="36" spans="1:10" s="110" customFormat="1" ht="24.95" customHeight="1" x14ac:dyDescent="0.2">
      <c r="A36" s="294" t="s">
        <v>173</v>
      </c>
      <c r="B36" s="295" t="s">
        <v>174</v>
      </c>
      <c r="C36" s="125">
        <v>76.99101332506973</v>
      </c>
      <c r="D36" s="143">
        <v>4969</v>
      </c>
      <c r="E36" s="144">
        <v>4883</v>
      </c>
      <c r="F36" s="144">
        <v>7145</v>
      </c>
      <c r="G36" s="144">
        <v>4400</v>
      </c>
      <c r="H36" s="145">
        <v>4798</v>
      </c>
      <c r="I36" s="143">
        <v>171</v>
      </c>
      <c r="J36" s="146">
        <v>3.5639849937473946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6454</v>
      </c>
      <c r="F11" s="264">
        <v>5786</v>
      </c>
      <c r="G11" s="264">
        <v>8939</v>
      </c>
      <c r="H11" s="264">
        <v>5671</v>
      </c>
      <c r="I11" s="265">
        <v>6331</v>
      </c>
      <c r="J11" s="263">
        <v>123</v>
      </c>
      <c r="K11" s="266">
        <v>1.9428210393302796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28.230554694762937</v>
      </c>
      <c r="E13" s="115">
        <v>1822</v>
      </c>
      <c r="F13" s="114">
        <v>2180</v>
      </c>
      <c r="G13" s="114">
        <v>2360</v>
      </c>
      <c r="H13" s="114">
        <v>1839</v>
      </c>
      <c r="I13" s="140">
        <v>1822</v>
      </c>
      <c r="J13" s="115">
        <v>0</v>
      </c>
      <c r="K13" s="116">
        <v>0</v>
      </c>
    </row>
    <row r="14" spans="1:15" ht="15.95" customHeight="1" x14ac:dyDescent="0.2">
      <c r="A14" s="306" t="s">
        <v>230</v>
      </c>
      <c r="B14" s="307"/>
      <c r="C14" s="308"/>
      <c r="D14" s="113">
        <v>53.610164239231487</v>
      </c>
      <c r="E14" s="115">
        <v>3460</v>
      </c>
      <c r="F14" s="114">
        <v>2613</v>
      </c>
      <c r="G14" s="114">
        <v>5262</v>
      </c>
      <c r="H14" s="114">
        <v>2862</v>
      </c>
      <c r="I14" s="140">
        <v>3362</v>
      </c>
      <c r="J14" s="115">
        <v>98</v>
      </c>
      <c r="K14" s="116">
        <v>2.9149315883402735</v>
      </c>
    </row>
    <row r="15" spans="1:15" ht="15.95" customHeight="1" x14ac:dyDescent="0.2">
      <c r="A15" s="306" t="s">
        <v>231</v>
      </c>
      <c r="B15" s="307"/>
      <c r="C15" s="308"/>
      <c r="D15" s="113">
        <v>8.8937093275488071</v>
      </c>
      <c r="E15" s="115">
        <v>574</v>
      </c>
      <c r="F15" s="114">
        <v>443</v>
      </c>
      <c r="G15" s="114">
        <v>659</v>
      </c>
      <c r="H15" s="114">
        <v>467</v>
      </c>
      <c r="I15" s="140">
        <v>506</v>
      </c>
      <c r="J15" s="115">
        <v>68</v>
      </c>
      <c r="K15" s="116">
        <v>13.438735177865613</v>
      </c>
    </row>
    <row r="16" spans="1:15" ht="15.95" customHeight="1" x14ac:dyDescent="0.2">
      <c r="A16" s="306" t="s">
        <v>232</v>
      </c>
      <c r="B16" s="307"/>
      <c r="C16" s="308"/>
      <c r="D16" s="113">
        <v>9.0951348001239545</v>
      </c>
      <c r="E16" s="115">
        <v>587</v>
      </c>
      <c r="F16" s="114">
        <v>536</v>
      </c>
      <c r="G16" s="114">
        <v>598</v>
      </c>
      <c r="H16" s="114">
        <v>493</v>
      </c>
      <c r="I16" s="140">
        <v>630</v>
      </c>
      <c r="J16" s="115">
        <v>-43</v>
      </c>
      <c r="K16" s="116">
        <v>-6.8253968253968251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0.60427641772544161</v>
      </c>
      <c r="E18" s="115">
        <v>39</v>
      </c>
      <c r="F18" s="114">
        <v>33</v>
      </c>
      <c r="G18" s="114">
        <v>88</v>
      </c>
      <c r="H18" s="114">
        <v>35</v>
      </c>
      <c r="I18" s="140">
        <v>35</v>
      </c>
      <c r="J18" s="115">
        <v>4</v>
      </c>
      <c r="K18" s="116">
        <v>11.428571428571429</v>
      </c>
    </row>
    <row r="19" spans="1:11" ht="14.1" customHeight="1" x14ac:dyDescent="0.2">
      <c r="A19" s="306" t="s">
        <v>235</v>
      </c>
      <c r="B19" s="307" t="s">
        <v>236</v>
      </c>
      <c r="C19" s="308"/>
      <c r="D19" s="113">
        <v>0.4028509451502944</v>
      </c>
      <c r="E19" s="115">
        <v>26</v>
      </c>
      <c r="F19" s="114">
        <v>17</v>
      </c>
      <c r="G19" s="114">
        <v>68</v>
      </c>
      <c r="H19" s="114">
        <v>23</v>
      </c>
      <c r="I19" s="140">
        <v>21</v>
      </c>
      <c r="J19" s="115">
        <v>5</v>
      </c>
      <c r="K19" s="116">
        <v>23.80952380952381</v>
      </c>
    </row>
    <row r="20" spans="1:11" ht="14.1" customHeight="1" x14ac:dyDescent="0.2">
      <c r="A20" s="306">
        <v>12</v>
      </c>
      <c r="B20" s="307" t="s">
        <v>237</v>
      </c>
      <c r="C20" s="308"/>
      <c r="D20" s="113">
        <v>1.5959095134800123</v>
      </c>
      <c r="E20" s="115">
        <v>103</v>
      </c>
      <c r="F20" s="114">
        <v>38</v>
      </c>
      <c r="G20" s="114">
        <v>145</v>
      </c>
      <c r="H20" s="114">
        <v>97</v>
      </c>
      <c r="I20" s="140">
        <v>107</v>
      </c>
      <c r="J20" s="115">
        <v>-4</v>
      </c>
      <c r="K20" s="116">
        <v>-3.7383177570093458</v>
      </c>
    </row>
    <row r="21" spans="1:11" ht="14.1" customHeight="1" x14ac:dyDescent="0.2">
      <c r="A21" s="306">
        <v>21</v>
      </c>
      <c r="B21" s="307" t="s">
        <v>238</v>
      </c>
      <c r="C21" s="308"/>
      <c r="D21" s="113">
        <v>0.34087387666563373</v>
      </c>
      <c r="E21" s="115">
        <v>22</v>
      </c>
      <c r="F21" s="114">
        <v>13</v>
      </c>
      <c r="G21" s="114">
        <v>17</v>
      </c>
      <c r="H21" s="114">
        <v>25</v>
      </c>
      <c r="I21" s="140">
        <v>42</v>
      </c>
      <c r="J21" s="115">
        <v>-20</v>
      </c>
      <c r="K21" s="116">
        <v>-47.61904761904762</v>
      </c>
    </row>
    <row r="22" spans="1:11" ht="14.1" customHeight="1" x14ac:dyDescent="0.2">
      <c r="A22" s="306">
        <v>22</v>
      </c>
      <c r="B22" s="307" t="s">
        <v>239</v>
      </c>
      <c r="C22" s="308"/>
      <c r="D22" s="113">
        <v>0.96064456151224042</v>
      </c>
      <c r="E22" s="115">
        <v>62</v>
      </c>
      <c r="F22" s="114">
        <v>112</v>
      </c>
      <c r="G22" s="114">
        <v>146</v>
      </c>
      <c r="H22" s="114">
        <v>94</v>
      </c>
      <c r="I22" s="140">
        <v>87</v>
      </c>
      <c r="J22" s="115">
        <v>-25</v>
      </c>
      <c r="K22" s="116">
        <v>-28.735632183908045</v>
      </c>
    </row>
    <row r="23" spans="1:11" ht="14.1" customHeight="1" x14ac:dyDescent="0.2">
      <c r="A23" s="306">
        <v>23</v>
      </c>
      <c r="B23" s="307" t="s">
        <v>240</v>
      </c>
      <c r="C23" s="308"/>
      <c r="D23" s="113">
        <v>1.007127362875736</v>
      </c>
      <c r="E23" s="115">
        <v>65</v>
      </c>
      <c r="F23" s="114">
        <v>34</v>
      </c>
      <c r="G23" s="114">
        <v>58</v>
      </c>
      <c r="H23" s="114">
        <v>46</v>
      </c>
      <c r="I23" s="140">
        <v>51</v>
      </c>
      <c r="J23" s="115">
        <v>14</v>
      </c>
      <c r="K23" s="116">
        <v>27.450980392156861</v>
      </c>
    </row>
    <row r="24" spans="1:11" ht="14.1" customHeight="1" x14ac:dyDescent="0.2">
      <c r="A24" s="306">
        <v>24</v>
      </c>
      <c r="B24" s="307" t="s">
        <v>241</v>
      </c>
      <c r="C24" s="308"/>
      <c r="D24" s="113">
        <v>3.3467616981716763</v>
      </c>
      <c r="E24" s="115">
        <v>216</v>
      </c>
      <c r="F24" s="114">
        <v>105</v>
      </c>
      <c r="G24" s="114">
        <v>251</v>
      </c>
      <c r="H24" s="114">
        <v>143</v>
      </c>
      <c r="I24" s="140">
        <v>242</v>
      </c>
      <c r="J24" s="115">
        <v>-26</v>
      </c>
      <c r="K24" s="116">
        <v>-10.743801652892563</v>
      </c>
    </row>
    <row r="25" spans="1:11" ht="14.1" customHeight="1" x14ac:dyDescent="0.2">
      <c r="A25" s="306">
        <v>25</v>
      </c>
      <c r="B25" s="307" t="s">
        <v>242</v>
      </c>
      <c r="C25" s="308"/>
      <c r="D25" s="113">
        <v>4.5708088007437251</v>
      </c>
      <c r="E25" s="115">
        <v>295</v>
      </c>
      <c r="F25" s="114">
        <v>189</v>
      </c>
      <c r="G25" s="114">
        <v>359</v>
      </c>
      <c r="H25" s="114">
        <v>211</v>
      </c>
      <c r="I25" s="140">
        <v>314</v>
      </c>
      <c r="J25" s="115">
        <v>-19</v>
      </c>
      <c r="K25" s="116">
        <v>-6.0509554140127388</v>
      </c>
    </row>
    <row r="26" spans="1:11" ht="14.1" customHeight="1" x14ac:dyDescent="0.2">
      <c r="A26" s="306">
        <v>26</v>
      </c>
      <c r="B26" s="307" t="s">
        <v>243</v>
      </c>
      <c r="C26" s="308"/>
      <c r="D26" s="113">
        <v>1.7818407189339944</v>
      </c>
      <c r="E26" s="115">
        <v>115</v>
      </c>
      <c r="F26" s="114">
        <v>64</v>
      </c>
      <c r="G26" s="114">
        <v>191</v>
      </c>
      <c r="H26" s="114">
        <v>82</v>
      </c>
      <c r="I26" s="140">
        <v>128</v>
      </c>
      <c r="J26" s="115">
        <v>-13</v>
      </c>
      <c r="K26" s="116">
        <v>-10.15625</v>
      </c>
    </row>
    <row r="27" spans="1:11" ht="14.1" customHeight="1" x14ac:dyDescent="0.2">
      <c r="A27" s="306">
        <v>27</v>
      </c>
      <c r="B27" s="307" t="s">
        <v>244</v>
      </c>
      <c r="C27" s="308"/>
      <c r="D27" s="113">
        <v>1.2085528354508832</v>
      </c>
      <c r="E27" s="115">
        <v>78</v>
      </c>
      <c r="F27" s="114">
        <v>73</v>
      </c>
      <c r="G27" s="114">
        <v>127</v>
      </c>
      <c r="H27" s="114">
        <v>100</v>
      </c>
      <c r="I27" s="140">
        <v>98</v>
      </c>
      <c r="J27" s="115">
        <v>-20</v>
      </c>
      <c r="K27" s="116">
        <v>-20.408163265306122</v>
      </c>
    </row>
    <row r="28" spans="1:11" ht="14.1" customHeight="1" x14ac:dyDescent="0.2">
      <c r="A28" s="306">
        <v>28</v>
      </c>
      <c r="B28" s="307" t="s">
        <v>245</v>
      </c>
      <c r="C28" s="308"/>
      <c r="D28" s="113">
        <v>0.17043693833281687</v>
      </c>
      <c r="E28" s="115">
        <v>11</v>
      </c>
      <c r="F28" s="114" t="s">
        <v>513</v>
      </c>
      <c r="G28" s="114" t="s">
        <v>513</v>
      </c>
      <c r="H28" s="114">
        <v>11</v>
      </c>
      <c r="I28" s="140">
        <v>4</v>
      </c>
      <c r="J28" s="115">
        <v>7</v>
      </c>
      <c r="K28" s="116">
        <v>175</v>
      </c>
    </row>
    <row r="29" spans="1:11" ht="14.1" customHeight="1" x14ac:dyDescent="0.2">
      <c r="A29" s="306">
        <v>29</v>
      </c>
      <c r="B29" s="307" t="s">
        <v>246</v>
      </c>
      <c r="C29" s="308"/>
      <c r="D29" s="113">
        <v>2.5410598078710875</v>
      </c>
      <c r="E29" s="115">
        <v>164</v>
      </c>
      <c r="F29" s="114">
        <v>183</v>
      </c>
      <c r="G29" s="114">
        <v>233</v>
      </c>
      <c r="H29" s="114">
        <v>191</v>
      </c>
      <c r="I29" s="140">
        <v>178</v>
      </c>
      <c r="J29" s="115">
        <v>-14</v>
      </c>
      <c r="K29" s="116">
        <v>-7.8651685393258424</v>
      </c>
    </row>
    <row r="30" spans="1:11" ht="14.1" customHeight="1" x14ac:dyDescent="0.2">
      <c r="A30" s="306" t="s">
        <v>247</v>
      </c>
      <c r="B30" s="307" t="s">
        <v>248</v>
      </c>
      <c r="C30" s="308"/>
      <c r="D30" s="113" t="s">
        <v>513</v>
      </c>
      <c r="E30" s="115" t="s">
        <v>513</v>
      </c>
      <c r="F30" s="114">
        <v>27</v>
      </c>
      <c r="G30" s="114" t="s">
        <v>513</v>
      </c>
      <c r="H30" s="114">
        <v>47</v>
      </c>
      <c r="I30" s="140" t="s">
        <v>513</v>
      </c>
      <c r="J30" s="115" t="s">
        <v>513</v>
      </c>
      <c r="K30" s="116" t="s">
        <v>513</v>
      </c>
    </row>
    <row r="31" spans="1:11" ht="14.1" customHeight="1" x14ac:dyDescent="0.2">
      <c r="A31" s="306" t="s">
        <v>249</v>
      </c>
      <c r="B31" s="307" t="s">
        <v>250</v>
      </c>
      <c r="C31" s="308"/>
      <c r="D31" s="113">
        <v>2.0452432599938022</v>
      </c>
      <c r="E31" s="115">
        <v>132</v>
      </c>
      <c r="F31" s="114">
        <v>156</v>
      </c>
      <c r="G31" s="114">
        <v>167</v>
      </c>
      <c r="H31" s="114">
        <v>144</v>
      </c>
      <c r="I31" s="140">
        <v>129</v>
      </c>
      <c r="J31" s="115">
        <v>3</v>
      </c>
      <c r="K31" s="116">
        <v>2.3255813953488373</v>
      </c>
    </row>
    <row r="32" spans="1:11" ht="14.1" customHeight="1" x14ac:dyDescent="0.2">
      <c r="A32" s="306">
        <v>31</v>
      </c>
      <c r="B32" s="307" t="s">
        <v>251</v>
      </c>
      <c r="C32" s="308"/>
      <c r="D32" s="113">
        <v>0.52680508211961574</v>
      </c>
      <c r="E32" s="115">
        <v>34</v>
      </c>
      <c r="F32" s="114">
        <v>19</v>
      </c>
      <c r="G32" s="114">
        <v>42</v>
      </c>
      <c r="H32" s="114">
        <v>25</v>
      </c>
      <c r="I32" s="140">
        <v>32</v>
      </c>
      <c r="J32" s="115">
        <v>2</v>
      </c>
      <c r="K32" s="116">
        <v>6.25</v>
      </c>
    </row>
    <row r="33" spans="1:11" ht="14.1" customHeight="1" x14ac:dyDescent="0.2">
      <c r="A33" s="306">
        <v>32</v>
      </c>
      <c r="B33" s="307" t="s">
        <v>252</v>
      </c>
      <c r="C33" s="308"/>
      <c r="D33" s="113">
        <v>2.2776572668112798</v>
      </c>
      <c r="E33" s="115">
        <v>147</v>
      </c>
      <c r="F33" s="114">
        <v>97</v>
      </c>
      <c r="G33" s="114">
        <v>198</v>
      </c>
      <c r="H33" s="114">
        <v>177</v>
      </c>
      <c r="I33" s="140">
        <v>200</v>
      </c>
      <c r="J33" s="115">
        <v>-53</v>
      </c>
      <c r="K33" s="116">
        <v>-26.5</v>
      </c>
    </row>
    <row r="34" spans="1:11" ht="14.1" customHeight="1" x14ac:dyDescent="0.2">
      <c r="A34" s="306">
        <v>33</v>
      </c>
      <c r="B34" s="307" t="s">
        <v>253</v>
      </c>
      <c r="C34" s="308"/>
      <c r="D34" s="113">
        <v>2.215680198326619</v>
      </c>
      <c r="E34" s="115">
        <v>143</v>
      </c>
      <c r="F34" s="114">
        <v>58</v>
      </c>
      <c r="G34" s="114">
        <v>144</v>
      </c>
      <c r="H34" s="114">
        <v>117</v>
      </c>
      <c r="I34" s="140">
        <v>155</v>
      </c>
      <c r="J34" s="115">
        <v>-12</v>
      </c>
      <c r="K34" s="116">
        <v>-7.741935483870968</v>
      </c>
    </row>
    <row r="35" spans="1:11" ht="14.1" customHeight="1" x14ac:dyDescent="0.2">
      <c r="A35" s="306">
        <v>34</v>
      </c>
      <c r="B35" s="307" t="s">
        <v>254</v>
      </c>
      <c r="C35" s="308"/>
      <c r="D35" s="113">
        <v>2.9284164859002169</v>
      </c>
      <c r="E35" s="115">
        <v>189</v>
      </c>
      <c r="F35" s="114">
        <v>94</v>
      </c>
      <c r="G35" s="114">
        <v>181</v>
      </c>
      <c r="H35" s="114">
        <v>123</v>
      </c>
      <c r="I35" s="140">
        <v>154</v>
      </c>
      <c r="J35" s="115">
        <v>35</v>
      </c>
      <c r="K35" s="116">
        <v>22.727272727272727</v>
      </c>
    </row>
    <row r="36" spans="1:11" ht="14.1" customHeight="1" x14ac:dyDescent="0.2">
      <c r="A36" s="306">
        <v>41</v>
      </c>
      <c r="B36" s="307" t="s">
        <v>255</v>
      </c>
      <c r="C36" s="308"/>
      <c r="D36" s="113">
        <v>0.75921908893709322</v>
      </c>
      <c r="E36" s="115">
        <v>49</v>
      </c>
      <c r="F36" s="114">
        <v>41</v>
      </c>
      <c r="G36" s="114">
        <v>65</v>
      </c>
      <c r="H36" s="114">
        <v>31</v>
      </c>
      <c r="I36" s="140">
        <v>46</v>
      </c>
      <c r="J36" s="115">
        <v>3</v>
      </c>
      <c r="K36" s="116">
        <v>6.5217391304347823</v>
      </c>
    </row>
    <row r="37" spans="1:11" ht="14.1" customHeight="1" x14ac:dyDescent="0.2">
      <c r="A37" s="306">
        <v>42</v>
      </c>
      <c r="B37" s="307" t="s">
        <v>256</v>
      </c>
      <c r="C37" s="308"/>
      <c r="D37" s="113">
        <v>0.26340254105980787</v>
      </c>
      <c r="E37" s="115">
        <v>17</v>
      </c>
      <c r="F37" s="114" t="s">
        <v>513</v>
      </c>
      <c r="G37" s="114">
        <v>10</v>
      </c>
      <c r="H37" s="114">
        <v>5</v>
      </c>
      <c r="I37" s="140">
        <v>11</v>
      </c>
      <c r="J37" s="115">
        <v>6</v>
      </c>
      <c r="K37" s="116">
        <v>54.545454545454547</v>
      </c>
    </row>
    <row r="38" spans="1:11" ht="14.1" customHeight="1" x14ac:dyDescent="0.2">
      <c r="A38" s="306">
        <v>43</v>
      </c>
      <c r="B38" s="307" t="s">
        <v>257</v>
      </c>
      <c r="C38" s="308"/>
      <c r="D38" s="113">
        <v>0.89866749302757976</v>
      </c>
      <c r="E38" s="115">
        <v>58</v>
      </c>
      <c r="F38" s="114">
        <v>61</v>
      </c>
      <c r="G38" s="114">
        <v>99</v>
      </c>
      <c r="H38" s="114">
        <v>82</v>
      </c>
      <c r="I38" s="140">
        <v>55</v>
      </c>
      <c r="J38" s="115">
        <v>3</v>
      </c>
      <c r="K38" s="116">
        <v>5.4545454545454541</v>
      </c>
    </row>
    <row r="39" spans="1:11" ht="14.1" customHeight="1" x14ac:dyDescent="0.2">
      <c r="A39" s="306">
        <v>51</v>
      </c>
      <c r="B39" s="307" t="s">
        <v>258</v>
      </c>
      <c r="C39" s="308"/>
      <c r="D39" s="113">
        <v>9.5599628137589097</v>
      </c>
      <c r="E39" s="115">
        <v>617</v>
      </c>
      <c r="F39" s="114">
        <v>528</v>
      </c>
      <c r="G39" s="114">
        <v>863</v>
      </c>
      <c r="H39" s="114">
        <v>593</v>
      </c>
      <c r="I39" s="140">
        <v>629</v>
      </c>
      <c r="J39" s="115">
        <v>-12</v>
      </c>
      <c r="K39" s="116">
        <v>-1.9077901430842608</v>
      </c>
    </row>
    <row r="40" spans="1:11" ht="14.1" customHeight="1" x14ac:dyDescent="0.2">
      <c r="A40" s="306" t="s">
        <v>259</v>
      </c>
      <c r="B40" s="307" t="s">
        <v>260</v>
      </c>
      <c r="C40" s="308"/>
      <c r="D40" s="113">
        <v>8.9246978617911381</v>
      </c>
      <c r="E40" s="115">
        <v>576</v>
      </c>
      <c r="F40" s="114">
        <v>508</v>
      </c>
      <c r="G40" s="114">
        <v>775</v>
      </c>
      <c r="H40" s="114">
        <v>524</v>
      </c>
      <c r="I40" s="140">
        <v>578</v>
      </c>
      <c r="J40" s="115">
        <v>-2</v>
      </c>
      <c r="K40" s="116">
        <v>-0.34602076124567471</v>
      </c>
    </row>
    <row r="41" spans="1:11" ht="14.1" customHeight="1" x14ac:dyDescent="0.2">
      <c r="A41" s="306"/>
      <c r="B41" s="307" t="s">
        <v>261</v>
      </c>
      <c r="C41" s="308"/>
      <c r="D41" s="113">
        <v>7.8865819646730708</v>
      </c>
      <c r="E41" s="115">
        <v>509</v>
      </c>
      <c r="F41" s="114">
        <v>427</v>
      </c>
      <c r="G41" s="114">
        <v>615</v>
      </c>
      <c r="H41" s="114">
        <v>463</v>
      </c>
      <c r="I41" s="140">
        <v>491</v>
      </c>
      <c r="J41" s="115">
        <v>18</v>
      </c>
      <c r="K41" s="116">
        <v>3.6659877800407332</v>
      </c>
    </row>
    <row r="42" spans="1:11" ht="14.1" customHeight="1" x14ac:dyDescent="0.2">
      <c r="A42" s="306">
        <v>52</v>
      </c>
      <c r="B42" s="307" t="s">
        <v>262</v>
      </c>
      <c r="C42" s="308"/>
      <c r="D42" s="113">
        <v>4.3538890610474121</v>
      </c>
      <c r="E42" s="115">
        <v>281</v>
      </c>
      <c r="F42" s="114">
        <v>184</v>
      </c>
      <c r="G42" s="114">
        <v>253</v>
      </c>
      <c r="H42" s="114">
        <v>239</v>
      </c>
      <c r="I42" s="140">
        <v>251</v>
      </c>
      <c r="J42" s="115">
        <v>30</v>
      </c>
      <c r="K42" s="116">
        <v>11.952191235059761</v>
      </c>
    </row>
    <row r="43" spans="1:11" ht="14.1" customHeight="1" x14ac:dyDescent="0.2">
      <c r="A43" s="306" t="s">
        <v>263</v>
      </c>
      <c r="B43" s="307" t="s">
        <v>264</v>
      </c>
      <c r="C43" s="308"/>
      <c r="D43" s="113">
        <v>3.9200495816547876</v>
      </c>
      <c r="E43" s="115">
        <v>253</v>
      </c>
      <c r="F43" s="114">
        <v>165</v>
      </c>
      <c r="G43" s="114">
        <v>226</v>
      </c>
      <c r="H43" s="114">
        <v>230</v>
      </c>
      <c r="I43" s="140">
        <v>233</v>
      </c>
      <c r="J43" s="115">
        <v>20</v>
      </c>
      <c r="K43" s="116">
        <v>8.5836909871244629</v>
      </c>
    </row>
    <row r="44" spans="1:11" ht="14.1" customHeight="1" x14ac:dyDescent="0.2">
      <c r="A44" s="306">
        <v>53</v>
      </c>
      <c r="B44" s="307" t="s">
        <v>265</v>
      </c>
      <c r="C44" s="308"/>
      <c r="D44" s="113">
        <v>1.1930585683297179</v>
      </c>
      <c r="E44" s="115">
        <v>77</v>
      </c>
      <c r="F44" s="114">
        <v>56</v>
      </c>
      <c r="G44" s="114">
        <v>101</v>
      </c>
      <c r="H44" s="114">
        <v>92</v>
      </c>
      <c r="I44" s="140">
        <v>60</v>
      </c>
      <c r="J44" s="115">
        <v>17</v>
      </c>
      <c r="K44" s="116">
        <v>28.333333333333332</v>
      </c>
    </row>
    <row r="45" spans="1:11" ht="14.1" customHeight="1" x14ac:dyDescent="0.2">
      <c r="A45" s="306" t="s">
        <v>266</v>
      </c>
      <c r="B45" s="307" t="s">
        <v>267</v>
      </c>
      <c r="C45" s="308"/>
      <c r="D45" s="113">
        <v>1.1775643012085528</v>
      </c>
      <c r="E45" s="115">
        <v>76</v>
      </c>
      <c r="F45" s="114">
        <v>51</v>
      </c>
      <c r="G45" s="114">
        <v>99</v>
      </c>
      <c r="H45" s="114">
        <v>89</v>
      </c>
      <c r="I45" s="140">
        <v>57</v>
      </c>
      <c r="J45" s="115">
        <v>19</v>
      </c>
      <c r="K45" s="116">
        <v>33.333333333333336</v>
      </c>
    </row>
    <row r="46" spans="1:11" ht="14.1" customHeight="1" x14ac:dyDescent="0.2">
      <c r="A46" s="306">
        <v>54</v>
      </c>
      <c r="B46" s="307" t="s">
        <v>268</v>
      </c>
      <c r="C46" s="308"/>
      <c r="D46" s="113">
        <v>3.594669972110319</v>
      </c>
      <c r="E46" s="115">
        <v>232</v>
      </c>
      <c r="F46" s="114">
        <v>704</v>
      </c>
      <c r="G46" s="114">
        <v>350</v>
      </c>
      <c r="H46" s="114">
        <v>263</v>
      </c>
      <c r="I46" s="140">
        <v>207</v>
      </c>
      <c r="J46" s="115">
        <v>25</v>
      </c>
      <c r="K46" s="116">
        <v>12.077294685990339</v>
      </c>
    </row>
    <row r="47" spans="1:11" ht="14.1" customHeight="1" x14ac:dyDescent="0.2">
      <c r="A47" s="306">
        <v>61</v>
      </c>
      <c r="B47" s="307" t="s">
        <v>269</v>
      </c>
      <c r="C47" s="308"/>
      <c r="D47" s="113">
        <v>2.2931515339324449</v>
      </c>
      <c r="E47" s="115">
        <v>148</v>
      </c>
      <c r="F47" s="114">
        <v>100</v>
      </c>
      <c r="G47" s="114">
        <v>236</v>
      </c>
      <c r="H47" s="114">
        <v>149</v>
      </c>
      <c r="I47" s="140">
        <v>143</v>
      </c>
      <c r="J47" s="115">
        <v>5</v>
      </c>
      <c r="K47" s="116">
        <v>3.4965034965034967</v>
      </c>
    </row>
    <row r="48" spans="1:11" ht="14.1" customHeight="1" x14ac:dyDescent="0.2">
      <c r="A48" s="306">
        <v>62</v>
      </c>
      <c r="B48" s="307" t="s">
        <v>270</v>
      </c>
      <c r="C48" s="308"/>
      <c r="D48" s="113">
        <v>8.3669042454291915</v>
      </c>
      <c r="E48" s="115">
        <v>540</v>
      </c>
      <c r="F48" s="114">
        <v>479</v>
      </c>
      <c r="G48" s="114">
        <v>732</v>
      </c>
      <c r="H48" s="114">
        <v>417</v>
      </c>
      <c r="I48" s="140">
        <v>421</v>
      </c>
      <c r="J48" s="115">
        <v>119</v>
      </c>
      <c r="K48" s="116">
        <v>28.26603325415677</v>
      </c>
    </row>
    <row r="49" spans="1:11" ht="14.1" customHeight="1" x14ac:dyDescent="0.2">
      <c r="A49" s="306">
        <v>63</v>
      </c>
      <c r="B49" s="307" t="s">
        <v>271</v>
      </c>
      <c r="C49" s="308"/>
      <c r="D49" s="113">
        <v>3.6721413077161449</v>
      </c>
      <c r="E49" s="115">
        <v>237</v>
      </c>
      <c r="F49" s="114">
        <v>316</v>
      </c>
      <c r="G49" s="114">
        <v>346</v>
      </c>
      <c r="H49" s="114">
        <v>253</v>
      </c>
      <c r="I49" s="140">
        <v>245</v>
      </c>
      <c r="J49" s="115">
        <v>-8</v>
      </c>
      <c r="K49" s="116">
        <v>-3.2653061224489797</v>
      </c>
    </row>
    <row r="50" spans="1:11" ht="14.1" customHeight="1" x14ac:dyDescent="0.2">
      <c r="A50" s="306" t="s">
        <v>272</v>
      </c>
      <c r="B50" s="307" t="s">
        <v>273</v>
      </c>
      <c r="C50" s="308"/>
      <c r="D50" s="113">
        <v>0.4028509451502944</v>
      </c>
      <c r="E50" s="115">
        <v>26</v>
      </c>
      <c r="F50" s="114">
        <v>63</v>
      </c>
      <c r="G50" s="114">
        <v>37</v>
      </c>
      <c r="H50" s="114">
        <v>25</v>
      </c>
      <c r="I50" s="140">
        <v>21</v>
      </c>
      <c r="J50" s="115">
        <v>5</v>
      </c>
      <c r="K50" s="116">
        <v>23.80952380952381</v>
      </c>
    </row>
    <row r="51" spans="1:11" ht="14.1" customHeight="1" x14ac:dyDescent="0.2">
      <c r="A51" s="306" t="s">
        <v>274</v>
      </c>
      <c r="B51" s="307" t="s">
        <v>275</v>
      </c>
      <c r="C51" s="308"/>
      <c r="D51" s="113">
        <v>3.1298419584753643</v>
      </c>
      <c r="E51" s="115">
        <v>202</v>
      </c>
      <c r="F51" s="114">
        <v>234</v>
      </c>
      <c r="G51" s="114">
        <v>274</v>
      </c>
      <c r="H51" s="114">
        <v>208</v>
      </c>
      <c r="I51" s="140">
        <v>211</v>
      </c>
      <c r="J51" s="115">
        <v>-9</v>
      </c>
      <c r="K51" s="116">
        <v>-4.2654028436018958</v>
      </c>
    </row>
    <row r="52" spans="1:11" ht="14.1" customHeight="1" x14ac:dyDescent="0.2">
      <c r="A52" s="306">
        <v>71</v>
      </c>
      <c r="B52" s="307" t="s">
        <v>276</v>
      </c>
      <c r="C52" s="308"/>
      <c r="D52" s="113">
        <v>8.2119615742175398</v>
      </c>
      <c r="E52" s="115">
        <v>530</v>
      </c>
      <c r="F52" s="114">
        <v>467</v>
      </c>
      <c r="G52" s="114">
        <v>705</v>
      </c>
      <c r="H52" s="114">
        <v>540</v>
      </c>
      <c r="I52" s="140">
        <v>565</v>
      </c>
      <c r="J52" s="115">
        <v>-35</v>
      </c>
      <c r="K52" s="116">
        <v>-6.1946902654867255</v>
      </c>
    </row>
    <row r="53" spans="1:11" ht="14.1" customHeight="1" x14ac:dyDescent="0.2">
      <c r="A53" s="306" t="s">
        <v>277</v>
      </c>
      <c r="B53" s="307" t="s">
        <v>278</v>
      </c>
      <c r="C53" s="308"/>
      <c r="D53" s="113">
        <v>2.5565540749922531</v>
      </c>
      <c r="E53" s="115">
        <v>165</v>
      </c>
      <c r="F53" s="114">
        <v>127</v>
      </c>
      <c r="G53" s="114">
        <v>276</v>
      </c>
      <c r="H53" s="114">
        <v>143</v>
      </c>
      <c r="I53" s="140">
        <v>191</v>
      </c>
      <c r="J53" s="115">
        <v>-26</v>
      </c>
      <c r="K53" s="116">
        <v>-13.612565445026178</v>
      </c>
    </row>
    <row r="54" spans="1:11" ht="14.1" customHeight="1" x14ac:dyDescent="0.2">
      <c r="A54" s="306" t="s">
        <v>279</v>
      </c>
      <c r="B54" s="307" t="s">
        <v>280</v>
      </c>
      <c r="C54" s="308"/>
      <c r="D54" s="113">
        <v>5.1595909513480009</v>
      </c>
      <c r="E54" s="115">
        <v>333</v>
      </c>
      <c r="F54" s="114">
        <v>304</v>
      </c>
      <c r="G54" s="114">
        <v>389</v>
      </c>
      <c r="H54" s="114">
        <v>360</v>
      </c>
      <c r="I54" s="140">
        <v>329</v>
      </c>
      <c r="J54" s="115">
        <v>4</v>
      </c>
      <c r="K54" s="116">
        <v>1.21580547112462</v>
      </c>
    </row>
    <row r="55" spans="1:11" ht="14.1" customHeight="1" x14ac:dyDescent="0.2">
      <c r="A55" s="306">
        <v>72</v>
      </c>
      <c r="B55" s="307" t="s">
        <v>281</v>
      </c>
      <c r="C55" s="308"/>
      <c r="D55" s="113">
        <v>3.2228075612023552</v>
      </c>
      <c r="E55" s="115">
        <v>208</v>
      </c>
      <c r="F55" s="114">
        <v>77</v>
      </c>
      <c r="G55" s="114">
        <v>152</v>
      </c>
      <c r="H55" s="114">
        <v>60</v>
      </c>
      <c r="I55" s="140">
        <v>105</v>
      </c>
      <c r="J55" s="115">
        <v>103</v>
      </c>
      <c r="K55" s="116">
        <v>98.095238095238102</v>
      </c>
    </row>
    <row r="56" spans="1:11" ht="14.1" customHeight="1" x14ac:dyDescent="0.2">
      <c r="A56" s="306" t="s">
        <v>282</v>
      </c>
      <c r="B56" s="307" t="s">
        <v>283</v>
      </c>
      <c r="C56" s="308"/>
      <c r="D56" s="113">
        <v>1.9057948559033158</v>
      </c>
      <c r="E56" s="115">
        <v>123</v>
      </c>
      <c r="F56" s="114">
        <v>12</v>
      </c>
      <c r="G56" s="114">
        <v>73</v>
      </c>
      <c r="H56" s="114">
        <v>12</v>
      </c>
      <c r="I56" s="140">
        <v>44</v>
      </c>
      <c r="J56" s="115">
        <v>79</v>
      </c>
      <c r="K56" s="116">
        <v>179.54545454545453</v>
      </c>
    </row>
    <row r="57" spans="1:11" ht="14.1" customHeight="1" x14ac:dyDescent="0.2">
      <c r="A57" s="306" t="s">
        <v>284</v>
      </c>
      <c r="B57" s="307" t="s">
        <v>285</v>
      </c>
      <c r="C57" s="308"/>
      <c r="D57" s="113">
        <v>0.89866749302757976</v>
      </c>
      <c r="E57" s="115">
        <v>58</v>
      </c>
      <c r="F57" s="114">
        <v>50</v>
      </c>
      <c r="G57" s="114">
        <v>37</v>
      </c>
      <c r="H57" s="114">
        <v>35</v>
      </c>
      <c r="I57" s="140">
        <v>37</v>
      </c>
      <c r="J57" s="115">
        <v>21</v>
      </c>
      <c r="K57" s="116">
        <v>56.756756756756758</v>
      </c>
    </row>
    <row r="58" spans="1:11" ht="14.1" customHeight="1" x14ac:dyDescent="0.2">
      <c r="A58" s="306">
        <v>73</v>
      </c>
      <c r="B58" s="307" t="s">
        <v>286</v>
      </c>
      <c r="C58" s="308"/>
      <c r="D58" s="113">
        <v>1.750852184691664</v>
      </c>
      <c r="E58" s="115">
        <v>113</v>
      </c>
      <c r="F58" s="114">
        <v>104</v>
      </c>
      <c r="G58" s="114">
        <v>204</v>
      </c>
      <c r="H58" s="114">
        <v>131</v>
      </c>
      <c r="I58" s="140">
        <v>126</v>
      </c>
      <c r="J58" s="115">
        <v>-13</v>
      </c>
      <c r="K58" s="116">
        <v>-10.317460317460318</v>
      </c>
    </row>
    <row r="59" spans="1:11" ht="14.1" customHeight="1" x14ac:dyDescent="0.2">
      <c r="A59" s="306" t="s">
        <v>287</v>
      </c>
      <c r="B59" s="307" t="s">
        <v>288</v>
      </c>
      <c r="C59" s="308"/>
      <c r="D59" s="113">
        <v>1.2860241710567091</v>
      </c>
      <c r="E59" s="115">
        <v>83</v>
      </c>
      <c r="F59" s="114">
        <v>80</v>
      </c>
      <c r="G59" s="114">
        <v>160</v>
      </c>
      <c r="H59" s="114">
        <v>109</v>
      </c>
      <c r="I59" s="140">
        <v>94</v>
      </c>
      <c r="J59" s="115">
        <v>-11</v>
      </c>
      <c r="K59" s="116">
        <v>-11.702127659574469</v>
      </c>
    </row>
    <row r="60" spans="1:11" ht="14.1" customHeight="1" x14ac:dyDescent="0.2">
      <c r="A60" s="306">
        <v>81</v>
      </c>
      <c r="B60" s="307" t="s">
        <v>289</v>
      </c>
      <c r="C60" s="308"/>
      <c r="D60" s="113">
        <v>9.5909513480012389</v>
      </c>
      <c r="E60" s="115">
        <v>619</v>
      </c>
      <c r="F60" s="114">
        <v>623</v>
      </c>
      <c r="G60" s="114">
        <v>952</v>
      </c>
      <c r="H60" s="114">
        <v>530</v>
      </c>
      <c r="I60" s="140">
        <v>589</v>
      </c>
      <c r="J60" s="115">
        <v>30</v>
      </c>
      <c r="K60" s="116">
        <v>5.0933786078098473</v>
      </c>
    </row>
    <row r="61" spans="1:11" ht="14.1" customHeight="1" x14ac:dyDescent="0.2">
      <c r="A61" s="306" t="s">
        <v>290</v>
      </c>
      <c r="B61" s="307" t="s">
        <v>291</v>
      </c>
      <c r="C61" s="308"/>
      <c r="D61" s="113">
        <v>2.4635884722652617</v>
      </c>
      <c r="E61" s="115">
        <v>159</v>
      </c>
      <c r="F61" s="114">
        <v>115</v>
      </c>
      <c r="G61" s="114">
        <v>279</v>
      </c>
      <c r="H61" s="114">
        <v>161</v>
      </c>
      <c r="I61" s="140">
        <v>167</v>
      </c>
      <c r="J61" s="115">
        <v>-8</v>
      </c>
      <c r="K61" s="116">
        <v>-4.7904191616766463</v>
      </c>
    </row>
    <row r="62" spans="1:11" ht="14.1" customHeight="1" x14ac:dyDescent="0.2">
      <c r="A62" s="306" t="s">
        <v>292</v>
      </c>
      <c r="B62" s="307" t="s">
        <v>293</v>
      </c>
      <c r="C62" s="308"/>
      <c r="D62" s="113">
        <v>3.4397273008986673</v>
      </c>
      <c r="E62" s="115">
        <v>222</v>
      </c>
      <c r="F62" s="114">
        <v>260</v>
      </c>
      <c r="G62" s="114">
        <v>448</v>
      </c>
      <c r="H62" s="114">
        <v>206</v>
      </c>
      <c r="I62" s="140">
        <v>183</v>
      </c>
      <c r="J62" s="115">
        <v>39</v>
      </c>
      <c r="K62" s="116">
        <v>21.311475409836067</v>
      </c>
    </row>
    <row r="63" spans="1:11" ht="14.1" customHeight="1" x14ac:dyDescent="0.2">
      <c r="A63" s="306"/>
      <c r="B63" s="307" t="s">
        <v>294</v>
      </c>
      <c r="C63" s="308"/>
      <c r="D63" s="113">
        <v>2.7269910133250699</v>
      </c>
      <c r="E63" s="115">
        <v>176</v>
      </c>
      <c r="F63" s="114">
        <v>229</v>
      </c>
      <c r="G63" s="114">
        <v>384</v>
      </c>
      <c r="H63" s="114">
        <v>184</v>
      </c>
      <c r="I63" s="140">
        <v>160</v>
      </c>
      <c r="J63" s="115">
        <v>16</v>
      </c>
      <c r="K63" s="116">
        <v>10</v>
      </c>
    </row>
    <row r="64" spans="1:11" ht="14.1" customHeight="1" x14ac:dyDescent="0.2">
      <c r="A64" s="306" t="s">
        <v>295</v>
      </c>
      <c r="B64" s="307" t="s">
        <v>296</v>
      </c>
      <c r="C64" s="308"/>
      <c r="D64" s="113">
        <v>1.8128292531763248</v>
      </c>
      <c r="E64" s="115">
        <v>117</v>
      </c>
      <c r="F64" s="114">
        <v>100</v>
      </c>
      <c r="G64" s="114">
        <v>89</v>
      </c>
      <c r="H64" s="114">
        <v>65</v>
      </c>
      <c r="I64" s="140">
        <v>104</v>
      </c>
      <c r="J64" s="115">
        <v>13</v>
      </c>
      <c r="K64" s="116">
        <v>12.5</v>
      </c>
    </row>
    <row r="65" spans="1:11" ht="14.1" customHeight="1" x14ac:dyDescent="0.2">
      <c r="A65" s="306" t="s">
        <v>297</v>
      </c>
      <c r="B65" s="307" t="s">
        <v>298</v>
      </c>
      <c r="C65" s="308"/>
      <c r="D65" s="113">
        <v>0.99163309575457081</v>
      </c>
      <c r="E65" s="115">
        <v>64</v>
      </c>
      <c r="F65" s="114">
        <v>87</v>
      </c>
      <c r="G65" s="114">
        <v>63</v>
      </c>
      <c r="H65" s="114">
        <v>51</v>
      </c>
      <c r="I65" s="140">
        <v>65</v>
      </c>
      <c r="J65" s="115">
        <v>-1</v>
      </c>
      <c r="K65" s="116">
        <v>-1.5384615384615385</v>
      </c>
    </row>
    <row r="66" spans="1:11" ht="14.1" customHeight="1" x14ac:dyDescent="0.2">
      <c r="A66" s="306">
        <v>82</v>
      </c>
      <c r="B66" s="307" t="s">
        <v>299</v>
      </c>
      <c r="C66" s="308"/>
      <c r="D66" s="113">
        <v>4.2299349240780915</v>
      </c>
      <c r="E66" s="115">
        <v>273</v>
      </c>
      <c r="F66" s="114">
        <v>232</v>
      </c>
      <c r="G66" s="114">
        <v>450</v>
      </c>
      <c r="H66" s="114">
        <v>246</v>
      </c>
      <c r="I66" s="140">
        <v>322</v>
      </c>
      <c r="J66" s="115">
        <v>-49</v>
      </c>
      <c r="K66" s="116">
        <v>-15.217391304347826</v>
      </c>
    </row>
    <row r="67" spans="1:11" ht="14.1" customHeight="1" x14ac:dyDescent="0.2">
      <c r="A67" s="306" t="s">
        <v>300</v>
      </c>
      <c r="B67" s="307" t="s">
        <v>301</v>
      </c>
      <c r="C67" s="308"/>
      <c r="D67" s="113">
        <v>2.9903935543848776</v>
      </c>
      <c r="E67" s="115">
        <v>193</v>
      </c>
      <c r="F67" s="114">
        <v>174</v>
      </c>
      <c r="G67" s="114">
        <v>334</v>
      </c>
      <c r="H67" s="114">
        <v>201</v>
      </c>
      <c r="I67" s="140">
        <v>254</v>
      </c>
      <c r="J67" s="115">
        <v>-61</v>
      </c>
      <c r="K67" s="116">
        <v>-24.015748031496063</v>
      </c>
    </row>
    <row r="68" spans="1:11" ht="14.1" customHeight="1" x14ac:dyDescent="0.2">
      <c r="A68" s="306" t="s">
        <v>302</v>
      </c>
      <c r="B68" s="307" t="s">
        <v>303</v>
      </c>
      <c r="C68" s="308"/>
      <c r="D68" s="113">
        <v>0.65075921908893708</v>
      </c>
      <c r="E68" s="115">
        <v>42</v>
      </c>
      <c r="F68" s="114">
        <v>36</v>
      </c>
      <c r="G68" s="114">
        <v>73</v>
      </c>
      <c r="H68" s="114">
        <v>31</v>
      </c>
      <c r="I68" s="140">
        <v>38</v>
      </c>
      <c r="J68" s="115">
        <v>4</v>
      </c>
      <c r="K68" s="116">
        <v>10.526315789473685</v>
      </c>
    </row>
    <row r="69" spans="1:11" ht="14.1" customHeight="1" x14ac:dyDescent="0.2">
      <c r="A69" s="306">
        <v>83</v>
      </c>
      <c r="B69" s="307" t="s">
        <v>304</v>
      </c>
      <c r="C69" s="308"/>
      <c r="D69" s="113">
        <v>7.4992252866439415</v>
      </c>
      <c r="E69" s="115">
        <v>484</v>
      </c>
      <c r="F69" s="114">
        <v>446</v>
      </c>
      <c r="G69" s="114">
        <v>804</v>
      </c>
      <c r="H69" s="114">
        <v>312</v>
      </c>
      <c r="I69" s="140">
        <v>425</v>
      </c>
      <c r="J69" s="115">
        <v>59</v>
      </c>
      <c r="K69" s="116">
        <v>13.882352941176471</v>
      </c>
    </row>
    <row r="70" spans="1:11" ht="14.1" customHeight="1" x14ac:dyDescent="0.2">
      <c r="A70" s="306" t="s">
        <v>305</v>
      </c>
      <c r="B70" s="307" t="s">
        <v>306</v>
      </c>
      <c r="C70" s="308"/>
      <c r="D70" s="113">
        <v>6.3371552525565544</v>
      </c>
      <c r="E70" s="115">
        <v>409</v>
      </c>
      <c r="F70" s="114">
        <v>379</v>
      </c>
      <c r="G70" s="114">
        <v>701</v>
      </c>
      <c r="H70" s="114">
        <v>255</v>
      </c>
      <c r="I70" s="140">
        <v>341</v>
      </c>
      <c r="J70" s="115">
        <v>68</v>
      </c>
      <c r="K70" s="116">
        <v>19.941348973607038</v>
      </c>
    </row>
    <row r="71" spans="1:11" ht="14.1" customHeight="1" x14ac:dyDescent="0.2">
      <c r="A71" s="306"/>
      <c r="B71" s="307" t="s">
        <v>307</v>
      </c>
      <c r="C71" s="308"/>
      <c r="D71" s="113">
        <v>1.9057948559033158</v>
      </c>
      <c r="E71" s="115">
        <v>123</v>
      </c>
      <c r="F71" s="114">
        <v>117</v>
      </c>
      <c r="G71" s="114">
        <v>299</v>
      </c>
      <c r="H71" s="114">
        <v>71</v>
      </c>
      <c r="I71" s="140">
        <v>111</v>
      </c>
      <c r="J71" s="115">
        <v>12</v>
      </c>
      <c r="K71" s="116">
        <v>10.810810810810811</v>
      </c>
    </row>
    <row r="72" spans="1:11" ht="14.1" customHeight="1" x14ac:dyDescent="0.2">
      <c r="A72" s="306">
        <v>84</v>
      </c>
      <c r="B72" s="307" t="s">
        <v>308</v>
      </c>
      <c r="C72" s="308"/>
      <c r="D72" s="113">
        <v>1.5649209792376821</v>
      </c>
      <c r="E72" s="115">
        <v>101</v>
      </c>
      <c r="F72" s="114">
        <v>87</v>
      </c>
      <c r="G72" s="114">
        <v>120</v>
      </c>
      <c r="H72" s="114">
        <v>83</v>
      </c>
      <c r="I72" s="140">
        <v>101</v>
      </c>
      <c r="J72" s="115">
        <v>0</v>
      </c>
      <c r="K72" s="116">
        <v>0</v>
      </c>
    </row>
    <row r="73" spans="1:11" ht="14.1" customHeight="1" x14ac:dyDescent="0.2">
      <c r="A73" s="306" t="s">
        <v>309</v>
      </c>
      <c r="B73" s="307" t="s">
        <v>310</v>
      </c>
      <c r="C73" s="308"/>
      <c r="D73" s="113">
        <v>0.48032228075612021</v>
      </c>
      <c r="E73" s="115">
        <v>31</v>
      </c>
      <c r="F73" s="114">
        <v>16</v>
      </c>
      <c r="G73" s="114">
        <v>37</v>
      </c>
      <c r="H73" s="114">
        <v>4</v>
      </c>
      <c r="I73" s="140">
        <v>19</v>
      </c>
      <c r="J73" s="115">
        <v>12</v>
      </c>
      <c r="K73" s="116">
        <v>63.157894736842103</v>
      </c>
    </row>
    <row r="74" spans="1:11" ht="14.1" customHeight="1" x14ac:dyDescent="0.2">
      <c r="A74" s="306" t="s">
        <v>311</v>
      </c>
      <c r="B74" s="307" t="s">
        <v>312</v>
      </c>
      <c r="C74" s="308"/>
      <c r="D74" s="113">
        <v>7.747133560582585E-2</v>
      </c>
      <c r="E74" s="115">
        <v>5</v>
      </c>
      <c r="F74" s="114">
        <v>12</v>
      </c>
      <c r="G74" s="114">
        <v>28</v>
      </c>
      <c r="H74" s="114">
        <v>11</v>
      </c>
      <c r="I74" s="140">
        <v>13</v>
      </c>
      <c r="J74" s="115">
        <v>-8</v>
      </c>
      <c r="K74" s="116">
        <v>-61.53846153846154</v>
      </c>
    </row>
    <row r="75" spans="1:11" ht="14.1" customHeight="1" x14ac:dyDescent="0.2">
      <c r="A75" s="306" t="s">
        <v>313</v>
      </c>
      <c r="B75" s="307" t="s">
        <v>314</v>
      </c>
      <c r="C75" s="308"/>
      <c r="D75" s="113">
        <v>0.43383947939262474</v>
      </c>
      <c r="E75" s="115">
        <v>28</v>
      </c>
      <c r="F75" s="114">
        <v>31</v>
      </c>
      <c r="G75" s="114">
        <v>19</v>
      </c>
      <c r="H75" s="114">
        <v>43</v>
      </c>
      <c r="I75" s="140">
        <v>31</v>
      </c>
      <c r="J75" s="115">
        <v>-3</v>
      </c>
      <c r="K75" s="116">
        <v>-9.67741935483871</v>
      </c>
    </row>
    <row r="76" spans="1:11" ht="14.1" customHeight="1" x14ac:dyDescent="0.2">
      <c r="A76" s="306">
        <v>91</v>
      </c>
      <c r="B76" s="307" t="s">
        <v>315</v>
      </c>
      <c r="C76" s="308"/>
      <c r="D76" s="113">
        <v>0.46482801363495507</v>
      </c>
      <c r="E76" s="115">
        <v>30</v>
      </c>
      <c r="F76" s="114">
        <v>30</v>
      </c>
      <c r="G76" s="114">
        <v>46</v>
      </c>
      <c r="H76" s="114">
        <v>18</v>
      </c>
      <c r="I76" s="140">
        <v>37</v>
      </c>
      <c r="J76" s="115">
        <v>-7</v>
      </c>
      <c r="K76" s="116">
        <v>-18.918918918918919</v>
      </c>
    </row>
    <row r="77" spans="1:11" ht="14.1" customHeight="1" x14ac:dyDescent="0.2">
      <c r="A77" s="306">
        <v>92</v>
      </c>
      <c r="B77" s="307" t="s">
        <v>316</v>
      </c>
      <c r="C77" s="308"/>
      <c r="D77" s="113">
        <v>1.6733808490858382</v>
      </c>
      <c r="E77" s="115">
        <v>108</v>
      </c>
      <c r="F77" s="114">
        <v>71</v>
      </c>
      <c r="G77" s="114">
        <v>99</v>
      </c>
      <c r="H77" s="114">
        <v>67</v>
      </c>
      <c r="I77" s="140">
        <v>89</v>
      </c>
      <c r="J77" s="115">
        <v>19</v>
      </c>
      <c r="K77" s="116">
        <v>21.348314606741575</v>
      </c>
    </row>
    <row r="78" spans="1:11" ht="14.1" customHeight="1" x14ac:dyDescent="0.2">
      <c r="A78" s="306">
        <v>93</v>
      </c>
      <c r="B78" s="307" t="s">
        <v>317</v>
      </c>
      <c r="C78" s="308"/>
      <c r="D78" s="113">
        <v>6.1977068484660676E-2</v>
      </c>
      <c r="E78" s="115">
        <v>4</v>
      </c>
      <c r="F78" s="114">
        <v>4</v>
      </c>
      <c r="G78" s="114">
        <v>9</v>
      </c>
      <c r="H78" s="114">
        <v>9</v>
      </c>
      <c r="I78" s="140">
        <v>12</v>
      </c>
      <c r="J78" s="115">
        <v>-8</v>
      </c>
      <c r="K78" s="116">
        <v>-66.666666666666671</v>
      </c>
    </row>
    <row r="79" spans="1:11" ht="14.1" customHeight="1" x14ac:dyDescent="0.2">
      <c r="A79" s="306">
        <v>94</v>
      </c>
      <c r="B79" s="307" t="s">
        <v>318</v>
      </c>
      <c r="C79" s="308"/>
      <c r="D79" s="113">
        <v>0.52680508211961574</v>
      </c>
      <c r="E79" s="115">
        <v>34</v>
      </c>
      <c r="F79" s="114">
        <v>45</v>
      </c>
      <c r="G79" s="114">
        <v>94</v>
      </c>
      <c r="H79" s="114">
        <v>64</v>
      </c>
      <c r="I79" s="140">
        <v>54</v>
      </c>
      <c r="J79" s="115">
        <v>-20</v>
      </c>
      <c r="K79" s="116">
        <v>-37.037037037037038</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0.17043693833281687</v>
      </c>
      <c r="E81" s="143">
        <v>11</v>
      </c>
      <c r="F81" s="144">
        <v>14</v>
      </c>
      <c r="G81" s="144">
        <v>60</v>
      </c>
      <c r="H81" s="144">
        <v>10</v>
      </c>
      <c r="I81" s="145">
        <v>11</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7020</v>
      </c>
      <c r="E11" s="114">
        <v>5954</v>
      </c>
      <c r="F11" s="114">
        <v>7270</v>
      </c>
      <c r="G11" s="114">
        <v>6026</v>
      </c>
      <c r="H11" s="140">
        <v>6944</v>
      </c>
      <c r="I11" s="115">
        <v>76</v>
      </c>
      <c r="J11" s="116">
        <v>1.0944700460829493</v>
      </c>
    </row>
    <row r="12" spans="1:15" s="110" customFormat="1" ht="24.95" customHeight="1" x14ac:dyDescent="0.2">
      <c r="A12" s="193" t="s">
        <v>132</v>
      </c>
      <c r="B12" s="194" t="s">
        <v>133</v>
      </c>
      <c r="C12" s="113">
        <v>0.59829059829059827</v>
      </c>
      <c r="D12" s="115">
        <v>42</v>
      </c>
      <c r="E12" s="114">
        <v>37</v>
      </c>
      <c r="F12" s="114">
        <v>64</v>
      </c>
      <c r="G12" s="114">
        <v>32</v>
      </c>
      <c r="H12" s="140">
        <v>28</v>
      </c>
      <c r="I12" s="115">
        <v>14</v>
      </c>
      <c r="J12" s="116">
        <v>50</v>
      </c>
    </row>
    <row r="13" spans="1:15" s="110" customFormat="1" ht="24.95" customHeight="1" x14ac:dyDescent="0.2">
      <c r="A13" s="193" t="s">
        <v>134</v>
      </c>
      <c r="B13" s="199" t="s">
        <v>214</v>
      </c>
      <c r="C13" s="113">
        <v>0.66951566951566954</v>
      </c>
      <c r="D13" s="115">
        <v>47</v>
      </c>
      <c r="E13" s="114">
        <v>41</v>
      </c>
      <c r="F13" s="114">
        <v>82</v>
      </c>
      <c r="G13" s="114">
        <v>38</v>
      </c>
      <c r="H13" s="140">
        <v>52</v>
      </c>
      <c r="I13" s="115">
        <v>-5</v>
      </c>
      <c r="J13" s="116">
        <v>-9.615384615384615</v>
      </c>
    </row>
    <row r="14" spans="1:15" s="287" customFormat="1" ht="24.95" customHeight="1" x14ac:dyDescent="0.2">
      <c r="A14" s="193" t="s">
        <v>215</v>
      </c>
      <c r="B14" s="199" t="s">
        <v>137</v>
      </c>
      <c r="C14" s="113">
        <v>15.897435897435898</v>
      </c>
      <c r="D14" s="115">
        <v>1116</v>
      </c>
      <c r="E14" s="114">
        <v>699</v>
      </c>
      <c r="F14" s="114">
        <v>918</v>
      </c>
      <c r="G14" s="114">
        <v>893</v>
      </c>
      <c r="H14" s="140">
        <v>1120</v>
      </c>
      <c r="I14" s="115">
        <v>-4</v>
      </c>
      <c r="J14" s="116">
        <v>-0.35714285714285715</v>
      </c>
      <c r="K14" s="110"/>
      <c r="L14" s="110"/>
      <c r="M14" s="110"/>
      <c r="N14" s="110"/>
      <c r="O14" s="110"/>
    </row>
    <row r="15" spans="1:15" s="110" customFormat="1" ht="24.95" customHeight="1" x14ac:dyDescent="0.2">
      <c r="A15" s="193" t="s">
        <v>216</v>
      </c>
      <c r="B15" s="199" t="s">
        <v>217</v>
      </c>
      <c r="C15" s="113">
        <v>3.6467236467236468</v>
      </c>
      <c r="D15" s="115">
        <v>256</v>
      </c>
      <c r="E15" s="114">
        <v>130</v>
      </c>
      <c r="F15" s="114">
        <v>142</v>
      </c>
      <c r="G15" s="114">
        <v>135</v>
      </c>
      <c r="H15" s="140">
        <v>132</v>
      </c>
      <c r="I15" s="115">
        <v>124</v>
      </c>
      <c r="J15" s="116">
        <v>93.939393939393938</v>
      </c>
    </row>
    <row r="16" spans="1:15" s="287" customFormat="1" ht="24.95" customHeight="1" x14ac:dyDescent="0.2">
      <c r="A16" s="193" t="s">
        <v>218</v>
      </c>
      <c r="B16" s="199" t="s">
        <v>141</v>
      </c>
      <c r="C16" s="113">
        <v>9.4159544159544151</v>
      </c>
      <c r="D16" s="115">
        <v>661</v>
      </c>
      <c r="E16" s="114">
        <v>395</v>
      </c>
      <c r="F16" s="114">
        <v>588</v>
      </c>
      <c r="G16" s="114">
        <v>508</v>
      </c>
      <c r="H16" s="140">
        <v>707</v>
      </c>
      <c r="I16" s="115">
        <v>-46</v>
      </c>
      <c r="J16" s="116">
        <v>-6.5063649222065063</v>
      </c>
      <c r="K16" s="110"/>
      <c r="L16" s="110"/>
      <c r="M16" s="110"/>
      <c r="N16" s="110"/>
      <c r="O16" s="110"/>
    </row>
    <row r="17" spans="1:15" s="110" customFormat="1" ht="24.95" customHeight="1" x14ac:dyDescent="0.2">
      <c r="A17" s="193" t="s">
        <v>142</v>
      </c>
      <c r="B17" s="199" t="s">
        <v>220</v>
      </c>
      <c r="C17" s="113">
        <v>2.8347578347578346</v>
      </c>
      <c r="D17" s="115">
        <v>199</v>
      </c>
      <c r="E17" s="114">
        <v>174</v>
      </c>
      <c r="F17" s="114">
        <v>188</v>
      </c>
      <c r="G17" s="114">
        <v>250</v>
      </c>
      <c r="H17" s="140">
        <v>281</v>
      </c>
      <c r="I17" s="115">
        <v>-82</v>
      </c>
      <c r="J17" s="116">
        <v>-29.181494661921707</v>
      </c>
    </row>
    <row r="18" spans="1:15" s="287" customFormat="1" ht="24.95" customHeight="1" x14ac:dyDescent="0.2">
      <c r="A18" s="201" t="s">
        <v>144</v>
      </c>
      <c r="B18" s="202" t="s">
        <v>145</v>
      </c>
      <c r="C18" s="113">
        <v>5.982905982905983</v>
      </c>
      <c r="D18" s="115">
        <v>420</v>
      </c>
      <c r="E18" s="114">
        <v>423</v>
      </c>
      <c r="F18" s="114">
        <v>441</v>
      </c>
      <c r="G18" s="114">
        <v>428</v>
      </c>
      <c r="H18" s="140">
        <v>495</v>
      </c>
      <c r="I18" s="115">
        <v>-75</v>
      </c>
      <c r="J18" s="116">
        <v>-15.151515151515152</v>
      </c>
      <c r="K18" s="110"/>
      <c r="L18" s="110"/>
      <c r="M18" s="110"/>
      <c r="N18" s="110"/>
      <c r="O18" s="110"/>
    </row>
    <row r="19" spans="1:15" s="110" customFormat="1" ht="24.95" customHeight="1" x14ac:dyDescent="0.2">
      <c r="A19" s="193" t="s">
        <v>146</v>
      </c>
      <c r="B19" s="199" t="s">
        <v>147</v>
      </c>
      <c r="C19" s="113">
        <v>15.028490028490028</v>
      </c>
      <c r="D19" s="115">
        <v>1055</v>
      </c>
      <c r="E19" s="114">
        <v>872</v>
      </c>
      <c r="F19" s="114">
        <v>1123</v>
      </c>
      <c r="G19" s="114">
        <v>873</v>
      </c>
      <c r="H19" s="140">
        <v>1059</v>
      </c>
      <c r="I19" s="115">
        <v>-4</v>
      </c>
      <c r="J19" s="116">
        <v>-0.37771482530689332</v>
      </c>
    </row>
    <row r="20" spans="1:15" s="287" customFormat="1" ht="24.95" customHeight="1" x14ac:dyDescent="0.2">
      <c r="A20" s="193" t="s">
        <v>148</v>
      </c>
      <c r="B20" s="199" t="s">
        <v>149</v>
      </c>
      <c r="C20" s="113">
        <v>4.2877492877492873</v>
      </c>
      <c r="D20" s="115">
        <v>301</v>
      </c>
      <c r="E20" s="114">
        <v>306</v>
      </c>
      <c r="F20" s="114">
        <v>319</v>
      </c>
      <c r="G20" s="114">
        <v>279</v>
      </c>
      <c r="H20" s="140">
        <v>332</v>
      </c>
      <c r="I20" s="115">
        <v>-31</v>
      </c>
      <c r="J20" s="116">
        <v>-9.3373493975903621</v>
      </c>
      <c r="K20" s="110"/>
      <c r="L20" s="110"/>
      <c r="M20" s="110"/>
      <c r="N20" s="110"/>
      <c r="O20" s="110"/>
    </row>
    <row r="21" spans="1:15" s="110" customFormat="1" ht="24.95" customHeight="1" x14ac:dyDescent="0.2">
      <c r="A21" s="201" t="s">
        <v>150</v>
      </c>
      <c r="B21" s="202" t="s">
        <v>151</v>
      </c>
      <c r="C21" s="113">
        <v>6.2820512820512819</v>
      </c>
      <c r="D21" s="115">
        <v>441</v>
      </c>
      <c r="E21" s="114">
        <v>455</v>
      </c>
      <c r="F21" s="114">
        <v>403</v>
      </c>
      <c r="G21" s="114">
        <v>377</v>
      </c>
      <c r="H21" s="140">
        <v>313</v>
      </c>
      <c r="I21" s="115">
        <v>128</v>
      </c>
      <c r="J21" s="116">
        <v>40.894568690095845</v>
      </c>
    </row>
    <row r="22" spans="1:15" s="110" customFormat="1" ht="24.95" customHeight="1" x14ac:dyDescent="0.2">
      <c r="A22" s="201" t="s">
        <v>152</v>
      </c>
      <c r="B22" s="199" t="s">
        <v>153</v>
      </c>
      <c r="C22" s="113">
        <v>1.1538461538461537</v>
      </c>
      <c r="D22" s="115">
        <v>81</v>
      </c>
      <c r="E22" s="114">
        <v>66</v>
      </c>
      <c r="F22" s="114">
        <v>77</v>
      </c>
      <c r="G22" s="114">
        <v>104</v>
      </c>
      <c r="H22" s="140">
        <v>90</v>
      </c>
      <c r="I22" s="115">
        <v>-9</v>
      </c>
      <c r="J22" s="116">
        <v>-10</v>
      </c>
    </row>
    <row r="23" spans="1:15" s="110" customFormat="1" ht="24.95" customHeight="1" x14ac:dyDescent="0.2">
      <c r="A23" s="193" t="s">
        <v>154</v>
      </c>
      <c r="B23" s="199" t="s">
        <v>155</v>
      </c>
      <c r="C23" s="113">
        <v>3.6182336182336181</v>
      </c>
      <c r="D23" s="115">
        <v>254</v>
      </c>
      <c r="E23" s="114">
        <v>46</v>
      </c>
      <c r="F23" s="114">
        <v>58</v>
      </c>
      <c r="G23" s="114">
        <v>43</v>
      </c>
      <c r="H23" s="140">
        <v>150</v>
      </c>
      <c r="I23" s="115">
        <v>104</v>
      </c>
      <c r="J23" s="116">
        <v>69.333333333333329</v>
      </c>
    </row>
    <row r="24" spans="1:15" s="110" customFormat="1" ht="24.95" customHeight="1" x14ac:dyDescent="0.2">
      <c r="A24" s="193" t="s">
        <v>156</v>
      </c>
      <c r="B24" s="199" t="s">
        <v>221</v>
      </c>
      <c r="C24" s="113">
        <v>5.6695156695156692</v>
      </c>
      <c r="D24" s="115">
        <v>398</v>
      </c>
      <c r="E24" s="114">
        <v>264</v>
      </c>
      <c r="F24" s="114">
        <v>311</v>
      </c>
      <c r="G24" s="114">
        <v>310</v>
      </c>
      <c r="H24" s="140">
        <v>408</v>
      </c>
      <c r="I24" s="115">
        <v>-10</v>
      </c>
      <c r="J24" s="116">
        <v>-2.4509803921568629</v>
      </c>
    </row>
    <row r="25" spans="1:15" s="110" customFormat="1" ht="24.95" customHeight="1" x14ac:dyDescent="0.2">
      <c r="A25" s="193" t="s">
        <v>222</v>
      </c>
      <c r="B25" s="204" t="s">
        <v>159</v>
      </c>
      <c r="C25" s="113">
        <v>6.9230769230769234</v>
      </c>
      <c r="D25" s="115">
        <v>486</v>
      </c>
      <c r="E25" s="114">
        <v>441</v>
      </c>
      <c r="F25" s="114">
        <v>407</v>
      </c>
      <c r="G25" s="114">
        <v>477</v>
      </c>
      <c r="H25" s="140">
        <v>549</v>
      </c>
      <c r="I25" s="115">
        <v>-63</v>
      </c>
      <c r="J25" s="116">
        <v>-11.475409836065573</v>
      </c>
    </row>
    <row r="26" spans="1:15" s="110" customFormat="1" ht="24.95" customHeight="1" x14ac:dyDescent="0.2">
      <c r="A26" s="201">
        <v>782.78300000000002</v>
      </c>
      <c r="B26" s="203" t="s">
        <v>160</v>
      </c>
      <c r="C26" s="113">
        <v>6.2962962962962967</v>
      </c>
      <c r="D26" s="115">
        <v>442</v>
      </c>
      <c r="E26" s="114">
        <v>510</v>
      </c>
      <c r="F26" s="114">
        <v>471</v>
      </c>
      <c r="G26" s="114">
        <v>394</v>
      </c>
      <c r="H26" s="140">
        <v>435</v>
      </c>
      <c r="I26" s="115">
        <v>7</v>
      </c>
      <c r="J26" s="116">
        <v>1.6091954022988506</v>
      </c>
    </row>
    <row r="27" spans="1:15" s="110" customFormat="1" ht="24.95" customHeight="1" x14ac:dyDescent="0.2">
      <c r="A27" s="193" t="s">
        <v>161</v>
      </c>
      <c r="B27" s="199" t="s">
        <v>162</v>
      </c>
      <c r="C27" s="113">
        <v>2.1225071225071224</v>
      </c>
      <c r="D27" s="115">
        <v>149</v>
      </c>
      <c r="E27" s="114">
        <v>171</v>
      </c>
      <c r="F27" s="114">
        <v>184</v>
      </c>
      <c r="G27" s="114">
        <v>158</v>
      </c>
      <c r="H27" s="140">
        <v>169</v>
      </c>
      <c r="I27" s="115">
        <v>-20</v>
      </c>
      <c r="J27" s="116">
        <v>-11.834319526627219</v>
      </c>
    </row>
    <row r="28" spans="1:15" s="110" customFormat="1" ht="24.95" customHeight="1" x14ac:dyDescent="0.2">
      <c r="A28" s="193" t="s">
        <v>163</v>
      </c>
      <c r="B28" s="199" t="s">
        <v>164</v>
      </c>
      <c r="C28" s="113">
        <v>5.6125356125356127</v>
      </c>
      <c r="D28" s="115">
        <v>394</v>
      </c>
      <c r="E28" s="114">
        <v>250</v>
      </c>
      <c r="F28" s="114">
        <v>410</v>
      </c>
      <c r="G28" s="114">
        <v>215</v>
      </c>
      <c r="H28" s="140">
        <v>284</v>
      </c>
      <c r="I28" s="115">
        <v>110</v>
      </c>
      <c r="J28" s="116">
        <v>38.732394366197184</v>
      </c>
    </row>
    <row r="29" spans="1:15" s="110" customFormat="1" ht="24.95" customHeight="1" x14ac:dyDescent="0.2">
      <c r="A29" s="193">
        <v>86</v>
      </c>
      <c r="B29" s="199" t="s">
        <v>165</v>
      </c>
      <c r="C29" s="113">
        <v>6.4529914529914532</v>
      </c>
      <c r="D29" s="115">
        <v>453</v>
      </c>
      <c r="E29" s="114">
        <v>520</v>
      </c>
      <c r="F29" s="114">
        <v>632</v>
      </c>
      <c r="G29" s="114">
        <v>543</v>
      </c>
      <c r="H29" s="140">
        <v>445</v>
      </c>
      <c r="I29" s="115">
        <v>8</v>
      </c>
      <c r="J29" s="116">
        <v>1.797752808988764</v>
      </c>
    </row>
    <row r="30" spans="1:15" s="110" customFormat="1" ht="24.95" customHeight="1" x14ac:dyDescent="0.2">
      <c r="A30" s="193">
        <v>87.88</v>
      </c>
      <c r="B30" s="204" t="s">
        <v>166</v>
      </c>
      <c r="C30" s="113">
        <v>9.501424501424502</v>
      </c>
      <c r="D30" s="115">
        <v>667</v>
      </c>
      <c r="E30" s="114">
        <v>626</v>
      </c>
      <c r="F30" s="114">
        <v>951</v>
      </c>
      <c r="G30" s="114">
        <v>598</v>
      </c>
      <c r="H30" s="140">
        <v>735</v>
      </c>
      <c r="I30" s="115">
        <v>-68</v>
      </c>
      <c r="J30" s="116">
        <v>-9.2517006802721085</v>
      </c>
    </row>
    <row r="31" spans="1:15" s="110" customFormat="1" ht="24.95" customHeight="1" x14ac:dyDescent="0.2">
      <c r="A31" s="193" t="s">
        <v>167</v>
      </c>
      <c r="B31" s="199" t="s">
        <v>168</v>
      </c>
      <c r="C31" s="113">
        <v>3.9031339031339032</v>
      </c>
      <c r="D31" s="115">
        <v>274</v>
      </c>
      <c r="E31" s="114">
        <v>227</v>
      </c>
      <c r="F31" s="114">
        <v>418</v>
      </c>
      <c r="G31" s="114">
        <v>264</v>
      </c>
      <c r="H31" s="140">
        <v>280</v>
      </c>
      <c r="I31" s="115">
        <v>-6</v>
      </c>
      <c r="J31" s="116">
        <v>-2.1428571428571428</v>
      </c>
    </row>
    <row r="32" spans="1:15" s="110" customFormat="1" ht="24.95" customHeight="1" x14ac:dyDescent="0.2">
      <c r="A32" s="193"/>
      <c r="B32" s="204" t="s">
        <v>169</v>
      </c>
      <c r="C32" s="113" t="s">
        <v>513</v>
      </c>
      <c r="D32" s="115" t="s">
        <v>513</v>
      </c>
      <c r="E32" s="114">
        <v>0</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0.59829059829059827</v>
      </c>
      <c r="D34" s="115">
        <v>42</v>
      </c>
      <c r="E34" s="114">
        <v>37</v>
      </c>
      <c r="F34" s="114">
        <v>64</v>
      </c>
      <c r="G34" s="114">
        <v>32</v>
      </c>
      <c r="H34" s="140">
        <v>28</v>
      </c>
      <c r="I34" s="115">
        <v>14</v>
      </c>
      <c r="J34" s="116">
        <v>50</v>
      </c>
    </row>
    <row r="35" spans="1:10" s="110" customFormat="1" ht="24.95" customHeight="1" x14ac:dyDescent="0.2">
      <c r="A35" s="292" t="s">
        <v>171</v>
      </c>
      <c r="B35" s="293" t="s">
        <v>172</v>
      </c>
      <c r="C35" s="113">
        <v>22.549857549857549</v>
      </c>
      <c r="D35" s="115">
        <v>1583</v>
      </c>
      <c r="E35" s="114">
        <v>1163</v>
      </c>
      <c r="F35" s="114">
        <v>1441</v>
      </c>
      <c r="G35" s="114">
        <v>1359</v>
      </c>
      <c r="H35" s="140">
        <v>1667</v>
      </c>
      <c r="I35" s="115">
        <v>-84</v>
      </c>
      <c r="J35" s="116">
        <v>-5.0389922015596884</v>
      </c>
    </row>
    <row r="36" spans="1:10" s="110" customFormat="1" ht="24.95" customHeight="1" x14ac:dyDescent="0.2">
      <c r="A36" s="294" t="s">
        <v>173</v>
      </c>
      <c r="B36" s="295" t="s">
        <v>174</v>
      </c>
      <c r="C36" s="125">
        <v>76.851851851851848</v>
      </c>
      <c r="D36" s="143">
        <v>5395</v>
      </c>
      <c r="E36" s="144">
        <v>4754</v>
      </c>
      <c r="F36" s="144">
        <v>5764</v>
      </c>
      <c r="G36" s="144">
        <v>4635</v>
      </c>
      <c r="H36" s="145">
        <v>5249</v>
      </c>
      <c r="I36" s="143">
        <v>146</v>
      </c>
      <c r="J36" s="146">
        <v>2.7814821870832538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7020</v>
      </c>
      <c r="F11" s="264">
        <v>5954</v>
      </c>
      <c r="G11" s="264">
        <v>7270</v>
      </c>
      <c r="H11" s="264">
        <v>6026</v>
      </c>
      <c r="I11" s="265">
        <v>6944</v>
      </c>
      <c r="J11" s="263">
        <v>76</v>
      </c>
      <c r="K11" s="266">
        <v>1.0944700460829493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26.951566951566953</v>
      </c>
      <c r="E13" s="115">
        <v>1892</v>
      </c>
      <c r="F13" s="114">
        <v>1894</v>
      </c>
      <c r="G13" s="114">
        <v>2154</v>
      </c>
      <c r="H13" s="114">
        <v>1812</v>
      </c>
      <c r="I13" s="140">
        <v>1887</v>
      </c>
      <c r="J13" s="115">
        <v>5</v>
      </c>
      <c r="K13" s="116">
        <v>0.26497085320614733</v>
      </c>
    </row>
    <row r="14" spans="1:17" ht="15.95" customHeight="1" x14ac:dyDescent="0.2">
      <c r="A14" s="306" t="s">
        <v>230</v>
      </c>
      <c r="B14" s="307"/>
      <c r="C14" s="308"/>
      <c r="D14" s="113">
        <v>55.256410256410255</v>
      </c>
      <c r="E14" s="115">
        <v>3879</v>
      </c>
      <c r="F14" s="114">
        <v>3140</v>
      </c>
      <c r="G14" s="114">
        <v>3889</v>
      </c>
      <c r="H14" s="114">
        <v>3324</v>
      </c>
      <c r="I14" s="140">
        <v>3896</v>
      </c>
      <c r="J14" s="115">
        <v>-17</v>
      </c>
      <c r="K14" s="116">
        <v>-0.43634496919917864</v>
      </c>
    </row>
    <row r="15" spans="1:17" ht="15.95" customHeight="1" x14ac:dyDescent="0.2">
      <c r="A15" s="306" t="s">
        <v>231</v>
      </c>
      <c r="B15" s="307"/>
      <c r="C15" s="308"/>
      <c r="D15" s="113">
        <v>8.4045584045584043</v>
      </c>
      <c r="E15" s="115">
        <v>590</v>
      </c>
      <c r="F15" s="114">
        <v>413</v>
      </c>
      <c r="G15" s="114">
        <v>607</v>
      </c>
      <c r="H15" s="114">
        <v>429</v>
      </c>
      <c r="I15" s="140">
        <v>517</v>
      </c>
      <c r="J15" s="115">
        <v>73</v>
      </c>
      <c r="K15" s="116">
        <v>14.119922630560929</v>
      </c>
    </row>
    <row r="16" spans="1:17" ht="15.95" customHeight="1" x14ac:dyDescent="0.2">
      <c r="A16" s="306" t="s">
        <v>232</v>
      </c>
      <c r="B16" s="307"/>
      <c r="C16" s="308"/>
      <c r="D16" s="113">
        <v>9.0313390313390318</v>
      </c>
      <c r="E16" s="115">
        <v>634</v>
      </c>
      <c r="F16" s="114">
        <v>495</v>
      </c>
      <c r="G16" s="114">
        <v>603</v>
      </c>
      <c r="H16" s="114">
        <v>442</v>
      </c>
      <c r="I16" s="140">
        <v>624</v>
      </c>
      <c r="J16" s="115">
        <v>10</v>
      </c>
      <c r="K16" s="116">
        <v>1.6025641025641026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0.4985754985754986</v>
      </c>
      <c r="E18" s="115">
        <v>35</v>
      </c>
      <c r="F18" s="114">
        <v>45</v>
      </c>
      <c r="G18" s="114">
        <v>86</v>
      </c>
      <c r="H18" s="114">
        <v>35</v>
      </c>
      <c r="I18" s="140">
        <v>22</v>
      </c>
      <c r="J18" s="115">
        <v>13</v>
      </c>
      <c r="K18" s="116">
        <v>59.090909090909093</v>
      </c>
    </row>
    <row r="19" spans="1:11" ht="14.1" customHeight="1" x14ac:dyDescent="0.2">
      <c r="A19" s="306" t="s">
        <v>235</v>
      </c>
      <c r="B19" s="307" t="s">
        <v>236</v>
      </c>
      <c r="C19" s="308"/>
      <c r="D19" s="113">
        <v>0.27065527065527067</v>
      </c>
      <c r="E19" s="115">
        <v>19</v>
      </c>
      <c r="F19" s="114">
        <v>34</v>
      </c>
      <c r="G19" s="114">
        <v>70</v>
      </c>
      <c r="H19" s="114">
        <v>21</v>
      </c>
      <c r="I19" s="140">
        <v>12</v>
      </c>
      <c r="J19" s="115">
        <v>7</v>
      </c>
      <c r="K19" s="116">
        <v>58.333333333333336</v>
      </c>
    </row>
    <row r="20" spans="1:11" ht="14.1" customHeight="1" x14ac:dyDescent="0.2">
      <c r="A20" s="306">
        <v>12</v>
      </c>
      <c r="B20" s="307" t="s">
        <v>237</v>
      </c>
      <c r="C20" s="308"/>
      <c r="D20" s="113">
        <v>1.1396011396011396</v>
      </c>
      <c r="E20" s="115">
        <v>80</v>
      </c>
      <c r="F20" s="114">
        <v>113</v>
      </c>
      <c r="G20" s="114">
        <v>94</v>
      </c>
      <c r="H20" s="114">
        <v>77</v>
      </c>
      <c r="I20" s="140">
        <v>66</v>
      </c>
      <c r="J20" s="115">
        <v>14</v>
      </c>
      <c r="K20" s="116">
        <v>21.212121212121211</v>
      </c>
    </row>
    <row r="21" spans="1:11" ht="14.1" customHeight="1" x14ac:dyDescent="0.2">
      <c r="A21" s="306">
        <v>21</v>
      </c>
      <c r="B21" s="307" t="s">
        <v>238</v>
      </c>
      <c r="C21" s="308"/>
      <c r="D21" s="113">
        <v>0.28490028490028491</v>
      </c>
      <c r="E21" s="115">
        <v>20</v>
      </c>
      <c r="F21" s="114">
        <v>18</v>
      </c>
      <c r="G21" s="114">
        <v>18</v>
      </c>
      <c r="H21" s="114">
        <v>14</v>
      </c>
      <c r="I21" s="140">
        <v>33</v>
      </c>
      <c r="J21" s="115">
        <v>-13</v>
      </c>
      <c r="K21" s="116">
        <v>-39.393939393939391</v>
      </c>
    </row>
    <row r="22" spans="1:11" ht="14.1" customHeight="1" x14ac:dyDescent="0.2">
      <c r="A22" s="306">
        <v>22</v>
      </c>
      <c r="B22" s="307" t="s">
        <v>239</v>
      </c>
      <c r="C22" s="308"/>
      <c r="D22" s="113">
        <v>1.2678062678062678</v>
      </c>
      <c r="E22" s="115">
        <v>89</v>
      </c>
      <c r="F22" s="114">
        <v>102</v>
      </c>
      <c r="G22" s="114">
        <v>135</v>
      </c>
      <c r="H22" s="114">
        <v>125</v>
      </c>
      <c r="I22" s="140">
        <v>129</v>
      </c>
      <c r="J22" s="115">
        <v>-40</v>
      </c>
      <c r="K22" s="116">
        <v>-31.007751937984494</v>
      </c>
    </row>
    <row r="23" spans="1:11" ht="14.1" customHeight="1" x14ac:dyDescent="0.2">
      <c r="A23" s="306">
        <v>23</v>
      </c>
      <c r="B23" s="307" t="s">
        <v>240</v>
      </c>
      <c r="C23" s="308"/>
      <c r="D23" s="113">
        <v>1.6239316239316239</v>
      </c>
      <c r="E23" s="115">
        <v>114</v>
      </c>
      <c r="F23" s="114">
        <v>46</v>
      </c>
      <c r="G23" s="114">
        <v>78</v>
      </c>
      <c r="H23" s="114">
        <v>81</v>
      </c>
      <c r="I23" s="140">
        <v>98</v>
      </c>
      <c r="J23" s="115">
        <v>16</v>
      </c>
      <c r="K23" s="116">
        <v>16.326530612244898</v>
      </c>
    </row>
    <row r="24" spans="1:11" ht="14.1" customHeight="1" x14ac:dyDescent="0.2">
      <c r="A24" s="306">
        <v>24</v>
      </c>
      <c r="B24" s="307" t="s">
        <v>241</v>
      </c>
      <c r="C24" s="308"/>
      <c r="D24" s="113">
        <v>3.8888888888888888</v>
      </c>
      <c r="E24" s="115">
        <v>273</v>
      </c>
      <c r="F24" s="114">
        <v>175</v>
      </c>
      <c r="G24" s="114">
        <v>234</v>
      </c>
      <c r="H24" s="114">
        <v>215</v>
      </c>
      <c r="I24" s="140">
        <v>309</v>
      </c>
      <c r="J24" s="115">
        <v>-36</v>
      </c>
      <c r="K24" s="116">
        <v>-11.650485436893204</v>
      </c>
    </row>
    <row r="25" spans="1:11" ht="14.1" customHeight="1" x14ac:dyDescent="0.2">
      <c r="A25" s="306">
        <v>25</v>
      </c>
      <c r="B25" s="307" t="s">
        <v>242</v>
      </c>
      <c r="C25" s="308"/>
      <c r="D25" s="113">
        <v>4.3019943019943021</v>
      </c>
      <c r="E25" s="115">
        <v>302</v>
      </c>
      <c r="F25" s="114">
        <v>219</v>
      </c>
      <c r="G25" s="114">
        <v>264</v>
      </c>
      <c r="H25" s="114">
        <v>217</v>
      </c>
      <c r="I25" s="140">
        <v>343</v>
      </c>
      <c r="J25" s="115">
        <v>-41</v>
      </c>
      <c r="K25" s="116">
        <v>-11.9533527696793</v>
      </c>
    </row>
    <row r="26" spans="1:11" ht="14.1" customHeight="1" x14ac:dyDescent="0.2">
      <c r="A26" s="306">
        <v>26</v>
      </c>
      <c r="B26" s="307" t="s">
        <v>243</v>
      </c>
      <c r="C26" s="308"/>
      <c r="D26" s="113">
        <v>2.1367521367521367</v>
      </c>
      <c r="E26" s="115">
        <v>150</v>
      </c>
      <c r="F26" s="114">
        <v>81</v>
      </c>
      <c r="G26" s="114">
        <v>128</v>
      </c>
      <c r="H26" s="114">
        <v>90</v>
      </c>
      <c r="I26" s="140">
        <v>149</v>
      </c>
      <c r="J26" s="115">
        <v>1</v>
      </c>
      <c r="K26" s="116">
        <v>0.67114093959731547</v>
      </c>
    </row>
    <row r="27" spans="1:11" ht="14.1" customHeight="1" x14ac:dyDescent="0.2">
      <c r="A27" s="306">
        <v>27</v>
      </c>
      <c r="B27" s="307" t="s">
        <v>244</v>
      </c>
      <c r="C27" s="308"/>
      <c r="D27" s="113">
        <v>1.5954415954415955</v>
      </c>
      <c r="E27" s="115">
        <v>112</v>
      </c>
      <c r="F27" s="114">
        <v>55</v>
      </c>
      <c r="G27" s="114">
        <v>105</v>
      </c>
      <c r="H27" s="114">
        <v>95</v>
      </c>
      <c r="I27" s="140">
        <v>112</v>
      </c>
      <c r="J27" s="115">
        <v>0</v>
      </c>
      <c r="K27" s="116">
        <v>0</v>
      </c>
    </row>
    <row r="28" spans="1:11" ht="14.1" customHeight="1" x14ac:dyDescent="0.2">
      <c r="A28" s="306">
        <v>28</v>
      </c>
      <c r="B28" s="307" t="s">
        <v>245</v>
      </c>
      <c r="C28" s="308"/>
      <c r="D28" s="113">
        <v>0.14245014245014245</v>
      </c>
      <c r="E28" s="115">
        <v>10</v>
      </c>
      <c r="F28" s="114">
        <v>4</v>
      </c>
      <c r="G28" s="114">
        <v>6</v>
      </c>
      <c r="H28" s="114">
        <v>7</v>
      </c>
      <c r="I28" s="140">
        <v>4</v>
      </c>
      <c r="J28" s="115">
        <v>6</v>
      </c>
      <c r="K28" s="116">
        <v>150</v>
      </c>
    </row>
    <row r="29" spans="1:11" ht="14.1" customHeight="1" x14ac:dyDescent="0.2">
      <c r="A29" s="306">
        <v>29</v>
      </c>
      <c r="B29" s="307" t="s">
        <v>246</v>
      </c>
      <c r="C29" s="308"/>
      <c r="D29" s="113">
        <v>3.1766381766381766</v>
      </c>
      <c r="E29" s="115">
        <v>223</v>
      </c>
      <c r="F29" s="114">
        <v>209</v>
      </c>
      <c r="G29" s="114">
        <v>186</v>
      </c>
      <c r="H29" s="114">
        <v>184</v>
      </c>
      <c r="I29" s="140">
        <v>209</v>
      </c>
      <c r="J29" s="115">
        <v>14</v>
      </c>
      <c r="K29" s="116">
        <v>6.6985645933014357</v>
      </c>
    </row>
    <row r="30" spans="1:11" ht="14.1" customHeight="1" x14ac:dyDescent="0.2">
      <c r="A30" s="306" t="s">
        <v>247</v>
      </c>
      <c r="B30" s="307" t="s">
        <v>248</v>
      </c>
      <c r="C30" s="308"/>
      <c r="D30" s="113" t="s">
        <v>513</v>
      </c>
      <c r="E30" s="115" t="s">
        <v>513</v>
      </c>
      <c r="F30" s="114">
        <v>48</v>
      </c>
      <c r="G30" s="114">
        <v>38</v>
      </c>
      <c r="H30" s="114" t="s">
        <v>513</v>
      </c>
      <c r="I30" s="140">
        <v>66</v>
      </c>
      <c r="J30" s="115" t="s">
        <v>513</v>
      </c>
      <c r="K30" s="116" t="s">
        <v>513</v>
      </c>
    </row>
    <row r="31" spans="1:11" ht="14.1" customHeight="1" x14ac:dyDescent="0.2">
      <c r="A31" s="306" t="s">
        <v>249</v>
      </c>
      <c r="B31" s="307" t="s">
        <v>250</v>
      </c>
      <c r="C31" s="308"/>
      <c r="D31" s="113">
        <v>2.1509971509971511</v>
      </c>
      <c r="E31" s="115">
        <v>151</v>
      </c>
      <c r="F31" s="114">
        <v>161</v>
      </c>
      <c r="G31" s="114">
        <v>148</v>
      </c>
      <c r="H31" s="114">
        <v>138</v>
      </c>
      <c r="I31" s="140">
        <v>143</v>
      </c>
      <c r="J31" s="115">
        <v>8</v>
      </c>
      <c r="K31" s="116">
        <v>5.5944055944055942</v>
      </c>
    </row>
    <row r="32" spans="1:11" ht="14.1" customHeight="1" x14ac:dyDescent="0.2">
      <c r="A32" s="306">
        <v>31</v>
      </c>
      <c r="B32" s="307" t="s">
        <v>251</v>
      </c>
      <c r="C32" s="308"/>
      <c r="D32" s="113">
        <v>0.38461538461538464</v>
      </c>
      <c r="E32" s="115">
        <v>27</v>
      </c>
      <c r="F32" s="114">
        <v>18</v>
      </c>
      <c r="G32" s="114">
        <v>33</v>
      </c>
      <c r="H32" s="114">
        <v>21</v>
      </c>
      <c r="I32" s="140">
        <v>36</v>
      </c>
      <c r="J32" s="115">
        <v>-9</v>
      </c>
      <c r="K32" s="116">
        <v>-25</v>
      </c>
    </row>
    <row r="33" spans="1:11" ht="14.1" customHeight="1" x14ac:dyDescent="0.2">
      <c r="A33" s="306">
        <v>32</v>
      </c>
      <c r="B33" s="307" t="s">
        <v>252</v>
      </c>
      <c r="C33" s="308"/>
      <c r="D33" s="113">
        <v>1.8803418803418803</v>
      </c>
      <c r="E33" s="115">
        <v>132</v>
      </c>
      <c r="F33" s="114">
        <v>142</v>
      </c>
      <c r="G33" s="114">
        <v>165</v>
      </c>
      <c r="H33" s="114">
        <v>211</v>
      </c>
      <c r="I33" s="140">
        <v>181</v>
      </c>
      <c r="J33" s="115">
        <v>-49</v>
      </c>
      <c r="K33" s="116">
        <v>-27.071823204419889</v>
      </c>
    </row>
    <row r="34" spans="1:11" ht="14.1" customHeight="1" x14ac:dyDescent="0.2">
      <c r="A34" s="306">
        <v>33</v>
      </c>
      <c r="B34" s="307" t="s">
        <v>253</v>
      </c>
      <c r="C34" s="308"/>
      <c r="D34" s="113">
        <v>1.8945868945868947</v>
      </c>
      <c r="E34" s="115">
        <v>133</v>
      </c>
      <c r="F34" s="114">
        <v>137</v>
      </c>
      <c r="G34" s="114">
        <v>99</v>
      </c>
      <c r="H34" s="114">
        <v>65</v>
      </c>
      <c r="I34" s="140">
        <v>126</v>
      </c>
      <c r="J34" s="115">
        <v>7</v>
      </c>
      <c r="K34" s="116">
        <v>5.5555555555555554</v>
      </c>
    </row>
    <row r="35" spans="1:11" ht="14.1" customHeight="1" x14ac:dyDescent="0.2">
      <c r="A35" s="306">
        <v>34</v>
      </c>
      <c r="B35" s="307" t="s">
        <v>254</v>
      </c>
      <c r="C35" s="308"/>
      <c r="D35" s="113">
        <v>2.1652421652421654</v>
      </c>
      <c r="E35" s="115">
        <v>152</v>
      </c>
      <c r="F35" s="114">
        <v>111</v>
      </c>
      <c r="G35" s="114">
        <v>126</v>
      </c>
      <c r="H35" s="114">
        <v>126</v>
      </c>
      <c r="I35" s="140">
        <v>142</v>
      </c>
      <c r="J35" s="115">
        <v>10</v>
      </c>
      <c r="K35" s="116">
        <v>7.042253521126761</v>
      </c>
    </row>
    <row r="36" spans="1:11" ht="14.1" customHeight="1" x14ac:dyDescent="0.2">
      <c r="A36" s="306">
        <v>41</v>
      </c>
      <c r="B36" s="307" t="s">
        <v>255</v>
      </c>
      <c r="C36" s="308"/>
      <c r="D36" s="113">
        <v>0.71225071225071224</v>
      </c>
      <c r="E36" s="115">
        <v>50</v>
      </c>
      <c r="F36" s="114">
        <v>32</v>
      </c>
      <c r="G36" s="114">
        <v>55</v>
      </c>
      <c r="H36" s="114">
        <v>38</v>
      </c>
      <c r="I36" s="140">
        <v>48</v>
      </c>
      <c r="J36" s="115">
        <v>2</v>
      </c>
      <c r="K36" s="116">
        <v>4.166666666666667</v>
      </c>
    </row>
    <row r="37" spans="1:11" ht="14.1" customHeight="1" x14ac:dyDescent="0.2">
      <c r="A37" s="306">
        <v>42</v>
      </c>
      <c r="B37" s="307" t="s">
        <v>256</v>
      </c>
      <c r="C37" s="308"/>
      <c r="D37" s="113">
        <v>0.17094017094017094</v>
      </c>
      <c r="E37" s="115">
        <v>12</v>
      </c>
      <c r="F37" s="114" t="s">
        <v>513</v>
      </c>
      <c r="G37" s="114">
        <v>6</v>
      </c>
      <c r="H37" s="114">
        <v>3</v>
      </c>
      <c r="I37" s="140">
        <v>13</v>
      </c>
      <c r="J37" s="115">
        <v>-1</v>
      </c>
      <c r="K37" s="116">
        <v>-7.6923076923076925</v>
      </c>
    </row>
    <row r="38" spans="1:11" ht="14.1" customHeight="1" x14ac:dyDescent="0.2">
      <c r="A38" s="306">
        <v>43</v>
      </c>
      <c r="B38" s="307" t="s">
        <v>257</v>
      </c>
      <c r="C38" s="308"/>
      <c r="D38" s="113">
        <v>0.85470085470085466</v>
      </c>
      <c r="E38" s="115">
        <v>60</v>
      </c>
      <c r="F38" s="114">
        <v>49</v>
      </c>
      <c r="G38" s="114">
        <v>68</v>
      </c>
      <c r="H38" s="114">
        <v>55</v>
      </c>
      <c r="I38" s="140">
        <v>62</v>
      </c>
      <c r="J38" s="115">
        <v>-2</v>
      </c>
      <c r="K38" s="116">
        <v>-3.225806451612903</v>
      </c>
    </row>
    <row r="39" spans="1:11" ht="14.1" customHeight="1" x14ac:dyDescent="0.2">
      <c r="A39" s="306">
        <v>51</v>
      </c>
      <c r="B39" s="307" t="s">
        <v>258</v>
      </c>
      <c r="C39" s="308"/>
      <c r="D39" s="113">
        <v>8.3190883190883191</v>
      </c>
      <c r="E39" s="115">
        <v>584</v>
      </c>
      <c r="F39" s="114">
        <v>701</v>
      </c>
      <c r="G39" s="114">
        <v>728</v>
      </c>
      <c r="H39" s="114">
        <v>663</v>
      </c>
      <c r="I39" s="140">
        <v>567</v>
      </c>
      <c r="J39" s="115">
        <v>17</v>
      </c>
      <c r="K39" s="116">
        <v>2.998236331569665</v>
      </c>
    </row>
    <row r="40" spans="1:11" ht="14.1" customHeight="1" x14ac:dyDescent="0.2">
      <c r="A40" s="306" t="s">
        <v>259</v>
      </c>
      <c r="B40" s="307" t="s">
        <v>260</v>
      </c>
      <c r="C40" s="308"/>
      <c r="D40" s="113">
        <v>7.834757834757835</v>
      </c>
      <c r="E40" s="115">
        <v>550</v>
      </c>
      <c r="F40" s="114">
        <v>650</v>
      </c>
      <c r="G40" s="114">
        <v>670</v>
      </c>
      <c r="H40" s="114">
        <v>559</v>
      </c>
      <c r="I40" s="140">
        <v>522</v>
      </c>
      <c r="J40" s="115">
        <v>28</v>
      </c>
      <c r="K40" s="116">
        <v>5.3639846743295019</v>
      </c>
    </row>
    <row r="41" spans="1:11" ht="14.1" customHeight="1" x14ac:dyDescent="0.2">
      <c r="A41" s="306"/>
      <c r="B41" s="307" t="s">
        <v>261</v>
      </c>
      <c r="C41" s="308"/>
      <c r="D41" s="113">
        <v>6.7806267806267808</v>
      </c>
      <c r="E41" s="115">
        <v>476</v>
      </c>
      <c r="F41" s="114">
        <v>568</v>
      </c>
      <c r="G41" s="114">
        <v>545</v>
      </c>
      <c r="H41" s="114">
        <v>491</v>
      </c>
      <c r="I41" s="140">
        <v>415</v>
      </c>
      <c r="J41" s="115">
        <v>61</v>
      </c>
      <c r="K41" s="116">
        <v>14.698795180722891</v>
      </c>
    </row>
    <row r="42" spans="1:11" ht="14.1" customHeight="1" x14ac:dyDescent="0.2">
      <c r="A42" s="306">
        <v>52</v>
      </c>
      <c r="B42" s="307" t="s">
        <v>262</v>
      </c>
      <c r="C42" s="308"/>
      <c r="D42" s="113">
        <v>3.7179487179487181</v>
      </c>
      <c r="E42" s="115">
        <v>261</v>
      </c>
      <c r="F42" s="114">
        <v>200</v>
      </c>
      <c r="G42" s="114">
        <v>243</v>
      </c>
      <c r="H42" s="114">
        <v>229</v>
      </c>
      <c r="I42" s="140">
        <v>272</v>
      </c>
      <c r="J42" s="115">
        <v>-11</v>
      </c>
      <c r="K42" s="116">
        <v>-4.0441176470588234</v>
      </c>
    </row>
    <row r="43" spans="1:11" ht="14.1" customHeight="1" x14ac:dyDescent="0.2">
      <c r="A43" s="306" t="s">
        <v>263</v>
      </c>
      <c r="B43" s="307" t="s">
        <v>264</v>
      </c>
      <c r="C43" s="308"/>
      <c r="D43" s="113">
        <v>3.3475783475783474</v>
      </c>
      <c r="E43" s="115">
        <v>235</v>
      </c>
      <c r="F43" s="114">
        <v>173</v>
      </c>
      <c r="G43" s="114">
        <v>224</v>
      </c>
      <c r="H43" s="114">
        <v>206</v>
      </c>
      <c r="I43" s="140">
        <v>242</v>
      </c>
      <c r="J43" s="115">
        <v>-7</v>
      </c>
      <c r="K43" s="116">
        <v>-2.8925619834710745</v>
      </c>
    </row>
    <row r="44" spans="1:11" ht="14.1" customHeight="1" x14ac:dyDescent="0.2">
      <c r="A44" s="306">
        <v>53</v>
      </c>
      <c r="B44" s="307" t="s">
        <v>265</v>
      </c>
      <c r="C44" s="308"/>
      <c r="D44" s="113">
        <v>0.96866096866096862</v>
      </c>
      <c r="E44" s="115">
        <v>68</v>
      </c>
      <c r="F44" s="114">
        <v>79</v>
      </c>
      <c r="G44" s="114">
        <v>98</v>
      </c>
      <c r="H44" s="114">
        <v>57</v>
      </c>
      <c r="I44" s="140">
        <v>100</v>
      </c>
      <c r="J44" s="115">
        <v>-32</v>
      </c>
      <c r="K44" s="116">
        <v>-32</v>
      </c>
    </row>
    <row r="45" spans="1:11" ht="14.1" customHeight="1" x14ac:dyDescent="0.2">
      <c r="A45" s="306" t="s">
        <v>266</v>
      </c>
      <c r="B45" s="307" t="s">
        <v>267</v>
      </c>
      <c r="C45" s="308"/>
      <c r="D45" s="113">
        <v>0.9116809116809117</v>
      </c>
      <c r="E45" s="115">
        <v>64</v>
      </c>
      <c r="F45" s="114">
        <v>76</v>
      </c>
      <c r="G45" s="114">
        <v>97</v>
      </c>
      <c r="H45" s="114">
        <v>55</v>
      </c>
      <c r="I45" s="140">
        <v>94</v>
      </c>
      <c r="J45" s="115">
        <v>-30</v>
      </c>
      <c r="K45" s="116">
        <v>-31.914893617021278</v>
      </c>
    </row>
    <row r="46" spans="1:11" ht="14.1" customHeight="1" x14ac:dyDescent="0.2">
      <c r="A46" s="306">
        <v>54</v>
      </c>
      <c r="B46" s="307" t="s">
        <v>268</v>
      </c>
      <c r="C46" s="308"/>
      <c r="D46" s="113">
        <v>4.9430199430199426</v>
      </c>
      <c r="E46" s="115">
        <v>347</v>
      </c>
      <c r="F46" s="114">
        <v>252</v>
      </c>
      <c r="G46" s="114">
        <v>265</v>
      </c>
      <c r="H46" s="114">
        <v>340</v>
      </c>
      <c r="I46" s="140">
        <v>359</v>
      </c>
      <c r="J46" s="115">
        <v>-12</v>
      </c>
      <c r="K46" s="116">
        <v>-3.3426183844011144</v>
      </c>
    </row>
    <row r="47" spans="1:11" ht="14.1" customHeight="1" x14ac:dyDescent="0.2">
      <c r="A47" s="306">
        <v>61</v>
      </c>
      <c r="B47" s="307" t="s">
        <v>269</v>
      </c>
      <c r="C47" s="308"/>
      <c r="D47" s="113">
        <v>2.3789173789173788</v>
      </c>
      <c r="E47" s="115">
        <v>167</v>
      </c>
      <c r="F47" s="114">
        <v>114</v>
      </c>
      <c r="G47" s="114">
        <v>160</v>
      </c>
      <c r="H47" s="114">
        <v>168</v>
      </c>
      <c r="I47" s="140">
        <v>155</v>
      </c>
      <c r="J47" s="115">
        <v>12</v>
      </c>
      <c r="K47" s="116">
        <v>7.741935483870968</v>
      </c>
    </row>
    <row r="48" spans="1:11" ht="14.1" customHeight="1" x14ac:dyDescent="0.2">
      <c r="A48" s="306">
        <v>62</v>
      </c>
      <c r="B48" s="307" t="s">
        <v>270</v>
      </c>
      <c r="C48" s="308"/>
      <c r="D48" s="113">
        <v>8.632478632478632</v>
      </c>
      <c r="E48" s="115">
        <v>606</v>
      </c>
      <c r="F48" s="114">
        <v>523</v>
      </c>
      <c r="G48" s="114">
        <v>612</v>
      </c>
      <c r="H48" s="114">
        <v>478</v>
      </c>
      <c r="I48" s="140">
        <v>547</v>
      </c>
      <c r="J48" s="115">
        <v>59</v>
      </c>
      <c r="K48" s="116">
        <v>10.786106032906764</v>
      </c>
    </row>
    <row r="49" spans="1:11" ht="14.1" customHeight="1" x14ac:dyDescent="0.2">
      <c r="A49" s="306">
        <v>63</v>
      </c>
      <c r="B49" s="307" t="s">
        <v>271</v>
      </c>
      <c r="C49" s="308"/>
      <c r="D49" s="113">
        <v>4.2592592592592595</v>
      </c>
      <c r="E49" s="115">
        <v>299</v>
      </c>
      <c r="F49" s="114">
        <v>341</v>
      </c>
      <c r="G49" s="114">
        <v>301</v>
      </c>
      <c r="H49" s="114">
        <v>301</v>
      </c>
      <c r="I49" s="140">
        <v>242</v>
      </c>
      <c r="J49" s="115">
        <v>57</v>
      </c>
      <c r="K49" s="116">
        <v>23.553719008264462</v>
      </c>
    </row>
    <row r="50" spans="1:11" ht="14.1" customHeight="1" x14ac:dyDescent="0.2">
      <c r="A50" s="306" t="s">
        <v>272</v>
      </c>
      <c r="B50" s="307" t="s">
        <v>273</v>
      </c>
      <c r="C50" s="308"/>
      <c r="D50" s="113">
        <v>0.4985754985754986</v>
      </c>
      <c r="E50" s="115">
        <v>35</v>
      </c>
      <c r="F50" s="114">
        <v>50</v>
      </c>
      <c r="G50" s="114">
        <v>28</v>
      </c>
      <c r="H50" s="114">
        <v>32</v>
      </c>
      <c r="I50" s="140">
        <v>20</v>
      </c>
      <c r="J50" s="115">
        <v>15</v>
      </c>
      <c r="K50" s="116">
        <v>75</v>
      </c>
    </row>
    <row r="51" spans="1:11" ht="14.1" customHeight="1" x14ac:dyDescent="0.2">
      <c r="A51" s="306" t="s">
        <v>274</v>
      </c>
      <c r="B51" s="307" t="s">
        <v>275</v>
      </c>
      <c r="C51" s="308"/>
      <c r="D51" s="113">
        <v>3.4472934472934473</v>
      </c>
      <c r="E51" s="115">
        <v>242</v>
      </c>
      <c r="F51" s="114">
        <v>267</v>
      </c>
      <c r="G51" s="114">
        <v>243</v>
      </c>
      <c r="H51" s="114">
        <v>246</v>
      </c>
      <c r="I51" s="140">
        <v>204</v>
      </c>
      <c r="J51" s="115">
        <v>38</v>
      </c>
      <c r="K51" s="116">
        <v>18.627450980392158</v>
      </c>
    </row>
    <row r="52" spans="1:11" ht="14.1" customHeight="1" x14ac:dyDescent="0.2">
      <c r="A52" s="306">
        <v>71</v>
      </c>
      <c r="B52" s="307" t="s">
        <v>276</v>
      </c>
      <c r="C52" s="308"/>
      <c r="D52" s="113">
        <v>9.7863247863247871</v>
      </c>
      <c r="E52" s="115">
        <v>687</v>
      </c>
      <c r="F52" s="114">
        <v>491</v>
      </c>
      <c r="G52" s="114">
        <v>586</v>
      </c>
      <c r="H52" s="114">
        <v>565</v>
      </c>
      <c r="I52" s="140">
        <v>670</v>
      </c>
      <c r="J52" s="115">
        <v>17</v>
      </c>
      <c r="K52" s="116">
        <v>2.5373134328358211</v>
      </c>
    </row>
    <row r="53" spans="1:11" ht="14.1" customHeight="1" x14ac:dyDescent="0.2">
      <c r="A53" s="306" t="s">
        <v>277</v>
      </c>
      <c r="B53" s="307" t="s">
        <v>278</v>
      </c>
      <c r="C53" s="308"/>
      <c r="D53" s="113">
        <v>3.2051282051282053</v>
      </c>
      <c r="E53" s="115">
        <v>225</v>
      </c>
      <c r="F53" s="114">
        <v>138</v>
      </c>
      <c r="G53" s="114">
        <v>199</v>
      </c>
      <c r="H53" s="114">
        <v>191</v>
      </c>
      <c r="I53" s="140">
        <v>206</v>
      </c>
      <c r="J53" s="115">
        <v>19</v>
      </c>
      <c r="K53" s="116">
        <v>9.2233009708737868</v>
      </c>
    </row>
    <row r="54" spans="1:11" ht="14.1" customHeight="1" x14ac:dyDescent="0.2">
      <c r="A54" s="306" t="s">
        <v>279</v>
      </c>
      <c r="B54" s="307" t="s">
        <v>280</v>
      </c>
      <c r="C54" s="308"/>
      <c r="D54" s="113">
        <v>5.883190883190883</v>
      </c>
      <c r="E54" s="115">
        <v>413</v>
      </c>
      <c r="F54" s="114">
        <v>325</v>
      </c>
      <c r="G54" s="114">
        <v>347</v>
      </c>
      <c r="H54" s="114">
        <v>344</v>
      </c>
      <c r="I54" s="140">
        <v>409</v>
      </c>
      <c r="J54" s="115">
        <v>4</v>
      </c>
      <c r="K54" s="116">
        <v>0.97799511002444983</v>
      </c>
    </row>
    <row r="55" spans="1:11" ht="14.1" customHeight="1" x14ac:dyDescent="0.2">
      <c r="A55" s="306">
        <v>72</v>
      </c>
      <c r="B55" s="307" t="s">
        <v>281</v>
      </c>
      <c r="C55" s="308"/>
      <c r="D55" s="113">
        <v>3.6894586894586894</v>
      </c>
      <c r="E55" s="115">
        <v>259</v>
      </c>
      <c r="F55" s="114">
        <v>97</v>
      </c>
      <c r="G55" s="114">
        <v>118</v>
      </c>
      <c r="H55" s="114">
        <v>82</v>
      </c>
      <c r="I55" s="140">
        <v>208</v>
      </c>
      <c r="J55" s="115">
        <v>51</v>
      </c>
      <c r="K55" s="116">
        <v>24.51923076923077</v>
      </c>
    </row>
    <row r="56" spans="1:11" ht="14.1" customHeight="1" x14ac:dyDescent="0.2">
      <c r="A56" s="306" t="s">
        <v>282</v>
      </c>
      <c r="B56" s="307" t="s">
        <v>283</v>
      </c>
      <c r="C56" s="308"/>
      <c r="D56" s="113">
        <v>2.4074074074074074</v>
      </c>
      <c r="E56" s="115">
        <v>169</v>
      </c>
      <c r="F56" s="114">
        <v>35</v>
      </c>
      <c r="G56" s="114">
        <v>45</v>
      </c>
      <c r="H56" s="114">
        <v>28</v>
      </c>
      <c r="I56" s="140">
        <v>125</v>
      </c>
      <c r="J56" s="115">
        <v>44</v>
      </c>
      <c r="K56" s="116">
        <v>35.200000000000003</v>
      </c>
    </row>
    <row r="57" spans="1:11" ht="14.1" customHeight="1" x14ac:dyDescent="0.2">
      <c r="A57" s="306" t="s">
        <v>284</v>
      </c>
      <c r="B57" s="307" t="s">
        <v>285</v>
      </c>
      <c r="C57" s="308"/>
      <c r="D57" s="113">
        <v>0.76923076923076927</v>
      </c>
      <c r="E57" s="115">
        <v>54</v>
      </c>
      <c r="F57" s="114">
        <v>46</v>
      </c>
      <c r="G57" s="114">
        <v>47</v>
      </c>
      <c r="H57" s="114">
        <v>28</v>
      </c>
      <c r="I57" s="140">
        <v>50</v>
      </c>
      <c r="J57" s="115">
        <v>4</v>
      </c>
      <c r="K57" s="116">
        <v>8</v>
      </c>
    </row>
    <row r="58" spans="1:11" ht="14.1" customHeight="1" x14ac:dyDescent="0.2">
      <c r="A58" s="306">
        <v>73</v>
      </c>
      <c r="B58" s="307" t="s">
        <v>286</v>
      </c>
      <c r="C58" s="308"/>
      <c r="D58" s="113">
        <v>1.4387464387464388</v>
      </c>
      <c r="E58" s="115">
        <v>101</v>
      </c>
      <c r="F58" s="114">
        <v>103</v>
      </c>
      <c r="G58" s="114">
        <v>118</v>
      </c>
      <c r="H58" s="114">
        <v>131</v>
      </c>
      <c r="I58" s="140">
        <v>128</v>
      </c>
      <c r="J58" s="115">
        <v>-27</v>
      </c>
      <c r="K58" s="116">
        <v>-21.09375</v>
      </c>
    </row>
    <row r="59" spans="1:11" ht="14.1" customHeight="1" x14ac:dyDescent="0.2">
      <c r="A59" s="306" t="s">
        <v>287</v>
      </c>
      <c r="B59" s="307" t="s">
        <v>288</v>
      </c>
      <c r="C59" s="308"/>
      <c r="D59" s="113">
        <v>0.9971509971509972</v>
      </c>
      <c r="E59" s="115">
        <v>70</v>
      </c>
      <c r="F59" s="114">
        <v>80</v>
      </c>
      <c r="G59" s="114">
        <v>89</v>
      </c>
      <c r="H59" s="114">
        <v>106</v>
      </c>
      <c r="I59" s="140">
        <v>86</v>
      </c>
      <c r="J59" s="115">
        <v>-16</v>
      </c>
      <c r="K59" s="116">
        <v>-18.604651162790699</v>
      </c>
    </row>
    <row r="60" spans="1:11" ht="14.1" customHeight="1" x14ac:dyDescent="0.2">
      <c r="A60" s="306">
        <v>81</v>
      </c>
      <c r="B60" s="307" t="s">
        <v>289</v>
      </c>
      <c r="C60" s="308"/>
      <c r="D60" s="113">
        <v>8.7749287749287745</v>
      </c>
      <c r="E60" s="115">
        <v>616</v>
      </c>
      <c r="F60" s="114">
        <v>608</v>
      </c>
      <c r="G60" s="114">
        <v>700</v>
      </c>
      <c r="H60" s="114">
        <v>517</v>
      </c>
      <c r="I60" s="140">
        <v>600</v>
      </c>
      <c r="J60" s="115">
        <v>16</v>
      </c>
      <c r="K60" s="116">
        <v>2.6666666666666665</v>
      </c>
    </row>
    <row r="61" spans="1:11" ht="14.1" customHeight="1" x14ac:dyDescent="0.2">
      <c r="A61" s="306" t="s">
        <v>290</v>
      </c>
      <c r="B61" s="307" t="s">
        <v>291</v>
      </c>
      <c r="C61" s="308"/>
      <c r="D61" s="113">
        <v>2.1937321937321936</v>
      </c>
      <c r="E61" s="115">
        <v>154</v>
      </c>
      <c r="F61" s="114">
        <v>131</v>
      </c>
      <c r="G61" s="114">
        <v>188</v>
      </c>
      <c r="H61" s="114">
        <v>184</v>
      </c>
      <c r="I61" s="140">
        <v>160</v>
      </c>
      <c r="J61" s="115">
        <v>-6</v>
      </c>
      <c r="K61" s="116">
        <v>-3.75</v>
      </c>
    </row>
    <row r="62" spans="1:11" ht="14.1" customHeight="1" x14ac:dyDescent="0.2">
      <c r="A62" s="306" t="s">
        <v>292</v>
      </c>
      <c r="B62" s="307" t="s">
        <v>293</v>
      </c>
      <c r="C62" s="308"/>
      <c r="D62" s="113">
        <v>3.6039886039886038</v>
      </c>
      <c r="E62" s="115">
        <v>253</v>
      </c>
      <c r="F62" s="114">
        <v>256</v>
      </c>
      <c r="G62" s="114">
        <v>308</v>
      </c>
      <c r="H62" s="114">
        <v>180</v>
      </c>
      <c r="I62" s="140">
        <v>221</v>
      </c>
      <c r="J62" s="115">
        <v>32</v>
      </c>
      <c r="K62" s="116">
        <v>14.479638009049774</v>
      </c>
    </row>
    <row r="63" spans="1:11" ht="14.1" customHeight="1" x14ac:dyDescent="0.2">
      <c r="A63" s="306"/>
      <c r="B63" s="307" t="s">
        <v>294</v>
      </c>
      <c r="C63" s="308"/>
      <c r="D63" s="113">
        <v>3.0056980056980058</v>
      </c>
      <c r="E63" s="115">
        <v>211</v>
      </c>
      <c r="F63" s="114">
        <v>232</v>
      </c>
      <c r="G63" s="114">
        <v>276</v>
      </c>
      <c r="H63" s="114">
        <v>162</v>
      </c>
      <c r="I63" s="140">
        <v>203</v>
      </c>
      <c r="J63" s="115">
        <v>8</v>
      </c>
      <c r="K63" s="116">
        <v>3.9408866995073892</v>
      </c>
    </row>
    <row r="64" spans="1:11" ht="14.1" customHeight="1" x14ac:dyDescent="0.2">
      <c r="A64" s="306" t="s">
        <v>295</v>
      </c>
      <c r="B64" s="307" t="s">
        <v>296</v>
      </c>
      <c r="C64" s="308"/>
      <c r="D64" s="113">
        <v>1.1823361823361824</v>
      </c>
      <c r="E64" s="115">
        <v>83</v>
      </c>
      <c r="F64" s="114">
        <v>82</v>
      </c>
      <c r="G64" s="114">
        <v>72</v>
      </c>
      <c r="H64" s="114">
        <v>60</v>
      </c>
      <c r="I64" s="140">
        <v>87</v>
      </c>
      <c r="J64" s="115">
        <v>-4</v>
      </c>
      <c r="K64" s="116">
        <v>-4.5977011494252871</v>
      </c>
    </row>
    <row r="65" spans="1:11" ht="14.1" customHeight="1" x14ac:dyDescent="0.2">
      <c r="A65" s="306" t="s">
        <v>297</v>
      </c>
      <c r="B65" s="307" t="s">
        <v>298</v>
      </c>
      <c r="C65" s="308"/>
      <c r="D65" s="113">
        <v>0.88319088319088324</v>
      </c>
      <c r="E65" s="115">
        <v>62</v>
      </c>
      <c r="F65" s="114">
        <v>72</v>
      </c>
      <c r="G65" s="114">
        <v>60</v>
      </c>
      <c r="H65" s="114">
        <v>49</v>
      </c>
      <c r="I65" s="140">
        <v>61</v>
      </c>
      <c r="J65" s="115">
        <v>1</v>
      </c>
      <c r="K65" s="116">
        <v>1.639344262295082</v>
      </c>
    </row>
    <row r="66" spans="1:11" ht="14.1" customHeight="1" x14ac:dyDescent="0.2">
      <c r="A66" s="306">
        <v>82</v>
      </c>
      <c r="B66" s="307" t="s">
        <v>299</v>
      </c>
      <c r="C66" s="308"/>
      <c r="D66" s="113">
        <v>4.1737891737891735</v>
      </c>
      <c r="E66" s="115">
        <v>293</v>
      </c>
      <c r="F66" s="114">
        <v>239</v>
      </c>
      <c r="G66" s="114">
        <v>399</v>
      </c>
      <c r="H66" s="114">
        <v>275</v>
      </c>
      <c r="I66" s="140">
        <v>356</v>
      </c>
      <c r="J66" s="115">
        <v>-63</v>
      </c>
      <c r="K66" s="116">
        <v>-17.696629213483146</v>
      </c>
    </row>
    <row r="67" spans="1:11" ht="14.1" customHeight="1" x14ac:dyDescent="0.2">
      <c r="A67" s="306" t="s">
        <v>300</v>
      </c>
      <c r="B67" s="307" t="s">
        <v>301</v>
      </c>
      <c r="C67" s="308"/>
      <c r="D67" s="113">
        <v>2.9772079772079771</v>
      </c>
      <c r="E67" s="115">
        <v>209</v>
      </c>
      <c r="F67" s="114">
        <v>184</v>
      </c>
      <c r="G67" s="114">
        <v>303</v>
      </c>
      <c r="H67" s="114">
        <v>213</v>
      </c>
      <c r="I67" s="140">
        <v>268</v>
      </c>
      <c r="J67" s="115">
        <v>-59</v>
      </c>
      <c r="K67" s="116">
        <v>-22.014925373134329</v>
      </c>
    </row>
    <row r="68" spans="1:11" ht="14.1" customHeight="1" x14ac:dyDescent="0.2">
      <c r="A68" s="306" t="s">
        <v>302</v>
      </c>
      <c r="B68" s="307" t="s">
        <v>303</v>
      </c>
      <c r="C68" s="308"/>
      <c r="D68" s="113">
        <v>0.61253561253561251</v>
      </c>
      <c r="E68" s="115">
        <v>43</v>
      </c>
      <c r="F68" s="114">
        <v>32</v>
      </c>
      <c r="G68" s="114">
        <v>63</v>
      </c>
      <c r="H68" s="114">
        <v>44</v>
      </c>
      <c r="I68" s="140">
        <v>50</v>
      </c>
      <c r="J68" s="115">
        <v>-7</v>
      </c>
      <c r="K68" s="116">
        <v>-14</v>
      </c>
    </row>
    <row r="69" spans="1:11" ht="14.1" customHeight="1" x14ac:dyDescent="0.2">
      <c r="A69" s="306">
        <v>83</v>
      </c>
      <c r="B69" s="307" t="s">
        <v>304</v>
      </c>
      <c r="C69" s="308"/>
      <c r="D69" s="113">
        <v>6.766381766381766</v>
      </c>
      <c r="E69" s="115">
        <v>475</v>
      </c>
      <c r="F69" s="114">
        <v>365</v>
      </c>
      <c r="G69" s="114">
        <v>632</v>
      </c>
      <c r="H69" s="114">
        <v>302</v>
      </c>
      <c r="I69" s="140">
        <v>387</v>
      </c>
      <c r="J69" s="115">
        <v>88</v>
      </c>
      <c r="K69" s="116">
        <v>22.739018087855296</v>
      </c>
    </row>
    <row r="70" spans="1:11" ht="14.1" customHeight="1" x14ac:dyDescent="0.2">
      <c r="A70" s="306" t="s">
        <v>305</v>
      </c>
      <c r="B70" s="307" t="s">
        <v>306</v>
      </c>
      <c r="C70" s="308"/>
      <c r="D70" s="113">
        <v>5.5555555555555554</v>
      </c>
      <c r="E70" s="115">
        <v>390</v>
      </c>
      <c r="F70" s="114">
        <v>286</v>
      </c>
      <c r="G70" s="114">
        <v>545</v>
      </c>
      <c r="H70" s="114">
        <v>238</v>
      </c>
      <c r="I70" s="140">
        <v>323</v>
      </c>
      <c r="J70" s="115">
        <v>67</v>
      </c>
      <c r="K70" s="116">
        <v>20.743034055727556</v>
      </c>
    </row>
    <row r="71" spans="1:11" ht="14.1" customHeight="1" x14ac:dyDescent="0.2">
      <c r="A71" s="306"/>
      <c r="B71" s="307" t="s">
        <v>307</v>
      </c>
      <c r="C71" s="308"/>
      <c r="D71" s="113">
        <v>1.5242165242165242</v>
      </c>
      <c r="E71" s="115">
        <v>107</v>
      </c>
      <c r="F71" s="114">
        <v>101</v>
      </c>
      <c r="G71" s="114">
        <v>198</v>
      </c>
      <c r="H71" s="114">
        <v>73</v>
      </c>
      <c r="I71" s="140">
        <v>110</v>
      </c>
      <c r="J71" s="115">
        <v>-3</v>
      </c>
      <c r="K71" s="116">
        <v>-2.7272727272727271</v>
      </c>
    </row>
    <row r="72" spans="1:11" ht="14.1" customHeight="1" x14ac:dyDescent="0.2">
      <c r="A72" s="306">
        <v>84</v>
      </c>
      <c r="B72" s="307" t="s">
        <v>308</v>
      </c>
      <c r="C72" s="308"/>
      <c r="D72" s="113">
        <v>1.4245014245014245</v>
      </c>
      <c r="E72" s="115">
        <v>100</v>
      </c>
      <c r="F72" s="114">
        <v>83</v>
      </c>
      <c r="G72" s="114">
        <v>178</v>
      </c>
      <c r="H72" s="114">
        <v>67</v>
      </c>
      <c r="I72" s="140">
        <v>87</v>
      </c>
      <c r="J72" s="115">
        <v>13</v>
      </c>
      <c r="K72" s="116">
        <v>14.942528735632184</v>
      </c>
    </row>
    <row r="73" spans="1:11" ht="14.1" customHeight="1" x14ac:dyDescent="0.2">
      <c r="A73" s="306" t="s">
        <v>309</v>
      </c>
      <c r="B73" s="307" t="s">
        <v>310</v>
      </c>
      <c r="C73" s="308"/>
      <c r="D73" s="113">
        <v>0.51282051282051277</v>
      </c>
      <c r="E73" s="115">
        <v>36</v>
      </c>
      <c r="F73" s="114">
        <v>8</v>
      </c>
      <c r="G73" s="114">
        <v>64</v>
      </c>
      <c r="H73" s="114">
        <v>8</v>
      </c>
      <c r="I73" s="140">
        <v>24</v>
      </c>
      <c r="J73" s="115">
        <v>12</v>
      </c>
      <c r="K73" s="116">
        <v>50</v>
      </c>
    </row>
    <row r="74" spans="1:11" ht="14.1" customHeight="1" x14ac:dyDescent="0.2">
      <c r="A74" s="306" t="s">
        <v>311</v>
      </c>
      <c r="B74" s="307" t="s">
        <v>312</v>
      </c>
      <c r="C74" s="308"/>
      <c r="D74" s="113">
        <v>9.9715099715099717E-2</v>
      </c>
      <c r="E74" s="115">
        <v>7</v>
      </c>
      <c r="F74" s="114">
        <v>9</v>
      </c>
      <c r="G74" s="114">
        <v>20</v>
      </c>
      <c r="H74" s="114">
        <v>15</v>
      </c>
      <c r="I74" s="140">
        <v>12</v>
      </c>
      <c r="J74" s="115">
        <v>-5</v>
      </c>
      <c r="K74" s="116">
        <v>-41.666666666666664</v>
      </c>
    </row>
    <row r="75" spans="1:11" ht="14.1" customHeight="1" x14ac:dyDescent="0.2">
      <c r="A75" s="306" t="s">
        <v>313</v>
      </c>
      <c r="B75" s="307" t="s">
        <v>314</v>
      </c>
      <c r="C75" s="308"/>
      <c r="D75" s="113">
        <v>0.35612535612535612</v>
      </c>
      <c r="E75" s="115">
        <v>25</v>
      </c>
      <c r="F75" s="114">
        <v>35</v>
      </c>
      <c r="G75" s="114">
        <v>28</v>
      </c>
      <c r="H75" s="114">
        <v>28</v>
      </c>
      <c r="I75" s="140">
        <v>25</v>
      </c>
      <c r="J75" s="115">
        <v>0</v>
      </c>
      <c r="K75" s="116">
        <v>0</v>
      </c>
    </row>
    <row r="76" spans="1:11" ht="14.1" customHeight="1" x14ac:dyDescent="0.2">
      <c r="A76" s="306">
        <v>91</v>
      </c>
      <c r="B76" s="307" t="s">
        <v>315</v>
      </c>
      <c r="C76" s="308"/>
      <c r="D76" s="113">
        <v>0.44159544159544162</v>
      </c>
      <c r="E76" s="115">
        <v>31</v>
      </c>
      <c r="F76" s="114">
        <v>39</v>
      </c>
      <c r="G76" s="114">
        <v>42</v>
      </c>
      <c r="H76" s="114">
        <v>21</v>
      </c>
      <c r="I76" s="140">
        <v>30</v>
      </c>
      <c r="J76" s="115">
        <v>1</v>
      </c>
      <c r="K76" s="116">
        <v>3.3333333333333335</v>
      </c>
    </row>
    <row r="77" spans="1:11" ht="14.1" customHeight="1" x14ac:dyDescent="0.2">
      <c r="A77" s="306">
        <v>92</v>
      </c>
      <c r="B77" s="307" t="s">
        <v>316</v>
      </c>
      <c r="C77" s="308"/>
      <c r="D77" s="113">
        <v>1.2108262108262109</v>
      </c>
      <c r="E77" s="115">
        <v>85</v>
      </c>
      <c r="F77" s="114">
        <v>75</v>
      </c>
      <c r="G77" s="114">
        <v>83</v>
      </c>
      <c r="H77" s="114">
        <v>79</v>
      </c>
      <c r="I77" s="140">
        <v>79</v>
      </c>
      <c r="J77" s="115">
        <v>6</v>
      </c>
      <c r="K77" s="116">
        <v>7.5949367088607591</v>
      </c>
    </row>
    <row r="78" spans="1:11" ht="14.1" customHeight="1" x14ac:dyDescent="0.2">
      <c r="A78" s="306">
        <v>93</v>
      </c>
      <c r="B78" s="307" t="s">
        <v>317</v>
      </c>
      <c r="C78" s="308"/>
      <c r="D78" s="113">
        <v>0.14245014245014245</v>
      </c>
      <c r="E78" s="115">
        <v>10</v>
      </c>
      <c r="F78" s="114">
        <v>5</v>
      </c>
      <c r="G78" s="114">
        <v>16</v>
      </c>
      <c r="H78" s="114">
        <v>12</v>
      </c>
      <c r="I78" s="140">
        <v>16</v>
      </c>
      <c r="J78" s="115">
        <v>-6</v>
      </c>
      <c r="K78" s="116">
        <v>-37.5</v>
      </c>
    </row>
    <row r="79" spans="1:11" ht="14.1" customHeight="1" x14ac:dyDescent="0.2">
      <c r="A79" s="306">
        <v>94</v>
      </c>
      <c r="B79" s="307" t="s">
        <v>318</v>
      </c>
      <c r="C79" s="308"/>
      <c r="D79" s="113">
        <v>0.45584045584045585</v>
      </c>
      <c r="E79" s="115">
        <v>32</v>
      </c>
      <c r="F79" s="114">
        <v>67</v>
      </c>
      <c r="G79" s="114">
        <v>88</v>
      </c>
      <c r="H79" s="114">
        <v>61</v>
      </c>
      <c r="I79" s="140">
        <v>39</v>
      </c>
      <c r="J79" s="115">
        <v>-7</v>
      </c>
      <c r="K79" s="116">
        <v>-17.948717948717949</v>
      </c>
    </row>
    <row r="80" spans="1:11" ht="14.1" customHeight="1" x14ac:dyDescent="0.2">
      <c r="A80" s="306" t="s">
        <v>319</v>
      </c>
      <c r="B80" s="307" t="s">
        <v>320</v>
      </c>
      <c r="C80" s="308"/>
      <c r="D80" s="113">
        <v>0</v>
      </c>
      <c r="E80" s="115">
        <v>0</v>
      </c>
      <c r="F80" s="114" t="s">
        <v>513</v>
      </c>
      <c r="G80" s="114">
        <v>0</v>
      </c>
      <c r="H80" s="114">
        <v>0</v>
      </c>
      <c r="I80" s="140">
        <v>0</v>
      </c>
      <c r="J80" s="115">
        <v>0</v>
      </c>
      <c r="K80" s="116">
        <v>0</v>
      </c>
    </row>
    <row r="81" spans="1:11" ht="14.1" customHeight="1" x14ac:dyDescent="0.2">
      <c r="A81" s="310" t="s">
        <v>321</v>
      </c>
      <c r="B81" s="311" t="s">
        <v>333</v>
      </c>
      <c r="C81" s="312"/>
      <c r="D81" s="125">
        <v>0.35612535612535612</v>
      </c>
      <c r="E81" s="143">
        <v>25</v>
      </c>
      <c r="F81" s="144">
        <v>12</v>
      </c>
      <c r="G81" s="144">
        <v>17</v>
      </c>
      <c r="H81" s="144">
        <v>19</v>
      </c>
      <c r="I81" s="145">
        <v>20</v>
      </c>
      <c r="J81" s="143">
        <v>5</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81358</v>
      </c>
      <c r="C10" s="114">
        <v>43319</v>
      </c>
      <c r="D10" s="114">
        <v>38039</v>
      </c>
      <c r="E10" s="114">
        <v>61031</v>
      </c>
      <c r="F10" s="114">
        <v>18481</v>
      </c>
      <c r="G10" s="114">
        <v>8668</v>
      </c>
      <c r="H10" s="114">
        <v>22472</v>
      </c>
      <c r="I10" s="115">
        <v>21644</v>
      </c>
      <c r="J10" s="114">
        <v>16269</v>
      </c>
      <c r="K10" s="114">
        <v>5375</v>
      </c>
      <c r="L10" s="423">
        <v>5833</v>
      </c>
      <c r="M10" s="424">
        <v>6387</v>
      </c>
    </row>
    <row r="11" spans="1:13" ht="11.1" customHeight="1" x14ac:dyDescent="0.2">
      <c r="A11" s="422" t="s">
        <v>387</v>
      </c>
      <c r="B11" s="115">
        <v>81506</v>
      </c>
      <c r="C11" s="114">
        <v>43652</v>
      </c>
      <c r="D11" s="114">
        <v>37854</v>
      </c>
      <c r="E11" s="114">
        <v>61149</v>
      </c>
      <c r="F11" s="114">
        <v>18618</v>
      </c>
      <c r="G11" s="114">
        <v>8318</v>
      </c>
      <c r="H11" s="114">
        <v>22772</v>
      </c>
      <c r="I11" s="115">
        <v>22167</v>
      </c>
      <c r="J11" s="114">
        <v>16728</v>
      </c>
      <c r="K11" s="114">
        <v>5439</v>
      </c>
      <c r="L11" s="423">
        <v>5949</v>
      </c>
      <c r="M11" s="424">
        <v>5940</v>
      </c>
    </row>
    <row r="12" spans="1:13" ht="11.1" customHeight="1" x14ac:dyDescent="0.2">
      <c r="A12" s="422" t="s">
        <v>388</v>
      </c>
      <c r="B12" s="115">
        <v>83369</v>
      </c>
      <c r="C12" s="114">
        <v>44586</v>
      </c>
      <c r="D12" s="114">
        <v>38783</v>
      </c>
      <c r="E12" s="114">
        <v>62670</v>
      </c>
      <c r="F12" s="114">
        <v>19007</v>
      </c>
      <c r="G12" s="114">
        <v>9470</v>
      </c>
      <c r="H12" s="114">
        <v>23170</v>
      </c>
      <c r="I12" s="115">
        <v>22251</v>
      </c>
      <c r="J12" s="114">
        <v>16489</v>
      </c>
      <c r="K12" s="114">
        <v>5762</v>
      </c>
      <c r="L12" s="423">
        <v>7889</v>
      </c>
      <c r="M12" s="424">
        <v>6579</v>
      </c>
    </row>
    <row r="13" spans="1:13" s="110" customFormat="1" ht="11.1" customHeight="1" x14ac:dyDescent="0.2">
      <c r="A13" s="422" t="s">
        <v>389</v>
      </c>
      <c r="B13" s="115">
        <v>82593</v>
      </c>
      <c r="C13" s="114">
        <v>43840</v>
      </c>
      <c r="D13" s="114">
        <v>38753</v>
      </c>
      <c r="E13" s="114">
        <v>61879</v>
      </c>
      <c r="F13" s="114">
        <v>19113</v>
      </c>
      <c r="G13" s="114">
        <v>9079</v>
      </c>
      <c r="H13" s="114">
        <v>23352</v>
      </c>
      <c r="I13" s="115">
        <v>22385</v>
      </c>
      <c r="J13" s="114">
        <v>16697</v>
      </c>
      <c r="K13" s="114">
        <v>5688</v>
      </c>
      <c r="L13" s="423">
        <v>4631</v>
      </c>
      <c r="M13" s="424">
        <v>5726</v>
      </c>
    </row>
    <row r="14" spans="1:13" ht="15" customHeight="1" x14ac:dyDescent="0.2">
      <c r="A14" s="422" t="s">
        <v>390</v>
      </c>
      <c r="B14" s="115">
        <v>82413</v>
      </c>
      <c r="C14" s="114">
        <v>43782</v>
      </c>
      <c r="D14" s="114">
        <v>38631</v>
      </c>
      <c r="E14" s="114">
        <v>59586</v>
      </c>
      <c r="F14" s="114">
        <v>21438</v>
      </c>
      <c r="G14" s="114">
        <v>8790</v>
      </c>
      <c r="H14" s="114">
        <v>23584</v>
      </c>
      <c r="I14" s="115">
        <v>22154</v>
      </c>
      <c r="J14" s="114">
        <v>16504</v>
      </c>
      <c r="K14" s="114">
        <v>5650</v>
      </c>
      <c r="L14" s="423">
        <v>5943</v>
      </c>
      <c r="M14" s="424">
        <v>6219</v>
      </c>
    </row>
    <row r="15" spans="1:13" ht="11.1" customHeight="1" x14ac:dyDescent="0.2">
      <c r="A15" s="422" t="s">
        <v>387</v>
      </c>
      <c r="B15" s="115">
        <v>82941</v>
      </c>
      <c r="C15" s="114">
        <v>44297</v>
      </c>
      <c r="D15" s="114">
        <v>38644</v>
      </c>
      <c r="E15" s="114">
        <v>59642</v>
      </c>
      <c r="F15" s="114">
        <v>21948</v>
      </c>
      <c r="G15" s="114">
        <v>8527</v>
      </c>
      <c r="H15" s="114">
        <v>24054</v>
      </c>
      <c r="I15" s="115">
        <v>22385</v>
      </c>
      <c r="J15" s="114">
        <v>16598</v>
      </c>
      <c r="K15" s="114">
        <v>5787</v>
      </c>
      <c r="L15" s="423">
        <v>5980</v>
      </c>
      <c r="M15" s="424">
        <v>5516</v>
      </c>
    </row>
    <row r="16" spans="1:13" ht="11.1" customHeight="1" x14ac:dyDescent="0.2">
      <c r="A16" s="422" t="s">
        <v>388</v>
      </c>
      <c r="B16" s="115">
        <v>84962</v>
      </c>
      <c r="C16" s="114">
        <v>45551</v>
      </c>
      <c r="D16" s="114">
        <v>39411</v>
      </c>
      <c r="E16" s="114">
        <v>61889</v>
      </c>
      <c r="F16" s="114">
        <v>22258</v>
      </c>
      <c r="G16" s="114">
        <v>9852</v>
      </c>
      <c r="H16" s="114">
        <v>24559</v>
      </c>
      <c r="I16" s="115">
        <v>22295</v>
      </c>
      <c r="J16" s="114">
        <v>16286</v>
      </c>
      <c r="K16" s="114">
        <v>6009</v>
      </c>
      <c r="L16" s="423">
        <v>8685</v>
      </c>
      <c r="M16" s="424">
        <v>6899</v>
      </c>
    </row>
    <row r="17" spans="1:13" s="110" customFormat="1" ht="11.1" customHeight="1" x14ac:dyDescent="0.2">
      <c r="A17" s="422" t="s">
        <v>389</v>
      </c>
      <c r="B17" s="115">
        <v>84416</v>
      </c>
      <c r="C17" s="114">
        <v>44901</v>
      </c>
      <c r="D17" s="114">
        <v>39515</v>
      </c>
      <c r="E17" s="114">
        <v>61832</v>
      </c>
      <c r="F17" s="114">
        <v>22478</v>
      </c>
      <c r="G17" s="114">
        <v>9529</v>
      </c>
      <c r="H17" s="114">
        <v>24763</v>
      </c>
      <c r="I17" s="115">
        <v>22477</v>
      </c>
      <c r="J17" s="114">
        <v>16450</v>
      </c>
      <c r="K17" s="114">
        <v>6027</v>
      </c>
      <c r="L17" s="423">
        <v>5186</v>
      </c>
      <c r="M17" s="424">
        <v>5921</v>
      </c>
    </row>
    <row r="18" spans="1:13" ht="15" customHeight="1" x14ac:dyDescent="0.2">
      <c r="A18" s="422" t="s">
        <v>391</v>
      </c>
      <c r="B18" s="115">
        <v>84615</v>
      </c>
      <c r="C18" s="114">
        <v>44903</v>
      </c>
      <c r="D18" s="114">
        <v>39712</v>
      </c>
      <c r="E18" s="114">
        <v>61501</v>
      </c>
      <c r="F18" s="114">
        <v>22966</v>
      </c>
      <c r="G18" s="114">
        <v>9283</v>
      </c>
      <c r="H18" s="114">
        <v>25119</v>
      </c>
      <c r="I18" s="115">
        <v>22336</v>
      </c>
      <c r="J18" s="114">
        <v>16316</v>
      </c>
      <c r="K18" s="114">
        <v>6020</v>
      </c>
      <c r="L18" s="423">
        <v>6721</v>
      </c>
      <c r="M18" s="424">
        <v>6633</v>
      </c>
    </row>
    <row r="19" spans="1:13" ht="11.1" customHeight="1" x14ac:dyDescent="0.2">
      <c r="A19" s="422" t="s">
        <v>387</v>
      </c>
      <c r="B19" s="115">
        <v>84724</v>
      </c>
      <c r="C19" s="114">
        <v>45191</v>
      </c>
      <c r="D19" s="114">
        <v>39533</v>
      </c>
      <c r="E19" s="114">
        <v>61377</v>
      </c>
      <c r="F19" s="114">
        <v>23171</v>
      </c>
      <c r="G19" s="114">
        <v>8949</v>
      </c>
      <c r="H19" s="114">
        <v>25525</v>
      </c>
      <c r="I19" s="115">
        <v>22898</v>
      </c>
      <c r="J19" s="114">
        <v>16771</v>
      </c>
      <c r="K19" s="114">
        <v>6127</v>
      </c>
      <c r="L19" s="423">
        <v>6999</v>
      </c>
      <c r="M19" s="424">
        <v>6971</v>
      </c>
    </row>
    <row r="20" spans="1:13" ht="11.1" customHeight="1" x14ac:dyDescent="0.2">
      <c r="A20" s="422" t="s">
        <v>388</v>
      </c>
      <c r="B20" s="115">
        <v>85783</v>
      </c>
      <c r="C20" s="114">
        <v>45880</v>
      </c>
      <c r="D20" s="114">
        <v>39903</v>
      </c>
      <c r="E20" s="114">
        <v>62219</v>
      </c>
      <c r="F20" s="114">
        <v>23403</v>
      </c>
      <c r="G20" s="114">
        <v>9965</v>
      </c>
      <c r="H20" s="114">
        <v>25792</v>
      </c>
      <c r="I20" s="115">
        <v>22834</v>
      </c>
      <c r="J20" s="114">
        <v>16477</v>
      </c>
      <c r="K20" s="114">
        <v>6357</v>
      </c>
      <c r="L20" s="423">
        <v>8218</v>
      </c>
      <c r="M20" s="424">
        <v>7380</v>
      </c>
    </row>
    <row r="21" spans="1:13" s="110" customFormat="1" ht="11.1" customHeight="1" x14ac:dyDescent="0.2">
      <c r="A21" s="422" t="s">
        <v>389</v>
      </c>
      <c r="B21" s="115">
        <v>85034</v>
      </c>
      <c r="C21" s="114">
        <v>45006</v>
      </c>
      <c r="D21" s="114">
        <v>40028</v>
      </c>
      <c r="E21" s="114">
        <v>61544</v>
      </c>
      <c r="F21" s="114">
        <v>23438</v>
      </c>
      <c r="G21" s="114">
        <v>9611</v>
      </c>
      <c r="H21" s="114">
        <v>26029</v>
      </c>
      <c r="I21" s="115">
        <v>22979</v>
      </c>
      <c r="J21" s="114">
        <v>16586</v>
      </c>
      <c r="K21" s="114">
        <v>6393</v>
      </c>
      <c r="L21" s="423">
        <v>4928</v>
      </c>
      <c r="M21" s="424">
        <v>5899</v>
      </c>
    </row>
    <row r="22" spans="1:13" ht="15" customHeight="1" x14ac:dyDescent="0.2">
      <c r="A22" s="422" t="s">
        <v>392</v>
      </c>
      <c r="B22" s="115">
        <v>84344</v>
      </c>
      <c r="C22" s="114">
        <v>44486</v>
      </c>
      <c r="D22" s="114">
        <v>39858</v>
      </c>
      <c r="E22" s="114">
        <v>60756</v>
      </c>
      <c r="F22" s="114">
        <v>23387</v>
      </c>
      <c r="G22" s="114">
        <v>9128</v>
      </c>
      <c r="H22" s="114">
        <v>26206</v>
      </c>
      <c r="I22" s="115">
        <v>22609</v>
      </c>
      <c r="J22" s="114">
        <v>16327</v>
      </c>
      <c r="K22" s="114">
        <v>6282</v>
      </c>
      <c r="L22" s="423">
        <v>5744</v>
      </c>
      <c r="M22" s="424">
        <v>6521</v>
      </c>
    </row>
    <row r="23" spans="1:13" ht="11.1" customHeight="1" x14ac:dyDescent="0.2">
      <c r="A23" s="422" t="s">
        <v>387</v>
      </c>
      <c r="B23" s="115">
        <v>84461</v>
      </c>
      <c r="C23" s="114">
        <v>44863</v>
      </c>
      <c r="D23" s="114">
        <v>39598</v>
      </c>
      <c r="E23" s="114">
        <v>60712</v>
      </c>
      <c r="F23" s="114">
        <v>23531</v>
      </c>
      <c r="G23" s="114">
        <v>8600</v>
      </c>
      <c r="H23" s="114">
        <v>26691</v>
      </c>
      <c r="I23" s="115">
        <v>22985</v>
      </c>
      <c r="J23" s="114">
        <v>16617</v>
      </c>
      <c r="K23" s="114">
        <v>6368</v>
      </c>
      <c r="L23" s="423">
        <v>5810</v>
      </c>
      <c r="M23" s="424">
        <v>5798</v>
      </c>
    </row>
    <row r="24" spans="1:13" ht="11.1" customHeight="1" x14ac:dyDescent="0.2">
      <c r="A24" s="422" t="s">
        <v>388</v>
      </c>
      <c r="B24" s="115">
        <v>86065</v>
      </c>
      <c r="C24" s="114">
        <v>45722</v>
      </c>
      <c r="D24" s="114">
        <v>40343</v>
      </c>
      <c r="E24" s="114">
        <v>60810</v>
      </c>
      <c r="F24" s="114">
        <v>23760</v>
      </c>
      <c r="G24" s="114">
        <v>9636</v>
      </c>
      <c r="H24" s="114">
        <v>27118</v>
      </c>
      <c r="I24" s="115">
        <v>22899</v>
      </c>
      <c r="J24" s="114">
        <v>16286</v>
      </c>
      <c r="K24" s="114">
        <v>6613</v>
      </c>
      <c r="L24" s="423">
        <v>7936</v>
      </c>
      <c r="M24" s="424">
        <v>6712</v>
      </c>
    </row>
    <row r="25" spans="1:13" s="110" customFormat="1" ht="11.1" customHeight="1" x14ac:dyDescent="0.2">
      <c r="A25" s="422" t="s">
        <v>389</v>
      </c>
      <c r="B25" s="115">
        <v>85226</v>
      </c>
      <c r="C25" s="114">
        <v>44887</v>
      </c>
      <c r="D25" s="114">
        <v>40339</v>
      </c>
      <c r="E25" s="114">
        <v>59943</v>
      </c>
      <c r="F25" s="114">
        <v>23756</v>
      </c>
      <c r="G25" s="114">
        <v>9270</v>
      </c>
      <c r="H25" s="114">
        <v>27325</v>
      </c>
      <c r="I25" s="115">
        <v>23095</v>
      </c>
      <c r="J25" s="114">
        <v>16527</v>
      </c>
      <c r="K25" s="114">
        <v>6568</v>
      </c>
      <c r="L25" s="423">
        <v>5000</v>
      </c>
      <c r="M25" s="424">
        <v>5875</v>
      </c>
    </row>
    <row r="26" spans="1:13" ht="15" customHeight="1" x14ac:dyDescent="0.2">
      <c r="A26" s="422" t="s">
        <v>393</v>
      </c>
      <c r="B26" s="115">
        <v>84920</v>
      </c>
      <c r="C26" s="114">
        <v>44680</v>
      </c>
      <c r="D26" s="114">
        <v>40240</v>
      </c>
      <c r="E26" s="114">
        <v>59564</v>
      </c>
      <c r="F26" s="114">
        <v>23834</v>
      </c>
      <c r="G26" s="114">
        <v>8964</v>
      </c>
      <c r="H26" s="114">
        <v>27520</v>
      </c>
      <c r="I26" s="115">
        <v>22965</v>
      </c>
      <c r="J26" s="114">
        <v>16489</v>
      </c>
      <c r="K26" s="114">
        <v>6476</v>
      </c>
      <c r="L26" s="423">
        <v>6653</v>
      </c>
      <c r="M26" s="424">
        <v>7104</v>
      </c>
    </row>
    <row r="27" spans="1:13" ht="11.1" customHeight="1" x14ac:dyDescent="0.2">
      <c r="A27" s="422" t="s">
        <v>387</v>
      </c>
      <c r="B27" s="115">
        <v>85214</v>
      </c>
      <c r="C27" s="114">
        <v>45006</v>
      </c>
      <c r="D27" s="114">
        <v>40208</v>
      </c>
      <c r="E27" s="114">
        <v>59719</v>
      </c>
      <c r="F27" s="114">
        <v>23984</v>
      </c>
      <c r="G27" s="114">
        <v>8633</v>
      </c>
      <c r="H27" s="114">
        <v>27998</v>
      </c>
      <c r="I27" s="115">
        <v>23475</v>
      </c>
      <c r="J27" s="114">
        <v>16890</v>
      </c>
      <c r="K27" s="114">
        <v>6585</v>
      </c>
      <c r="L27" s="423">
        <v>6595</v>
      </c>
      <c r="M27" s="424">
        <v>6292</v>
      </c>
    </row>
    <row r="28" spans="1:13" ht="11.1" customHeight="1" x14ac:dyDescent="0.2">
      <c r="A28" s="422" t="s">
        <v>388</v>
      </c>
      <c r="B28" s="115">
        <v>86045</v>
      </c>
      <c r="C28" s="114">
        <v>45208</v>
      </c>
      <c r="D28" s="114">
        <v>40837</v>
      </c>
      <c r="E28" s="114">
        <v>61696</v>
      </c>
      <c r="F28" s="114">
        <v>24104</v>
      </c>
      <c r="G28" s="114">
        <v>9503</v>
      </c>
      <c r="H28" s="114">
        <v>28103</v>
      </c>
      <c r="I28" s="115">
        <v>23309</v>
      </c>
      <c r="J28" s="114">
        <v>16525</v>
      </c>
      <c r="K28" s="114">
        <v>6784</v>
      </c>
      <c r="L28" s="423">
        <v>8845</v>
      </c>
      <c r="M28" s="424">
        <v>7972</v>
      </c>
    </row>
    <row r="29" spans="1:13" s="110" customFormat="1" ht="11.1" customHeight="1" x14ac:dyDescent="0.2">
      <c r="A29" s="422" t="s">
        <v>389</v>
      </c>
      <c r="B29" s="115">
        <v>85376</v>
      </c>
      <c r="C29" s="114">
        <v>44512</v>
      </c>
      <c r="D29" s="114">
        <v>40864</v>
      </c>
      <c r="E29" s="114">
        <v>61074</v>
      </c>
      <c r="F29" s="114">
        <v>24247</v>
      </c>
      <c r="G29" s="114">
        <v>9171</v>
      </c>
      <c r="H29" s="114">
        <v>28157</v>
      </c>
      <c r="I29" s="115">
        <v>23356</v>
      </c>
      <c r="J29" s="114">
        <v>16591</v>
      </c>
      <c r="K29" s="114">
        <v>6765</v>
      </c>
      <c r="L29" s="423">
        <v>4919</v>
      </c>
      <c r="M29" s="424">
        <v>5621</v>
      </c>
    </row>
    <row r="30" spans="1:13" ht="15" customHeight="1" x14ac:dyDescent="0.2">
      <c r="A30" s="422" t="s">
        <v>394</v>
      </c>
      <c r="B30" s="115">
        <v>85324</v>
      </c>
      <c r="C30" s="114">
        <v>44283</v>
      </c>
      <c r="D30" s="114">
        <v>41041</v>
      </c>
      <c r="E30" s="114">
        <v>60554</v>
      </c>
      <c r="F30" s="114">
        <v>24735</v>
      </c>
      <c r="G30" s="114">
        <v>8842</v>
      </c>
      <c r="H30" s="114">
        <v>28480</v>
      </c>
      <c r="I30" s="115">
        <v>22366</v>
      </c>
      <c r="J30" s="114">
        <v>15818</v>
      </c>
      <c r="K30" s="114">
        <v>6548</v>
      </c>
      <c r="L30" s="423">
        <v>6408</v>
      </c>
      <c r="M30" s="424">
        <v>6332</v>
      </c>
    </row>
    <row r="31" spans="1:13" ht="11.1" customHeight="1" x14ac:dyDescent="0.2">
      <c r="A31" s="422" t="s">
        <v>387</v>
      </c>
      <c r="B31" s="115">
        <v>86067</v>
      </c>
      <c r="C31" s="114">
        <v>44787</v>
      </c>
      <c r="D31" s="114">
        <v>41280</v>
      </c>
      <c r="E31" s="114">
        <v>60873</v>
      </c>
      <c r="F31" s="114">
        <v>25170</v>
      </c>
      <c r="G31" s="114">
        <v>8677</v>
      </c>
      <c r="H31" s="114">
        <v>28990</v>
      </c>
      <c r="I31" s="115">
        <v>23111</v>
      </c>
      <c r="J31" s="114">
        <v>16336</v>
      </c>
      <c r="K31" s="114">
        <v>6775</v>
      </c>
      <c r="L31" s="423">
        <v>5701</v>
      </c>
      <c r="M31" s="424">
        <v>5130</v>
      </c>
    </row>
    <row r="32" spans="1:13" ht="11.1" customHeight="1" x14ac:dyDescent="0.2">
      <c r="A32" s="422" t="s">
        <v>388</v>
      </c>
      <c r="B32" s="115">
        <v>87761</v>
      </c>
      <c r="C32" s="114">
        <v>45744</v>
      </c>
      <c r="D32" s="114">
        <v>42017</v>
      </c>
      <c r="E32" s="114">
        <v>62255</v>
      </c>
      <c r="F32" s="114">
        <v>25487</v>
      </c>
      <c r="G32" s="114">
        <v>9760</v>
      </c>
      <c r="H32" s="114">
        <v>29396</v>
      </c>
      <c r="I32" s="115">
        <v>23063</v>
      </c>
      <c r="J32" s="114">
        <v>16054</v>
      </c>
      <c r="K32" s="114">
        <v>7009</v>
      </c>
      <c r="L32" s="423">
        <v>8855</v>
      </c>
      <c r="M32" s="424">
        <v>7484</v>
      </c>
    </row>
    <row r="33" spans="1:13" s="110" customFormat="1" ht="11.1" customHeight="1" x14ac:dyDescent="0.2">
      <c r="A33" s="422" t="s">
        <v>389</v>
      </c>
      <c r="B33" s="115">
        <v>87640</v>
      </c>
      <c r="C33" s="114">
        <v>45401</v>
      </c>
      <c r="D33" s="114">
        <v>42239</v>
      </c>
      <c r="E33" s="114">
        <v>61809</v>
      </c>
      <c r="F33" s="114">
        <v>25820</v>
      </c>
      <c r="G33" s="114">
        <v>9509</v>
      </c>
      <c r="H33" s="114">
        <v>29575</v>
      </c>
      <c r="I33" s="115">
        <v>22951</v>
      </c>
      <c r="J33" s="114">
        <v>16034</v>
      </c>
      <c r="K33" s="114">
        <v>6917</v>
      </c>
      <c r="L33" s="423">
        <v>5328</v>
      </c>
      <c r="M33" s="424">
        <v>5514</v>
      </c>
    </row>
    <row r="34" spans="1:13" ht="15" customHeight="1" x14ac:dyDescent="0.2">
      <c r="A34" s="422" t="s">
        <v>395</v>
      </c>
      <c r="B34" s="115">
        <v>87584</v>
      </c>
      <c r="C34" s="114">
        <v>45397</v>
      </c>
      <c r="D34" s="114">
        <v>42187</v>
      </c>
      <c r="E34" s="114">
        <v>61705</v>
      </c>
      <c r="F34" s="114">
        <v>25873</v>
      </c>
      <c r="G34" s="114">
        <v>9173</v>
      </c>
      <c r="H34" s="114">
        <v>29919</v>
      </c>
      <c r="I34" s="115">
        <v>22780</v>
      </c>
      <c r="J34" s="114">
        <v>15875</v>
      </c>
      <c r="K34" s="114">
        <v>6905</v>
      </c>
      <c r="L34" s="423">
        <v>6634</v>
      </c>
      <c r="M34" s="424">
        <v>6806</v>
      </c>
    </row>
    <row r="35" spans="1:13" ht="11.1" customHeight="1" x14ac:dyDescent="0.2">
      <c r="A35" s="422" t="s">
        <v>387</v>
      </c>
      <c r="B35" s="115">
        <v>88129</v>
      </c>
      <c r="C35" s="114">
        <v>45850</v>
      </c>
      <c r="D35" s="114">
        <v>42279</v>
      </c>
      <c r="E35" s="114">
        <v>61928</v>
      </c>
      <c r="F35" s="114">
        <v>26197</v>
      </c>
      <c r="G35" s="114">
        <v>8870</v>
      </c>
      <c r="H35" s="114">
        <v>30516</v>
      </c>
      <c r="I35" s="115">
        <v>23354</v>
      </c>
      <c r="J35" s="114">
        <v>16359</v>
      </c>
      <c r="K35" s="114">
        <v>6995</v>
      </c>
      <c r="L35" s="423">
        <v>6265</v>
      </c>
      <c r="M35" s="424">
        <v>5865</v>
      </c>
    </row>
    <row r="36" spans="1:13" ht="11.1" customHeight="1" x14ac:dyDescent="0.2">
      <c r="A36" s="422" t="s">
        <v>388</v>
      </c>
      <c r="B36" s="115">
        <v>90277</v>
      </c>
      <c r="C36" s="114">
        <v>47002</v>
      </c>
      <c r="D36" s="114">
        <v>43275</v>
      </c>
      <c r="E36" s="114">
        <v>63626</v>
      </c>
      <c r="F36" s="114">
        <v>26648</v>
      </c>
      <c r="G36" s="114">
        <v>9930</v>
      </c>
      <c r="H36" s="114">
        <v>31022</v>
      </c>
      <c r="I36" s="115">
        <v>23327</v>
      </c>
      <c r="J36" s="114">
        <v>16035</v>
      </c>
      <c r="K36" s="114">
        <v>7292</v>
      </c>
      <c r="L36" s="423">
        <v>9521</v>
      </c>
      <c r="M36" s="424">
        <v>7684</v>
      </c>
    </row>
    <row r="37" spans="1:13" s="110" customFormat="1" ht="11.1" customHeight="1" x14ac:dyDescent="0.2">
      <c r="A37" s="422" t="s">
        <v>389</v>
      </c>
      <c r="B37" s="115">
        <v>89857</v>
      </c>
      <c r="C37" s="114">
        <v>46557</v>
      </c>
      <c r="D37" s="114">
        <v>43300</v>
      </c>
      <c r="E37" s="114">
        <v>62999</v>
      </c>
      <c r="F37" s="114">
        <v>26858</v>
      </c>
      <c r="G37" s="114">
        <v>9676</v>
      </c>
      <c r="H37" s="114">
        <v>31253</v>
      </c>
      <c r="I37" s="115">
        <v>23236</v>
      </c>
      <c r="J37" s="114">
        <v>16125</v>
      </c>
      <c r="K37" s="114">
        <v>7111</v>
      </c>
      <c r="L37" s="423">
        <v>5337</v>
      </c>
      <c r="M37" s="424">
        <v>5877</v>
      </c>
    </row>
    <row r="38" spans="1:13" ht="15" customHeight="1" x14ac:dyDescent="0.2">
      <c r="A38" s="425" t="s">
        <v>396</v>
      </c>
      <c r="B38" s="115">
        <v>90265</v>
      </c>
      <c r="C38" s="114">
        <v>46688</v>
      </c>
      <c r="D38" s="114">
        <v>43577</v>
      </c>
      <c r="E38" s="114">
        <v>62900</v>
      </c>
      <c r="F38" s="114">
        <v>27365</v>
      </c>
      <c r="G38" s="114">
        <v>9327</v>
      </c>
      <c r="H38" s="114">
        <v>31752</v>
      </c>
      <c r="I38" s="115">
        <v>22973</v>
      </c>
      <c r="J38" s="114">
        <v>15888</v>
      </c>
      <c r="K38" s="114">
        <v>7085</v>
      </c>
      <c r="L38" s="423">
        <v>7124</v>
      </c>
      <c r="M38" s="424">
        <v>6815</v>
      </c>
    </row>
    <row r="39" spans="1:13" ht="11.1" customHeight="1" x14ac:dyDescent="0.2">
      <c r="A39" s="422" t="s">
        <v>387</v>
      </c>
      <c r="B39" s="115">
        <v>90498</v>
      </c>
      <c r="C39" s="114">
        <v>46931</v>
      </c>
      <c r="D39" s="114">
        <v>43567</v>
      </c>
      <c r="E39" s="114">
        <v>62796</v>
      </c>
      <c r="F39" s="114">
        <v>27702</v>
      </c>
      <c r="G39" s="114">
        <v>8907</v>
      </c>
      <c r="H39" s="114">
        <v>32275</v>
      </c>
      <c r="I39" s="115">
        <v>23504</v>
      </c>
      <c r="J39" s="114">
        <v>16292</v>
      </c>
      <c r="K39" s="114">
        <v>7212</v>
      </c>
      <c r="L39" s="423">
        <v>6373</v>
      </c>
      <c r="M39" s="424">
        <v>6123</v>
      </c>
    </row>
    <row r="40" spans="1:13" ht="11.1" customHeight="1" x14ac:dyDescent="0.2">
      <c r="A40" s="425" t="s">
        <v>388</v>
      </c>
      <c r="B40" s="115">
        <v>92446</v>
      </c>
      <c r="C40" s="114">
        <v>47990</v>
      </c>
      <c r="D40" s="114">
        <v>44456</v>
      </c>
      <c r="E40" s="114">
        <v>64457</v>
      </c>
      <c r="F40" s="114">
        <v>27989</v>
      </c>
      <c r="G40" s="114">
        <v>10237</v>
      </c>
      <c r="H40" s="114">
        <v>32603</v>
      </c>
      <c r="I40" s="115">
        <v>23363</v>
      </c>
      <c r="J40" s="114">
        <v>15885</v>
      </c>
      <c r="K40" s="114">
        <v>7478</v>
      </c>
      <c r="L40" s="423">
        <v>8998</v>
      </c>
      <c r="M40" s="424">
        <v>7182</v>
      </c>
    </row>
    <row r="41" spans="1:13" s="110" customFormat="1" ht="11.1" customHeight="1" x14ac:dyDescent="0.2">
      <c r="A41" s="422" t="s">
        <v>389</v>
      </c>
      <c r="B41" s="115">
        <v>92025</v>
      </c>
      <c r="C41" s="114">
        <v>47508</v>
      </c>
      <c r="D41" s="114">
        <v>44517</v>
      </c>
      <c r="E41" s="114">
        <v>63865</v>
      </c>
      <c r="F41" s="114">
        <v>28160</v>
      </c>
      <c r="G41" s="114">
        <v>9954</v>
      </c>
      <c r="H41" s="114">
        <v>32781</v>
      </c>
      <c r="I41" s="115">
        <v>23290</v>
      </c>
      <c r="J41" s="114">
        <v>15884</v>
      </c>
      <c r="K41" s="114">
        <v>7406</v>
      </c>
      <c r="L41" s="423">
        <v>5860</v>
      </c>
      <c r="M41" s="424">
        <v>6297</v>
      </c>
    </row>
    <row r="42" spans="1:13" ht="15" customHeight="1" x14ac:dyDescent="0.2">
      <c r="A42" s="422" t="s">
        <v>397</v>
      </c>
      <c r="B42" s="115">
        <v>91765</v>
      </c>
      <c r="C42" s="114">
        <v>47331</v>
      </c>
      <c r="D42" s="114">
        <v>44434</v>
      </c>
      <c r="E42" s="114">
        <v>63517</v>
      </c>
      <c r="F42" s="114">
        <v>28248</v>
      </c>
      <c r="G42" s="114">
        <v>9585</v>
      </c>
      <c r="H42" s="114">
        <v>32997</v>
      </c>
      <c r="I42" s="115">
        <v>22856</v>
      </c>
      <c r="J42" s="114">
        <v>15642</v>
      </c>
      <c r="K42" s="114">
        <v>7214</v>
      </c>
      <c r="L42" s="423">
        <v>6388</v>
      </c>
      <c r="M42" s="424">
        <v>6683</v>
      </c>
    </row>
    <row r="43" spans="1:13" ht="11.1" customHeight="1" x14ac:dyDescent="0.2">
      <c r="A43" s="422" t="s">
        <v>387</v>
      </c>
      <c r="B43" s="115">
        <v>91936</v>
      </c>
      <c r="C43" s="114">
        <v>47541</v>
      </c>
      <c r="D43" s="114">
        <v>44395</v>
      </c>
      <c r="E43" s="114">
        <v>63410</v>
      </c>
      <c r="F43" s="114">
        <v>28526</v>
      </c>
      <c r="G43" s="114">
        <v>9190</v>
      </c>
      <c r="H43" s="114">
        <v>33490</v>
      </c>
      <c r="I43" s="115">
        <v>23589</v>
      </c>
      <c r="J43" s="114">
        <v>16048</v>
      </c>
      <c r="K43" s="114">
        <v>7541</v>
      </c>
      <c r="L43" s="423">
        <v>5896</v>
      </c>
      <c r="M43" s="424">
        <v>5834</v>
      </c>
    </row>
    <row r="44" spans="1:13" ht="11.1" customHeight="1" x14ac:dyDescent="0.2">
      <c r="A44" s="422" t="s">
        <v>388</v>
      </c>
      <c r="B44" s="115">
        <v>94031</v>
      </c>
      <c r="C44" s="114">
        <v>48543</v>
      </c>
      <c r="D44" s="114">
        <v>45488</v>
      </c>
      <c r="E44" s="114">
        <v>65007</v>
      </c>
      <c r="F44" s="114">
        <v>29024</v>
      </c>
      <c r="G44" s="114">
        <v>10363</v>
      </c>
      <c r="H44" s="114">
        <v>34069</v>
      </c>
      <c r="I44" s="115">
        <v>23389</v>
      </c>
      <c r="J44" s="114">
        <v>15635</v>
      </c>
      <c r="K44" s="114">
        <v>7754</v>
      </c>
      <c r="L44" s="423">
        <v>8717</v>
      </c>
      <c r="M44" s="424">
        <v>7392</v>
      </c>
    </row>
    <row r="45" spans="1:13" s="110" customFormat="1" ht="11.1" customHeight="1" x14ac:dyDescent="0.2">
      <c r="A45" s="422" t="s">
        <v>389</v>
      </c>
      <c r="B45" s="115">
        <v>93715</v>
      </c>
      <c r="C45" s="114">
        <v>48134</v>
      </c>
      <c r="D45" s="114">
        <v>45581</v>
      </c>
      <c r="E45" s="114">
        <v>64496</v>
      </c>
      <c r="F45" s="114">
        <v>29219</v>
      </c>
      <c r="G45" s="114">
        <v>10071</v>
      </c>
      <c r="H45" s="114">
        <v>34198</v>
      </c>
      <c r="I45" s="115">
        <v>23349</v>
      </c>
      <c r="J45" s="114">
        <v>15738</v>
      </c>
      <c r="K45" s="114">
        <v>7611</v>
      </c>
      <c r="L45" s="423">
        <v>5145</v>
      </c>
      <c r="M45" s="424">
        <v>5627</v>
      </c>
    </row>
    <row r="46" spans="1:13" ht="15" customHeight="1" x14ac:dyDescent="0.2">
      <c r="A46" s="422" t="s">
        <v>398</v>
      </c>
      <c r="B46" s="115">
        <v>93126</v>
      </c>
      <c r="C46" s="114">
        <v>47973</v>
      </c>
      <c r="D46" s="114">
        <v>45153</v>
      </c>
      <c r="E46" s="114">
        <v>64128</v>
      </c>
      <c r="F46" s="114">
        <v>28998</v>
      </c>
      <c r="G46" s="114">
        <v>9644</v>
      </c>
      <c r="H46" s="114">
        <v>34173</v>
      </c>
      <c r="I46" s="115">
        <v>23278</v>
      </c>
      <c r="J46" s="114">
        <v>15654</v>
      </c>
      <c r="K46" s="114">
        <v>7624</v>
      </c>
      <c r="L46" s="423">
        <v>6331</v>
      </c>
      <c r="M46" s="424">
        <v>6944</v>
      </c>
    </row>
    <row r="47" spans="1:13" ht="11.1" customHeight="1" x14ac:dyDescent="0.2">
      <c r="A47" s="422" t="s">
        <v>387</v>
      </c>
      <c r="B47" s="115">
        <v>92812</v>
      </c>
      <c r="C47" s="114">
        <v>47890</v>
      </c>
      <c r="D47" s="114">
        <v>44922</v>
      </c>
      <c r="E47" s="114">
        <v>63630</v>
      </c>
      <c r="F47" s="114">
        <v>29182</v>
      </c>
      <c r="G47" s="114">
        <v>9286</v>
      </c>
      <c r="H47" s="114">
        <v>34395</v>
      </c>
      <c r="I47" s="115">
        <v>23745</v>
      </c>
      <c r="J47" s="114">
        <v>15992</v>
      </c>
      <c r="K47" s="114">
        <v>7753</v>
      </c>
      <c r="L47" s="423">
        <v>5671</v>
      </c>
      <c r="M47" s="424">
        <v>6026</v>
      </c>
    </row>
    <row r="48" spans="1:13" ht="11.1" customHeight="1" x14ac:dyDescent="0.2">
      <c r="A48" s="422" t="s">
        <v>388</v>
      </c>
      <c r="B48" s="115">
        <v>94739</v>
      </c>
      <c r="C48" s="114">
        <v>48905</v>
      </c>
      <c r="D48" s="114">
        <v>45834</v>
      </c>
      <c r="E48" s="114">
        <v>65038</v>
      </c>
      <c r="F48" s="114">
        <v>29701</v>
      </c>
      <c r="G48" s="114">
        <v>10509</v>
      </c>
      <c r="H48" s="114">
        <v>34836</v>
      </c>
      <c r="I48" s="115">
        <v>23461</v>
      </c>
      <c r="J48" s="114">
        <v>15459</v>
      </c>
      <c r="K48" s="114">
        <v>8002</v>
      </c>
      <c r="L48" s="423">
        <v>8939</v>
      </c>
      <c r="M48" s="424">
        <v>7270</v>
      </c>
    </row>
    <row r="49" spans="1:17" s="110" customFormat="1" ht="11.1" customHeight="1" x14ac:dyDescent="0.2">
      <c r="A49" s="422" t="s">
        <v>389</v>
      </c>
      <c r="B49" s="115">
        <v>94720</v>
      </c>
      <c r="C49" s="114">
        <v>48452</v>
      </c>
      <c r="D49" s="114">
        <v>46268</v>
      </c>
      <c r="E49" s="114">
        <v>64509</v>
      </c>
      <c r="F49" s="114">
        <v>30211</v>
      </c>
      <c r="G49" s="114">
        <v>10200</v>
      </c>
      <c r="H49" s="114">
        <v>35124</v>
      </c>
      <c r="I49" s="115">
        <v>23499</v>
      </c>
      <c r="J49" s="114">
        <v>15536</v>
      </c>
      <c r="K49" s="114">
        <v>7963</v>
      </c>
      <c r="L49" s="423">
        <v>5786</v>
      </c>
      <c r="M49" s="424">
        <v>5954</v>
      </c>
    </row>
    <row r="50" spans="1:17" ht="15" customHeight="1" x14ac:dyDescent="0.2">
      <c r="A50" s="422" t="s">
        <v>399</v>
      </c>
      <c r="B50" s="143">
        <v>94360</v>
      </c>
      <c r="C50" s="144">
        <v>48404</v>
      </c>
      <c r="D50" s="144">
        <v>45956</v>
      </c>
      <c r="E50" s="144">
        <v>64226</v>
      </c>
      <c r="F50" s="144">
        <v>30134</v>
      </c>
      <c r="G50" s="144">
        <v>9842</v>
      </c>
      <c r="H50" s="144">
        <v>35126</v>
      </c>
      <c r="I50" s="143">
        <v>22788</v>
      </c>
      <c r="J50" s="144">
        <v>15100</v>
      </c>
      <c r="K50" s="144">
        <v>7688</v>
      </c>
      <c r="L50" s="426">
        <v>6454</v>
      </c>
      <c r="M50" s="427">
        <v>7020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1.3250864420247837</v>
      </c>
      <c r="C6" s="480">
        <f>'Tabelle 3.3'!J11</f>
        <v>-2.1049918377867516</v>
      </c>
      <c r="D6" s="481">
        <f t="shared" ref="D6:E9" si="0">IF(OR(AND(B6&gt;=-50,B6&lt;=50),ISNUMBER(B6)=FALSE),B6,"")</f>
        <v>1.3250864420247837</v>
      </c>
      <c r="E6" s="481">
        <f t="shared" si="0"/>
        <v>-2.1049918377867516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1.3250864420247837</v>
      </c>
      <c r="C14" s="480">
        <f>'Tabelle 3.3'!J11</f>
        <v>-2.1049918377867516</v>
      </c>
      <c r="D14" s="481">
        <f>IF(OR(AND(B14&gt;=-50,B14&lt;=50),ISNUMBER(B14)=FALSE),B14,"")</f>
        <v>1.3250864420247837</v>
      </c>
      <c r="E14" s="481">
        <f>IF(OR(AND(C14&gt;=-50,C14&lt;=50),ISNUMBER(C14)=FALSE),C14,"")</f>
        <v>-2.1049918377867516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-3.1413612565445028</v>
      </c>
      <c r="C15" s="480">
        <f>'Tabelle 3.3'!J12</f>
        <v>5.882352941176471</v>
      </c>
      <c r="D15" s="481">
        <f t="shared" ref="D15:E45" si="3">IF(OR(AND(B15&gt;=-50,B15&lt;=50),ISNUMBER(B15)=FALSE),B15,"")</f>
        <v>-3.1413612565445028</v>
      </c>
      <c r="E15" s="481">
        <f t="shared" si="3"/>
        <v>5.882352941176471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1.0064701653486701</v>
      </c>
      <c r="C16" s="480">
        <f>'Tabelle 3.3'!J13</f>
        <v>-3.4188034188034186</v>
      </c>
      <c r="D16" s="481">
        <f t="shared" si="3"/>
        <v>1.0064701653486701</v>
      </c>
      <c r="E16" s="481">
        <f t="shared" si="3"/>
        <v>-3.4188034188034186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-1.300289960130482</v>
      </c>
      <c r="C17" s="480">
        <f>'Tabelle 3.3'!J14</f>
        <v>-5.3177691309987027</v>
      </c>
      <c r="D17" s="481">
        <f t="shared" si="3"/>
        <v>-1.300289960130482</v>
      </c>
      <c r="E17" s="481">
        <f t="shared" si="3"/>
        <v>-5.3177691309987027</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-4.1021347844286309</v>
      </c>
      <c r="C18" s="480">
        <f>'Tabelle 3.3'!J15</f>
        <v>-5.3418803418803416</v>
      </c>
      <c r="D18" s="481">
        <f t="shared" si="3"/>
        <v>-4.1021347844286309</v>
      </c>
      <c r="E18" s="481">
        <f t="shared" si="3"/>
        <v>-5.3418803418803416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-0.37939998594814867</v>
      </c>
      <c r="C19" s="480">
        <f>'Tabelle 3.3'!J16</f>
        <v>-4.8811013767209008</v>
      </c>
      <c r="D19" s="481">
        <f t="shared" si="3"/>
        <v>-0.37939998594814867</v>
      </c>
      <c r="E19" s="481">
        <f t="shared" si="3"/>
        <v>-4.8811013767209008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-2.477064220183486</v>
      </c>
      <c r="C20" s="480">
        <f>'Tabelle 3.3'!J17</f>
        <v>-6.5454545454545459</v>
      </c>
      <c r="D20" s="481">
        <f t="shared" si="3"/>
        <v>-2.477064220183486</v>
      </c>
      <c r="E20" s="481">
        <f t="shared" si="3"/>
        <v>-6.5454545454545459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0.20680579056213574</v>
      </c>
      <c r="C21" s="480">
        <f>'Tabelle 3.3'!J18</f>
        <v>-1.3259668508287292</v>
      </c>
      <c r="D21" s="481">
        <f t="shared" si="3"/>
        <v>0.20680579056213574</v>
      </c>
      <c r="E21" s="481">
        <f t="shared" si="3"/>
        <v>-1.3259668508287292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2.525587217436124</v>
      </c>
      <c r="C22" s="480">
        <f>'Tabelle 3.3'!J19</f>
        <v>0.65773447015834352</v>
      </c>
      <c r="D22" s="481">
        <f t="shared" si="3"/>
        <v>2.525587217436124</v>
      </c>
      <c r="E22" s="481">
        <f t="shared" si="3"/>
        <v>0.65773447015834352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1.554907677356657</v>
      </c>
      <c r="C23" s="480">
        <f>'Tabelle 3.3'!J20</f>
        <v>-14.225941422594142</v>
      </c>
      <c r="D23" s="481">
        <f t="shared" si="3"/>
        <v>1.554907677356657</v>
      </c>
      <c r="E23" s="481">
        <f t="shared" si="3"/>
        <v>-14.225941422594142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-2.7825342465753424</v>
      </c>
      <c r="C24" s="480">
        <f>'Tabelle 3.3'!J21</f>
        <v>-7.4137931034482758</v>
      </c>
      <c r="D24" s="481">
        <f t="shared" si="3"/>
        <v>-2.7825342465753424</v>
      </c>
      <c r="E24" s="481">
        <f t="shared" si="3"/>
        <v>-7.4137931034482758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2.7797081306462821</v>
      </c>
      <c r="C25" s="480">
        <f>'Tabelle 3.3'!J22</f>
        <v>-0.49504950495049505</v>
      </c>
      <c r="D25" s="481">
        <f t="shared" si="3"/>
        <v>2.7797081306462821</v>
      </c>
      <c r="E25" s="481">
        <f t="shared" si="3"/>
        <v>-0.49504950495049505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-0.52478134110787167</v>
      </c>
      <c r="C26" s="480">
        <f>'Tabelle 3.3'!J23</f>
        <v>-7.6142131979695433</v>
      </c>
      <c r="D26" s="481">
        <f t="shared" si="3"/>
        <v>-0.52478134110787167</v>
      </c>
      <c r="E26" s="481">
        <f t="shared" si="3"/>
        <v>-7.6142131979695433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3.7512147716229349</v>
      </c>
      <c r="C27" s="480">
        <f>'Tabelle 3.3'!J24</f>
        <v>0.23894862604540024</v>
      </c>
      <c r="D27" s="481">
        <f t="shared" si="3"/>
        <v>3.7512147716229349</v>
      </c>
      <c r="E27" s="481">
        <f t="shared" si="3"/>
        <v>0.23894862604540024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12.082853855005753</v>
      </c>
      <c r="C28" s="480">
        <f>'Tabelle 3.3'!J25</f>
        <v>2.2661243463102849</v>
      </c>
      <c r="D28" s="481">
        <f t="shared" si="3"/>
        <v>12.082853855005753</v>
      </c>
      <c r="E28" s="481">
        <f t="shared" si="3"/>
        <v>2.2661243463102849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-17.431972789115648</v>
      </c>
      <c r="C29" s="480">
        <f>'Tabelle 3.3'!J26</f>
        <v>-43.137254901960787</v>
      </c>
      <c r="D29" s="481">
        <f t="shared" si="3"/>
        <v>-17.431972789115648</v>
      </c>
      <c r="E29" s="481">
        <f t="shared" si="3"/>
        <v>-43.137254901960787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2.5430359937402192</v>
      </c>
      <c r="C30" s="480">
        <f>'Tabelle 3.3'!J27</f>
        <v>0.52356020942408377</v>
      </c>
      <c r="D30" s="481">
        <f t="shared" si="3"/>
        <v>2.5430359937402192</v>
      </c>
      <c r="E30" s="481">
        <f t="shared" si="3"/>
        <v>0.52356020942408377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0.89055542535739396</v>
      </c>
      <c r="C31" s="480">
        <f>'Tabelle 3.3'!J28</f>
        <v>8.7415946205571569</v>
      </c>
      <c r="D31" s="481">
        <f t="shared" si="3"/>
        <v>0.89055542535739396</v>
      </c>
      <c r="E31" s="481">
        <f t="shared" si="3"/>
        <v>8.7415946205571569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2.5475377864456363</v>
      </c>
      <c r="C32" s="480">
        <f>'Tabelle 3.3'!J29</f>
        <v>2.1909233176838812</v>
      </c>
      <c r="D32" s="481">
        <f t="shared" si="3"/>
        <v>2.5475377864456363</v>
      </c>
      <c r="E32" s="481">
        <f t="shared" si="3"/>
        <v>2.1909233176838812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3.0540690164236945</v>
      </c>
      <c r="C33" s="480">
        <f>'Tabelle 3.3'!J30</f>
        <v>4.2630057803468207</v>
      </c>
      <c r="D33" s="481">
        <f t="shared" si="3"/>
        <v>3.0540690164236945</v>
      </c>
      <c r="E33" s="481">
        <f t="shared" si="3"/>
        <v>4.2630057803468207</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0.97629009762900976</v>
      </c>
      <c r="C34" s="480">
        <f>'Tabelle 3.3'!J31</f>
        <v>-2.2509102946044357</v>
      </c>
      <c r="D34" s="481">
        <f t="shared" si="3"/>
        <v>0.97629009762900976</v>
      </c>
      <c r="E34" s="481">
        <f t="shared" si="3"/>
        <v>-2.2509102946044357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-3.1413612565445028</v>
      </c>
      <c r="C37" s="480">
        <f>'Tabelle 3.3'!J34</f>
        <v>5.882352941176471</v>
      </c>
      <c r="D37" s="481">
        <f t="shared" si="3"/>
        <v>-3.1413612565445028</v>
      </c>
      <c r="E37" s="481">
        <f t="shared" si="3"/>
        <v>5.882352941176471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-0.91029115419359319</v>
      </c>
      <c r="C38" s="480">
        <f>'Tabelle 3.3'!J35</f>
        <v>-3.8221528861154446</v>
      </c>
      <c r="D38" s="481">
        <f t="shared" si="3"/>
        <v>-0.91029115419359319</v>
      </c>
      <c r="E38" s="481">
        <f t="shared" si="3"/>
        <v>-3.8221528861154446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2.3576867153421617</v>
      </c>
      <c r="C39" s="480">
        <f>'Tabelle 3.3'!J36</f>
        <v>-2.0287861669204696</v>
      </c>
      <c r="D39" s="481">
        <f t="shared" si="3"/>
        <v>2.3576867153421617</v>
      </c>
      <c r="E39" s="481">
        <f t="shared" si="3"/>
        <v>-2.0287861669204696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2.3576867153421617</v>
      </c>
      <c r="C45" s="480">
        <f>'Tabelle 3.3'!J36</f>
        <v>-2.0287861669204696</v>
      </c>
      <c r="D45" s="481">
        <f t="shared" si="3"/>
        <v>2.3576867153421617</v>
      </c>
      <c r="E45" s="481">
        <f t="shared" si="3"/>
        <v>-2.0287861669204696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84920</v>
      </c>
      <c r="C51" s="487">
        <v>16489</v>
      </c>
      <c r="D51" s="487">
        <v>6476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85214</v>
      </c>
      <c r="C52" s="487">
        <v>16890</v>
      </c>
      <c r="D52" s="487">
        <v>6585</v>
      </c>
      <c r="E52" s="488">
        <f t="shared" ref="E52:G70" si="11">IF($A$51=37802,IF(COUNTBLANK(B$51:B$70)&gt;0,#N/A,B52/B$51*100),IF(COUNTBLANK(B$51:B$75)&gt;0,#N/A,B52/B$51*100))</f>
        <v>100.34620819594913</v>
      </c>
      <c r="F52" s="488">
        <f t="shared" si="11"/>
        <v>102.43192431317848</v>
      </c>
      <c r="G52" s="488">
        <f t="shared" si="11"/>
        <v>101.68313773934527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86045</v>
      </c>
      <c r="C53" s="487">
        <v>16525</v>
      </c>
      <c r="D53" s="487">
        <v>6784</v>
      </c>
      <c r="E53" s="488">
        <f t="shared" si="11"/>
        <v>101.32477626000941</v>
      </c>
      <c r="F53" s="488">
        <f t="shared" si="11"/>
        <v>100.21832736976167</v>
      </c>
      <c r="G53" s="488">
        <f t="shared" si="11"/>
        <v>104.75602223594811</v>
      </c>
      <c r="H53" s="489">
        <f>IF(ISERROR(L53)=TRUE,IF(MONTH(A53)=MONTH(MAX(A$51:A$75)),A53,""),"")</f>
        <v>41883</v>
      </c>
      <c r="I53" s="488">
        <f t="shared" si="12"/>
        <v>101.32477626000941</v>
      </c>
      <c r="J53" s="488">
        <f t="shared" si="10"/>
        <v>100.21832736976167</v>
      </c>
      <c r="K53" s="488">
        <f t="shared" si="10"/>
        <v>104.75602223594811</v>
      </c>
      <c r="L53" s="488" t="e">
        <f t="shared" si="13"/>
        <v>#N/A</v>
      </c>
    </row>
    <row r="54" spans="1:14" ht="15" customHeight="1" x14ac:dyDescent="0.2">
      <c r="A54" s="490" t="s">
        <v>462</v>
      </c>
      <c r="B54" s="487">
        <v>85376</v>
      </c>
      <c r="C54" s="487">
        <v>16591</v>
      </c>
      <c r="D54" s="487">
        <v>6765</v>
      </c>
      <c r="E54" s="488">
        <f t="shared" si="11"/>
        <v>100.53697597739048</v>
      </c>
      <c r="F54" s="488">
        <f t="shared" si="11"/>
        <v>100.6185942143247</v>
      </c>
      <c r="G54" s="488">
        <f t="shared" si="11"/>
        <v>104.46263125386042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85324</v>
      </c>
      <c r="C55" s="487">
        <v>15818</v>
      </c>
      <c r="D55" s="487">
        <v>6548</v>
      </c>
      <c r="E55" s="488">
        <f t="shared" si="11"/>
        <v>100.47574187470561</v>
      </c>
      <c r="F55" s="488">
        <f t="shared" si="11"/>
        <v>95.930620413609063</v>
      </c>
      <c r="G55" s="488">
        <f t="shared" si="11"/>
        <v>101.11179740580604</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86067</v>
      </c>
      <c r="C56" s="487">
        <v>16336</v>
      </c>
      <c r="D56" s="487">
        <v>6775</v>
      </c>
      <c r="E56" s="488">
        <f t="shared" si="11"/>
        <v>101.35068299576071</v>
      </c>
      <c r="F56" s="488">
        <f t="shared" si="11"/>
        <v>99.072108678512947</v>
      </c>
      <c r="G56" s="488">
        <f t="shared" si="11"/>
        <v>104.61704756022236</v>
      </c>
      <c r="H56" s="489" t="str">
        <f t="shared" si="14"/>
        <v/>
      </c>
      <c r="I56" s="488" t="str">
        <f t="shared" si="12"/>
        <v/>
      </c>
      <c r="J56" s="488" t="str">
        <f t="shared" si="10"/>
        <v/>
      </c>
      <c r="K56" s="488" t="str">
        <f t="shared" si="10"/>
        <v/>
      </c>
      <c r="L56" s="488" t="e">
        <f t="shared" si="13"/>
        <v>#N/A</v>
      </c>
    </row>
    <row r="57" spans="1:14" ht="15" customHeight="1" x14ac:dyDescent="0.2">
      <c r="A57" s="490">
        <v>42248</v>
      </c>
      <c r="B57" s="487">
        <v>87761</v>
      </c>
      <c r="C57" s="487">
        <v>16054</v>
      </c>
      <c r="D57" s="487">
        <v>7009</v>
      </c>
      <c r="E57" s="488">
        <f t="shared" si="11"/>
        <v>103.34550164861045</v>
      </c>
      <c r="F57" s="488">
        <f t="shared" si="11"/>
        <v>97.361877615379953</v>
      </c>
      <c r="G57" s="488">
        <f t="shared" si="11"/>
        <v>108.23038912909205</v>
      </c>
      <c r="H57" s="489">
        <f t="shared" si="14"/>
        <v>42248</v>
      </c>
      <c r="I57" s="488">
        <f t="shared" si="12"/>
        <v>103.34550164861045</v>
      </c>
      <c r="J57" s="488">
        <f t="shared" si="10"/>
        <v>97.361877615379953</v>
      </c>
      <c r="K57" s="488">
        <f t="shared" si="10"/>
        <v>108.23038912909205</v>
      </c>
      <c r="L57" s="488" t="e">
        <f t="shared" si="13"/>
        <v>#N/A</v>
      </c>
    </row>
    <row r="58" spans="1:14" ht="15" customHeight="1" x14ac:dyDescent="0.2">
      <c r="A58" s="490" t="s">
        <v>465</v>
      </c>
      <c r="B58" s="487">
        <v>87640</v>
      </c>
      <c r="C58" s="487">
        <v>16034</v>
      </c>
      <c r="D58" s="487">
        <v>6917</v>
      </c>
      <c r="E58" s="488">
        <f t="shared" si="11"/>
        <v>103.20301460197834</v>
      </c>
      <c r="F58" s="488">
        <f t="shared" si="11"/>
        <v>97.240584632179022</v>
      </c>
      <c r="G58" s="488">
        <f t="shared" si="11"/>
        <v>106.80975911056207</v>
      </c>
      <c r="H58" s="489" t="str">
        <f t="shared" si="14"/>
        <v/>
      </c>
      <c r="I58" s="488" t="str">
        <f t="shared" si="12"/>
        <v/>
      </c>
      <c r="J58" s="488" t="str">
        <f t="shared" si="10"/>
        <v/>
      </c>
      <c r="K58" s="488" t="str">
        <f t="shared" si="10"/>
        <v/>
      </c>
      <c r="L58" s="488" t="e">
        <f t="shared" si="13"/>
        <v>#N/A</v>
      </c>
    </row>
    <row r="59" spans="1:14" ht="15" customHeight="1" x14ac:dyDescent="0.2">
      <c r="A59" s="490" t="s">
        <v>466</v>
      </c>
      <c r="B59" s="487">
        <v>87584</v>
      </c>
      <c r="C59" s="487">
        <v>15875</v>
      </c>
      <c r="D59" s="487">
        <v>6905</v>
      </c>
      <c r="E59" s="488">
        <f t="shared" si="11"/>
        <v>103.13707018370231</v>
      </c>
      <c r="F59" s="488">
        <f t="shared" si="11"/>
        <v>96.276305415731699</v>
      </c>
      <c r="G59" s="488">
        <f t="shared" si="11"/>
        <v>106.62445954292774</v>
      </c>
      <c r="H59" s="489" t="str">
        <f t="shared" si="14"/>
        <v/>
      </c>
      <c r="I59" s="488" t="str">
        <f t="shared" si="12"/>
        <v/>
      </c>
      <c r="J59" s="488" t="str">
        <f t="shared" si="10"/>
        <v/>
      </c>
      <c r="K59" s="488" t="str">
        <f t="shared" si="10"/>
        <v/>
      </c>
      <c r="L59" s="488" t="e">
        <f t="shared" si="13"/>
        <v>#N/A</v>
      </c>
    </row>
    <row r="60" spans="1:14" ht="15" customHeight="1" x14ac:dyDescent="0.2">
      <c r="A60" s="490" t="s">
        <v>467</v>
      </c>
      <c r="B60" s="487">
        <v>88129</v>
      </c>
      <c r="C60" s="487">
        <v>16359</v>
      </c>
      <c r="D60" s="487">
        <v>6995</v>
      </c>
      <c r="E60" s="488">
        <f t="shared" si="11"/>
        <v>103.77885068299577</v>
      </c>
      <c r="F60" s="488">
        <f t="shared" si="11"/>
        <v>99.211595609194006</v>
      </c>
      <c r="G60" s="488">
        <f t="shared" si="11"/>
        <v>108.01420630018529</v>
      </c>
      <c r="H60" s="489" t="str">
        <f t="shared" si="14"/>
        <v/>
      </c>
      <c r="I60" s="488" t="str">
        <f t="shared" si="12"/>
        <v/>
      </c>
      <c r="J60" s="488" t="str">
        <f t="shared" si="10"/>
        <v/>
      </c>
      <c r="K60" s="488" t="str">
        <f t="shared" si="10"/>
        <v/>
      </c>
      <c r="L60" s="488" t="e">
        <f t="shared" si="13"/>
        <v>#N/A</v>
      </c>
    </row>
    <row r="61" spans="1:14" ht="15" customHeight="1" x14ac:dyDescent="0.2">
      <c r="A61" s="490">
        <v>42614</v>
      </c>
      <c r="B61" s="487">
        <v>90277</v>
      </c>
      <c r="C61" s="487">
        <v>16035</v>
      </c>
      <c r="D61" s="487">
        <v>7292</v>
      </c>
      <c r="E61" s="488">
        <f t="shared" si="11"/>
        <v>106.3082901554404</v>
      </c>
      <c r="F61" s="488">
        <f t="shared" si="11"/>
        <v>97.246649281339074</v>
      </c>
      <c r="G61" s="488">
        <f t="shared" si="11"/>
        <v>112.60037059913526</v>
      </c>
      <c r="H61" s="489">
        <f t="shared" si="14"/>
        <v>42614</v>
      </c>
      <c r="I61" s="488">
        <f t="shared" si="12"/>
        <v>106.3082901554404</v>
      </c>
      <c r="J61" s="488">
        <f t="shared" si="10"/>
        <v>97.246649281339074</v>
      </c>
      <c r="K61" s="488">
        <f t="shared" si="10"/>
        <v>112.60037059913526</v>
      </c>
      <c r="L61" s="488" t="e">
        <f t="shared" si="13"/>
        <v>#N/A</v>
      </c>
    </row>
    <row r="62" spans="1:14" ht="15" customHeight="1" x14ac:dyDescent="0.2">
      <c r="A62" s="490" t="s">
        <v>468</v>
      </c>
      <c r="B62" s="487">
        <v>89857</v>
      </c>
      <c r="C62" s="487">
        <v>16125</v>
      </c>
      <c r="D62" s="487">
        <v>7111</v>
      </c>
      <c r="E62" s="488">
        <f t="shared" si="11"/>
        <v>105.81370701837022</v>
      </c>
      <c r="F62" s="488">
        <f t="shared" si="11"/>
        <v>97.792467705743221</v>
      </c>
      <c r="G62" s="488">
        <f t="shared" si="11"/>
        <v>109.80543545398393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90265</v>
      </c>
      <c r="C63" s="487">
        <v>15888</v>
      </c>
      <c r="D63" s="487">
        <v>7085</v>
      </c>
      <c r="E63" s="488">
        <f t="shared" si="11"/>
        <v>106.29415920866698</v>
      </c>
      <c r="F63" s="488">
        <f t="shared" si="11"/>
        <v>96.355145854812292</v>
      </c>
      <c r="G63" s="488">
        <f t="shared" si="11"/>
        <v>109.40395305744286</v>
      </c>
      <c r="H63" s="489" t="str">
        <f t="shared" si="14"/>
        <v/>
      </c>
      <c r="I63" s="488" t="str">
        <f t="shared" si="12"/>
        <v/>
      </c>
      <c r="J63" s="488" t="str">
        <f t="shared" si="10"/>
        <v/>
      </c>
      <c r="K63" s="488" t="str">
        <f t="shared" si="10"/>
        <v/>
      </c>
      <c r="L63" s="488" t="e">
        <f t="shared" si="13"/>
        <v>#N/A</v>
      </c>
    </row>
    <row r="64" spans="1:14" ht="15" customHeight="1" x14ac:dyDescent="0.2">
      <c r="A64" s="490" t="s">
        <v>470</v>
      </c>
      <c r="B64" s="487">
        <v>90498</v>
      </c>
      <c r="C64" s="487">
        <v>16292</v>
      </c>
      <c r="D64" s="487">
        <v>7212</v>
      </c>
      <c r="E64" s="488">
        <f t="shared" si="11"/>
        <v>106.56853509185116</v>
      </c>
      <c r="F64" s="488">
        <f t="shared" si="11"/>
        <v>98.805264115470919</v>
      </c>
      <c r="G64" s="488">
        <f t="shared" si="11"/>
        <v>111.36504014823964</v>
      </c>
      <c r="H64" s="489" t="str">
        <f t="shared" si="14"/>
        <v/>
      </c>
      <c r="I64" s="488" t="str">
        <f t="shared" si="12"/>
        <v/>
      </c>
      <c r="J64" s="488" t="str">
        <f t="shared" si="10"/>
        <v/>
      </c>
      <c r="K64" s="488" t="str">
        <f t="shared" si="10"/>
        <v/>
      </c>
      <c r="L64" s="488" t="e">
        <f t="shared" si="13"/>
        <v>#N/A</v>
      </c>
    </row>
    <row r="65" spans="1:12" ht="15" customHeight="1" x14ac:dyDescent="0.2">
      <c r="A65" s="490">
        <v>42979</v>
      </c>
      <c r="B65" s="487">
        <v>92446</v>
      </c>
      <c r="C65" s="487">
        <v>15885</v>
      </c>
      <c r="D65" s="487">
        <v>7478</v>
      </c>
      <c r="E65" s="488">
        <f t="shared" si="11"/>
        <v>108.86245878473856</v>
      </c>
      <c r="F65" s="488">
        <f t="shared" si="11"/>
        <v>96.336951907332164</v>
      </c>
      <c r="G65" s="488">
        <f t="shared" si="11"/>
        <v>115.47251389746758</v>
      </c>
      <c r="H65" s="489">
        <f t="shared" si="14"/>
        <v>42979</v>
      </c>
      <c r="I65" s="488">
        <f t="shared" si="12"/>
        <v>108.86245878473856</v>
      </c>
      <c r="J65" s="488">
        <f t="shared" si="10"/>
        <v>96.336951907332164</v>
      </c>
      <c r="K65" s="488">
        <f t="shared" si="10"/>
        <v>115.47251389746758</v>
      </c>
      <c r="L65" s="488" t="e">
        <f t="shared" si="13"/>
        <v>#N/A</v>
      </c>
    </row>
    <row r="66" spans="1:12" ht="15" customHeight="1" x14ac:dyDescent="0.2">
      <c r="A66" s="490" t="s">
        <v>471</v>
      </c>
      <c r="B66" s="487">
        <v>92025</v>
      </c>
      <c r="C66" s="487">
        <v>15884</v>
      </c>
      <c r="D66" s="487">
        <v>7406</v>
      </c>
      <c r="E66" s="488">
        <f t="shared" si="11"/>
        <v>108.36669806877062</v>
      </c>
      <c r="F66" s="488">
        <f t="shared" si="11"/>
        <v>96.330887258172112</v>
      </c>
      <c r="G66" s="488">
        <f t="shared" si="11"/>
        <v>114.36071649166153</v>
      </c>
      <c r="H66" s="489" t="str">
        <f t="shared" si="14"/>
        <v/>
      </c>
      <c r="I66" s="488" t="str">
        <f t="shared" si="12"/>
        <v/>
      </c>
      <c r="J66" s="488" t="str">
        <f t="shared" si="10"/>
        <v/>
      </c>
      <c r="K66" s="488" t="str">
        <f t="shared" si="10"/>
        <v/>
      </c>
      <c r="L66" s="488" t="e">
        <f t="shared" si="13"/>
        <v>#N/A</v>
      </c>
    </row>
    <row r="67" spans="1:12" ht="15" customHeight="1" x14ac:dyDescent="0.2">
      <c r="A67" s="490" t="s">
        <v>472</v>
      </c>
      <c r="B67" s="487">
        <v>91765</v>
      </c>
      <c r="C67" s="487">
        <v>15642</v>
      </c>
      <c r="D67" s="487">
        <v>7214</v>
      </c>
      <c r="E67" s="488">
        <f t="shared" si="11"/>
        <v>108.06052755534621</v>
      </c>
      <c r="F67" s="488">
        <f t="shared" si="11"/>
        <v>94.863242161440965</v>
      </c>
      <c r="G67" s="488">
        <f t="shared" si="11"/>
        <v>111.39592340951205</v>
      </c>
      <c r="H67" s="489" t="str">
        <f t="shared" si="14"/>
        <v/>
      </c>
      <c r="I67" s="488" t="str">
        <f t="shared" si="12"/>
        <v/>
      </c>
      <c r="J67" s="488" t="str">
        <f t="shared" si="12"/>
        <v/>
      </c>
      <c r="K67" s="488" t="str">
        <f t="shared" si="12"/>
        <v/>
      </c>
      <c r="L67" s="488" t="e">
        <f t="shared" si="13"/>
        <v>#N/A</v>
      </c>
    </row>
    <row r="68" spans="1:12" ht="15" customHeight="1" x14ac:dyDescent="0.2">
      <c r="A68" s="490" t="s">
        <v>473</v>
      </c>
      <c r="B68" s="487">
        <v>91936</v>
      </c>
      <c r="C68" s="487">
        <v>16048</v>
      </c>
      <c r="D68" s="487">
        <v>7541</v>
      </c>
      <c r="E68" s="488">
        <f t="shared" si="11"/>
        <v>108.26189354686764</v>
      </c>
      <c r="F68" s="488">
        <f t="shared" si="11"/>
        <v>97.325489720419682</v>
      </c>
      <c r="G68" s="488">
        <f t="shared" si="11"/>
        <v>116.44533662754787</v>
      </c>
      <c r="H68" s="489" t="str">
        <f t="shared" si="14"/>
        <v/>
      </c>
      <c r="I68" s="488" t="str">
        <f t="shared" si="12"/>
        <v/>
      </c>
      <c r="J68" s="488" t="str">
        <f t="shared" si="12"/>
        <v/>
      </c>
      <c r="K68" s="488" t="str">
        <f t="shared" si="12"/>
        <v/>
      </c>
      <c r="L68" s="488" t="e">
        <f t="shared" si="13"/>
        <v>#N/A</v>
      </c>
    </row>
    <row r="69" spans="1:12" ht="15" customHeight="1" x14ac:dyDescent="0.2">
      <c r="A69" s="490">
        <v>43344</v>
      </c>
      <c r="B69" s="487">
        <v>94031</v>
      </c>
      <c r="C69" s="487">
        <v>15635</v>
      </c>
      <c r="D69" s="487">
        <v>7754</v>
      </c>
      <c r="E69" s="488">
        <f t="shared" si="11"/>
        <v>110.72892133772963</v>
      </c>
      <c r="F69" s="488">
        <f t="shared" si="11"/>
        <v>94.820789617320628</v>
      </c>
      <c r="G69" s="488">
        <f t="shared" si="11"/>
        <v>119.73440395305744</v>
      </c>
      <c r="H69" s="489">
        <f t="shared" si="14"/>
        <v>43344</v>
      </c>
      <c r="I69" s="488">
        <f t="shared" si="12"/>
        <v>110.72892133772963</v>
      </c>
      <c r="J69" s="488">
        <f t="shared" si="12"/>
        <v>94.820789617320628</v>
      </c>
      <c r="K69" s="488">
        <f t="shared" si="12"/>
        <v>119.73440395305744</v>
      </c>
      <c r="L69" s="488" t="e">
        <f t="shared" si="13"/>
        <v>#N/A</v>
      </c>
    </row>
    <row r="70" spans="1:12" ht="15" customHeight="1" x14ac:dyDescent="0.2">
      <c r="A70" s="490" t="s">
        <v>474</v>
      </c>
      <c r="B70" s="487">
        <v>93715</v>
      </c>
      <c r="C70" s="487">
        <v>15738</v>
      </c>
      <c r="D70" s="487">
        <v>7611</v>
      </c>
      <c r="E70" s="488">
        <f t="shared" si="11"/>
        <v>110.35680640602921</v>
      </c>
      <c r="F70" s="488">
        <f t="shared" si="11"/>
        <v>95.445448480805382</v>
      </c>
      <c r="G70" s="488">
        <f t="shared" si="11"/>
        <v>117.52625077208154</v>
      </c>
      <c r="H70" s="489" t="str">
        <f t="shared" si="14"/>
        <v/>
      </c>
      <c r="I70" s="488" t="str">
        <f t="shared" si="12"/>
        <v/>
      </c>
      <c r="J70" s="488" t="str">
        <f t="shared" si="12"/>
        <v/>
      </c>
      <c r="K70" s="488" t="str">
        <f t="shared" si="12"/>
        <v/>
      </c>
      <c r="L70" s="488" t="e">
        <f t="shared" si="13"/>
        <v>#N/A</v>
      </c>
    </row>
    <row r="71" spans="1:12" ht="15" customHeight="1" x14ac:dyDescent="0.2">
      <c r="A71" s="490" t="s">
        <v>475</v>
      </c>
      <c r="B71" s="487">
        <v>93126</v>
      </c>
      <c r="C71" s="487">
        <v>15654</v>
      </c>
      <c r="D71" s="487">
        <v>7624</v>
      </c>
      <c r="E71" s="491">
        <f t="shared" ref="E71:G75" si="15">IF($A$51=37802,IF(COUNTBLANK(B$51:B$70)&gt;0,#N/A,IF(ISBLANK(B71)=FALSE,B71/B$51*100,#N/A)),IF(COUNTBLANK(B$51:B$75)&gt;0,#N/A,B71/B$51*100))</f>
        <v>109.66321243523316</v>
      </c>
      <c r="F71" s="491">
        <f t="shared" si="15"/>
        <v>94.936017951361521</v>
      </c>
      <c r="G71" s="491">
        <f t="shared" si="15"/>
        <v>117.72699197035207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92812</v>
      </c>
      <c r="C72" s="487">
        <v>15992</v>
      </c>
      <c r="D72" s="487">
        <v>7753</v>
      </c>
      <c r="E72" s="491">
        <f t="shared" si="15"/>
        <v>109.2934526613283</v>
      </c>
      <c r="F72" s="491">
        <f t="shared" si="15"/>
        <v>96.985869367457084</v>
      </c>
      <c r="G72" s="491">
        <f t="shared" si="15"/>
        <v>119.71896232242125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94739</v>
      </c>
      <c r="C73" s="487">
        <v>15459</v>
      </c>
      <c r="D73" s="487">
        <v>8002</v>
      </c>
      <c r="E73" s="491">
        <f t="shared" si="15"/>
        <v>111.56264719736222</v>
      </c>
      <c r="F73" s="491">
        <f t="shared" si="15"/>
        <v>93.75341136515253</v>
      </c>
      <c r="G73" s="491">
        <f t="shared" si="15"/>
        <v>123.56392835083385</v>
      </c>
      <c r="H73" s="492">
        <f>IF(A$51=37802,IF(ISERROR(L73)=TRUE,IF(ISBLANK(A73)=FALSE,IF(MONTH(A73)=MONTH(MAX(A$51:A$75)),A73,""),""),""),IF(ISERROR(L73)=TRUE,IF(MONTH(A73)=MONTH(MAX(A$51:A$75)),A73,""),""))</f>
        <v>43709</v>
      </c>
      <c r="I73" s="488">
        <f t="shared" si="12"/>
        <v>111.56264719736222</v>
      </c>
      <c r="J73" s="488">
        <f t="shared" si="12"/>
        <v>93.75341136515253</v>
      </c>
      <c r="K73" s="488">
        <f t="shared" si="12"/>
        <v>123.56392835083385</v>
      </c>
      <c r="L73" s="488" t="e">
        <f t="shared" si="13"/>
        <v>#N/A</v>
      </c>
    </row>
    <row r="74" spans="1:12" ht="15" customHeight="1" x14ac:dyDescent="0.2">
      <c r="A74" s="490" t="s">
        <v>477</v>
      </c>
      <c r="B74" s="487">
        <v>94720</v>
      </c>
      <c r="C74" s="487">
        <v>15536</v>
      </c>
      <c r="D74" s="487">
        <v>7963</v>
      </c>
      <c r="E74" s="491">
        <f t="shared" si="15"/>
        <v>111.54027319830429</v>
      </c>
      <c r="F74" s="491">
        <f t="shared" si="15"/>
        <v>94.220389350476069</v>
      </c>
      <c r="G74" s="491">
        <f t="shared" si="15"/>
        <v>122.96170475602224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94360</v>
      </c>
      <c r="C75" s="493">
        <v>15100</v>
      </c>
      <c r="D75" s="493">
        <v>7688</v>
      </c>
      <c r="E75" s="491">
        <f t="shared" si="15"/>
        <v>111.11634479510127</v>
      </c>
      <c r="F75" s="491">
        <f t="shared" si="15"/>
        <v>91.576202316695969</v>
      </c>
      <c r="G75" s="491">
        <f t="shared" si="15"/>
        <v>118.71525633106856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111.56264719736222</v>
      </c>
      <c r="J77" s="488">
        <f>IF(J75&lt;&gt;"",J75,IF(J74&lt;&gt;"",J74,IF(J73&lt;&gt;"",J73,IF(J72&lt;&gt;"",J72,IF(J71&lt;&gt;"",J71,IF(J70&lt;&gt;"",J70,""))))))</f>
        <v>93.75341136515253</v>
      </c>
      <c r="K77" s="488">
        <f>IF(K75&lt;&gt;"",K75,IF(K74&lt;&gt;"",K74,IF(K73&lt;&gt;"",K73,IF(K72&lt;&gt;"",K72,IF(K71&lt;&gt;"",K71,IF(K70&lt;&gt;"",K70,""))))))</f>
        <v>123.56392835083385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+11,6%</v>
      </c>
      <c r="J79" s="488" t="str">
        <f>"GeB - ausschließlich: "&amp;IF(J77&gt;100,"+","")&amp;TEXT(J77-100,"0,0")&amp;"%"</f>
        <v>GeB - ausschließlich: -6,2%</v>
      </c>
      <c r="K79" s="488" t="str">
        <f>"GeB - im Nebenjob: "&amp;IF(K77&gt;100,"+","")&amp;TEXT(K77-100,"0,0")&amp;"%"</f>
        <v>GeB - im Nebenjob: +23,6%</v>
      </c>
    </row>
    <row r="81" spans="9:9" ht="15" customHeight="1" x14ac:dyDescent="0.2">
      <c r="I81" s="488" t="str">
        <f>IF(ISERROR(HLOOKUP(1,I$78:K$79,2,FALSE)),"",HLOOKUP(1,I$78:K$79,2,FALSE))</f>
        <v>GeB - im Nebenjob: +23,6%</v>
      </c>
    </row>
    <row r="82" spans="9:9" ht="15" customHeight="1" x14ac:dyDescent="0.2">
      <c r="I82" s="488" t="str">
        <f>IF(ISERROR(HLOOKUP(2,I$78:K$79,2,FALSE)),"",HLOOKUP(2,I$78:K$79,2,FALSE))</f>
        <v>SvB: +11,6%</v>
      </c>
    </row>
    <row r="83" spans="9:9" ht="15" customHeight="1" x14ac:dyDescent="0.2">
      <c r="I83" s="488" t="str">
        <f>IF(ISERROR(HLOOKUP(3,I$78:K$79,2,FALSE)),"",HLOOKUP(3,I$78:K$79,2,FALSE))</f>
        <v>GeB - ausschließlich: -6,2%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94360</v>
      </c>
      <c r="E12" s="114">
        <v>94720</v>
      </c>
      <c r="F12" s="114">
        <v>94739</v>
      </c>
      <c r="G12" s="114">
        <v>92812</v>
      </c>
      <c r="H12" s="114">
        <v>93126</v>
      </c>
      <c r="I12" s="115">
        <v>1234</v>
      </c>
      <c r="J12" s="116">
        <v>1.3250864420247837</v>
      </c>
      <c r="N12" s="117"/>
    </row>
    <row r="13" spans="1:15" s="110" customFormat="1" ht="13.5" customHeight="1" x14ac:dyDescent="0.2">
      <c r="A13" s="118" t="s">
        <v>105</v>
      </c>
      <c r="B13" s="119" t="s">
        <v>106</v>
      </c>
      <c r="C13" s="113">
        <v>51.297159813480292</v>
      </c>
      <c r="D13" s="114">
        <v>48404</v>
      </c>
      <c r="E13" s="114">
        <v>48452</v>
      </c>
      <c r="F13" s="114">
        <v>48905</v>
      </c>
      <c r="G13" s="114">
        <v>47890</v>
      </c>
      <c r="H13" s="114">
        <v>47973</v>
      </c>
      <c r="I13" s="115">
        <v>431</v>
      </c>
      <c r="J13" s="116">
        <v>0.89842202905801183</v>
      </c>
    </row>
    <row r="14" spans="1:15" s="110" customFormat="1" ht="13.5" customHeight="1" x14ac:dyDescent="0.2">
      <c r="A14" s="120"/>
      <c r="B14" s="119" t="s">
        <v>107</v>
      </c>
      <c r="C14" s="113">
        <v>48.702840186519708</v>
      </c>
      <c r="D14" s="114">
        <v>45956</v>
      </c>
      <c r="E14" s="114">
        <v>46268</v>
      </c>
      <c r="F14" s="114">
        <v>45834</v>
      </c>
      <c r="G14" s="114">
        <v>44922</v>
      </c>
      <c r="H14" s="114">
        <v>45153</v>
      </c>
      <c r="I14" s="115">
        <v>803</v>
      </c>
      <c r="J14" s="116">
        <v>1.7783978916129604</v>
      </c>
    </row>
    <row r="15" spans="1:15" s="110" customFormat="1" ht="13.5" customHeight="1" x14ac:dyDescent="0.2">
      <c r="A15" s="118" t="s">
        <v>105</v>
      </c>
      <c r="B15" s="121" t="s">
        <v>108</v>
      </c>
      <c r="C15" s="113">
        <v>10.43026706231454</v>
      </c>
      <c r="D15" s="114">
        <v>9842</v>
      </c>
      <c r="E15" s="114">
        <v>10200</v>
      </c>
      <c r="F15" s="114">
        <v>10509</v>
      </c>
      <c r="G15" s="114">
        <v>9286</v>
      </c>
      <c r="H15" s="114">
        <v>9644</v>
      </c>
      <c r="I15" s="115">
        <v>198</v>
      </c>
      <c r="J15" s="116">
        <v>2.0530900041476565</v>
      </c>
    </row>
    <row r="16" spans="1:15" s="110" customFormat="1" ht="13.5" customHeight="1" x14ac:dyDescent="0.2">
      <c r="A16" s="118"/>
      <c r="B16" s="121" t="s">
        <v>109</v>
      </c>
      <c r="C16" s="113">
        <v>66.086265366680792</v>
      </c>
      <c r="D16" s="114">
        <v>62359</v>
      </c>
      <c r="E16" s="114">
        <v>62532</v>
      </c>
      <c r="F16" s="114">
        <v>62615</v>
      </c>
      <c r="G16" s="114">
        <v>62315</v>
      </c>
      <c r="H16" s="114">
        <v>62596</v>
      </c>
      <c r="I16" s="115">
        <v>-237</v>
      </c>
      <c r="J16" s="116">
        <v>-0.3786184420729759</v>
      </c>
    </row>
    <row r="17" spans="1:10" s="110" customFormat="1" ht="13.5" customHeight="1" x14ac:dyDescent="0.2">
      <c r="A17" s="118"/>
      <c r="B17" s="121" t="s">
        <v>110</v>
      </c>
      <c r="C17" s="113">
        <v>22.158753709198812</v>
      </c>
      <c r="D17" s="114">
        <v>20909</v>
      </c>
      <c r="E17" s="114">
        <v>20724</v>
      </c>
      <c r="F17" s="114">
        <v>20377</v>
      </c>
      <c r="G17" s="114">
        <v>20011</v>
      </c>
      <c r="H17" s="114">
        <v>19742</v>
      </c>
      <c r="I17" s="115">
        <v>1167</v>
      </c>
      <c r="J17" s="116">
        <v>5.9112551919764966</v>
      </c>
    </row>
    <row r="18" spans="1:10" s="110" customFormat="1" ht="13.5" customHeight="1" x14ac:dyDescent="0.2">
      <c r="A18" s="120"/>
      <c r="B18" s="121" t="s">
        <v>111</v>
      </c>
      <c r="C18" s="113">
        <v>1.32471386180585</v>
      </c>
      <c r="D18" s="114">
        <v>1250</v>
      </c>
      <c r="E18" s="114">
        <v>1264</v>
      </c>
      <c r="F18" s="114">
        <v>1238</v>
      </c>
      <c r="G18" s="114">
        <v>1200</v>
      </c>
      <c r="H18" s="114">
        <v>1144</v>
      </c>
      <c r="I18" s="115">
        <v>106</v>
      </c>
      <c r="J18" s="116">
        <v>9.265734265734265</v>
      </c>
    </row>
    <row r="19" spans="1:10" s="110" customFormat="1" ht="13.5" customHeight="1" x14ac:dyDescent="0.2">
      <c r="A19" s="120"/>
      <c r="B19" s="121" t="s">
        <v>112</v>
      </c>
      <c r="C19" s="113">
        <v>0.35396354387452311</v>
      </c>
      <c r="D19" s="114">
        <v>334</v>
      </c>
      <c r="E19" s="114">
        <v>332</v>
      </c>
      <c r="F19" s="114">
        <v>350</v>
      </c>
      <c r="G19" s="114">
        <v>308</v>
      </c>
      <c r="H19" s="114">
        <v>283</v>
      </c>
      <c r="I19" s="115">
        <v>51</v>
      </c>
      <c r="J19" s="116">
        <v>18.021201413427562</v>
      </c>
    </row>
    <row r="20" spans="1:10" s="110" customFormat="1" ht="13.5" customHeight="1" x14ac:dyDescent="0.2">
      <c r="A20" s="118" t="s">
        <v>113</v>
      </c>
      <c r="B20" s="122" t="s">
        <v>114</v>
      </c>
      <c r="C20" s="113">
        <v>68.064857990674014</v>
      </c>
      <c r="D20" s="114">
        <v>64226</v>
      </c>
      <c r="E20" s="114">
        <v>64509</v>
      </c>
      <c r="F20" s="114">
        <v>65038</v>
      </c>
      <c r="G20" s="114">
        <v>63630</v>
      </c>
      <c r="H20" s="114">
        <v>64128</v>
      </c>
      <c r="I20" s="115">
        <v>98</v>
      </c>
      <c r="J20" s="116">
        <v>0.15281936127744511</v>
      </c>
    </row>
    <row r="21" spans="1:10" s="110" customFormat="1" ht="13.5" customHeight="1" x14ac:dyDescent="0.2">
      <c r="A21" s="120"/>
      <c r="B21" s="122" t="s">
        <v>115</v>
      </c>
      <c r="C21" s="113">
        <v>31.935142009325986</v>
      </c>
      <c r="D21" s="114">
        <v>30134</v>
      </c>
      <c r="E21" s="114">
        <v>30211</v>
      </c>
      <c r="F21" s="114">
        <v>29701</v>
      </c>
      <c r="G21" s="114">
        <v>29182</v>
      </c>
      <c r="H21" s="114">
        <v>28998</v>
      </c>
      <c r="I21" s="115">
        <v>1136</v>
      </c>
      <c r="J21" s="116">
        <v>3.9175115525208635</v>
      </c>
    </row>
    <row r="22" spans="1:10" s="110" customFormat="1" ht="13.5" customHeight="1" x14ac:dyDescent="0.2">
      <c r="A22" s="118" t="s">
        <v>113</v>
      </c>
      <c r="B22" s="122" t="s">
        <v>116</v>
      </c>
      <c r="C22" s="113">
        <v>92.723611699872833</v>
      </c>
      <c r="D22" s="114">
        <v>87494</v>
      </c>
      <c r="E22" s="114">
        <v>87934</v>
      </c>
      <c r="F22" s="114">
        <v>88156</v>
      </c>
      <c r="G22" s="114">
        <v>86551</v>
      </c>
      <c r="H22" s="114">
        <v>86892</v>
      </c>
      <c r="I22" s="115">
        <v>602</v>
      </c>
      <c r="J22" s="116">
        <v>0.69281406803848455</v>
      </c>
    </row>
    <row r="23" spans="1:10" s="110" customFormat="1" ht="13.5" customHeight="1" x14ac:dyDescent="0.2">
      <c r="A23" s="123"/>
      <c r="B23" s="124" t="s">
        <v>117</v>
      </c>
      <c r="C23" s="125">
        <v>7.2382365409071641</v>
      </c>
      <c r="D23" s="114">
        <v>6830</v>
      </c>
      <c r="E23" s="114">
        <v>6750</v>
      </c>
      <c r="F23" s="114">
        <v>6548</v>
      </c>
      <c r="G23" s="114">
        <v>6219</v>
      </c>
      <c r="H23" s="114">
        <v>6195</v>
      </c>
      <c r="I23" s="115">
        <v>635</v>
      </c>
      <c r="J23" s="116">
        <v>10.250201775625504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22788</v>
      </c>
      <c r="E26" s="114">
        <v>23499</v>
      </c>
      <c r="F26" s="114">
        <v>23461</v>
      </c>
      <c r="G26" s="114">
        <v>23745</v>
      </c>
      <c r="H26" s="140">
        <v>23278</v>
      </c>
      <c r="I26" s="115">
        <v>-490</v>
      </c>
      <c r="J26" s="116">
        <v>-2.1049918377867516</v>
      </c>
    </row>
    <row r="27" spans="1:10" s="110" customFormat="1" ht="13.5" customHeight="1" x14ac:dyDescent="0.2">
      <c r="A27" s="118" t="s">
        <v>105</v>
      </c>
      <c r="B27" s="119" t="s">
        <v>106</v>
      </c>
      <c r="C27" s="113">
        <v>41.412146743900301</v>
      </c>
      <c r="D27" s="115">
        <v>9437</v>
      </c>
      <c r="E27" s="114">
        <v>9676</v>
      </c>
      <c r="F27" s="114">
        <v>9676</v>
      </c>
      <c r="G27" s="114">
        <v>9764</v>
      </c>
      <c r="H27" s="140">
        <v>9614</v>
      </c>
      <c r="I27" s="115">
        <v>-177</v>
      </c>
      <c r="J27" s="116">
        <v>-1.8410651133763263</v>
      </c>
    </row>
    <row r="28" spans="1:10" s="110" customFormat="1" ht="13.5" customHeight="1" x14ac:dyDescent="0.2">
      <c r="A28" s="120"/>
      <c r="B28" s="119" t="s">
        <v>107</v>
      </c>
      <c r="C28" s="113">
        <v>58.587853256099699</v>
      </c>
      <c r="D28" s="115">
        <v>13351</v>
      </c>
      <c r="E28" s="114">
        <v>13823</v>
      </c>
      <c r="F28" s="114">
        <v>13785</v>
      </c>
      <c r="G28" s="114">
        <v>13981</v>
      </c>
      <c r="H28" s="140">
        <v>13664</v>
      </c>
      <c r="I28" s="115">
        <v>-313</v>
      </c>
      <c r="J28" s="116">
        <v>-2.2906908665105385</v>
      </c>
    </row>
    <row r="29" spans="1:10" s="110" customFormat="1" ht="13.5" customHeight="1" x14ac:dyDescent="0.2">
      <c r="A29" s="118" t="s">
        <v>105</v>
      </c>
      <c r="B29" s="121" t="s">
        <v>108</v>
      </c>
      <c r="C29" s="113">
        <v>21.901878181499036</v>
      </c>
      <c r="D29" s="115">
        <v>4991</v>
      </c>
      <c r="E29" s="114">
        <v>5175</v>
      </c>
      <c r="F29" s="114">
        <v>5121</v>
      </c>
      <c r="G29" s="114">
        <v>5296</v>
      </c>
      <c r="H29" s="140">
        <v>5075</v>
      </c>
      <c r="I29" s="115">
        <v>-84</v>
      </c>
      <c r="J29" s="116">
        <v>-1.6551724137931034</v>
      </c>
    </row>
    <row r="30" spans="1:10" s="110" customFormat="1" ht="13.5" customHeight="1" x14ac:dyDescent="0.2">
      <c r="A30" s="118"/>
      <c r="B30" s="121" t="s">
        <v>109</v>
      </c>
      <c r="C30" s="113">
        <v>43.097244163594873</v>
      </c>
      <c r="D30" s="115">
        <v>9821</v>
      </c>
      <c r="E30" s="114">
        <v>10167</v>
      </c>
      <c r="F30" s="114">
        <v>10227</v>
      </c>
      <c r="G30" s="114">
        <v>10317</v>
      </c>
      <c r="H30" s="140">
        <v>10198</v>
      </c>
      <c r="I30" s="115">
        <v>-377</v>
      </c>
      <c r="J30" s="116">
        <v>-3.6968032947636793</v>
      </c>
    </row>
    <row r="31" spans="1:10" s="110" customFormat="1" ht="13.5" customHeight="1" x14ac:dyDescent="0.2">
      <c r="A31" s="118"/>
      <c r="B31" s="121" t="s">
        <v>110</v>
      </c>
      <c r="C31" s="113">
        <v>18.759873617693522</v>
      </c>
      <c r="D31" s="115">
        <v>4275</v>
      </c>
      <c r="E31" s="114">
        <v>4369</v>
      </c>
      <c r="F31" s="114">
        <v>4355</v>
      </c>
      <c r="G31" s="114">
        <v>4356</v>
      </c>
      <c r="H31" s="140">
        <v>4293</v>
      </c>
      <c r="I31" s="115">
        <v>-18</v>
      </c>
      <c r="J31" s="116">
        <v>-0.41928721174004191</v>
      </c>
    </row>
    <row r="32" spans="1:10" s="110" customFormat="1" ht="13.5" customHeight="1" x14ac:dyDescent="0.2">
      <c r="A32" s="120"/>
      <c r="B32" s="121" t="s">
        <v>111</v>
      </c>
      <c r="C32" s="113">
        <v>16.241004037212569</v>
      </c>
      <c r="D32" s="115">
        <v>3701</v>
      </c>
      <c r="E32" s="114">
        <v>3788</v>
      </c>
      <c r="F32" s="114">
        <v>3758</v>
      </c>
      <c r="G32" s="114">
        <v>3776</v>
      </c>
      <c r="H32" s="140">
        <v>3712</v>
      </c>
      <c r="I32" s="115">
        <v>-11</v>
      </c>
      <c r="J32" s="116">
        <v>-0.29633620689655171</v>
      </c>
    </row>
    <row r="33" spans="1:10" s="110" customFormat="1" ht="13.5" customHeight="1" x14ac:dyDescent="0.2">
      <c r="A33" s="120"/>
      <c r="B33" s="121" t="s">
        <v>112</v>
      </c>
      <c r="C33" s="113">
        <v>1.5183429875373002</v>
      </c>
      <c r="D33" s="115">
        <v>346</v>
      </c>
      <c r="E33" s="114">
        <v>344</v>
      </c>
      <c r="F33" s="114">
        <v>352</v>
      </c>
      <c r="G33" s="114">
        <v>307</v>
      </c>
      <c r="H33" s="140">
        <v>297</v>
      </c>
      <c r="I33" s="115">
        <v>49</v>
      </c>
      <c r="J33" s="116">
        <v>16.498316498316498</v>
      </c>
    </row>
    <row r="34" spans="1:10" s="110" customFormat="1" ht="13.5" customHeight="1" x14ac:dyDescent="0.2">
      <c r="A34" s="118" t="s">
        <v>113</v>
      </c>
      <c r="B34" s="122" t="s">
        <v>116</v>
      </c>
      <c r="C34" s="113">
        <v>92.338072669826218</v>
      </c>
      <c r="D34" s="115">
        <v>21042</v>
      </c>
      <c r="E34" s="114">
        <v>21632</v>
      </c>
      <c r="F34" s="114">
        <v>21606</v>
      </c>
      <c r="G34" s="114">
        <v>21953</v>
      </c>
      <c r="H34" s="140">
        <v>21570</v>
      </c>
      <c r="I34" s="115">
        <v>-528</v>
      </c>
      <c r="J34" s="116">
        <v>-2.4478442280945756</v>
      </c>
    </row>
    <row r="35" spans="1:10" s="110" customFormat="1" ht="13.5" customHeight="1" x14ac:dyDescent="0.2">
      <c r="A35" s="118"/>
      <c r="B35" s="119" t="s">
        <v>117</v>
      </c>
      <c r="C35" s="113">
        <v>7.5258908197296819</v>
      </c>
      <c r="D35" s="115">
        <v>1715</v>
      </c>
      <c r="E35" s="114">
        <v>1832</v>
      </c>
      <c r="F35" s="114">
        <v>1818</v>
      </c>
      <c r="G35" s="114">
        <v>1747</v>
      </c>
      <c r="H35" s="140">
        <v>1667</v>
      </c>
      <c r="I35" s="115">
        <v>48</v>
      </c>
      <c r="J35" s="116">
        <v>2.8794241151769646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15100</v>
      </c>
      <c r="E37" s="114">
        <v>15536</v>
      </c>
      <c r="F37" s="114">
        <v>15459</v>
      </c>
      <c r="G37" s="114">
        <v>15992</v>
      </c>
      <c r="H37" s="140">
        <v>15654</v>
      </c>
      <c r="I37" s="115">
        <v>-554</v>
      </c>
      <c r="J37" s="116">
        <v>-3.5390315574294111</v>
      </c>
    </row>
    <row r="38" spans="1:10" s="110" customFormat="1" ht="13.5" customHeight="1" x14ac:dyDescent="0.2">
      <c r="A38" s="118" t="s">
        <v>105</v>
      </c>
      <c r="B38" s="119" t="s">
        <v>106</v>
      </c>
      <c r="C38" s="113">
        <v>41.079470198675494</v>
      </c>
      <c r="D38" s="115">
        <v>6203</v>
      </c>
      <c r="E38" s="114">
        <v>6382</v>
      </c>
      <c r="F38" s="114">
        <v>6320</v>
      </c>
      <c r="G38" s="114">
        <v>6568</v>
      </c>
      <c r="H38" s="140">
        <v>6482</v>
      </c>
      <c r="I38" s="115">
        <v>-279</v>
      </c>
      <c r="J38" s="116">
        <v>-4.3042270904041962</v>
      </c>
    </row>
    <row r="39" spans="1:10" s="110" customFormat="1" ht="13.5" customHeight="1" x14ac:dyDescent="0.2">
      <c r="A39" s="120"/>
      <c r="B39" s="119" t="s">
        <v>107</v>
      </c>
      <c r="C39" s="113">
        <v>58.920529801324506</v>
      </c>
      <c r="D39" s="115">
        <v>8897</v>
      </c>
      <c r="E39" s="114">
        <v>9154</v>
      </c>
      <c r="F39" s="114">
        <v>9139</v>
      </c>
      <c r="G39" s="114">
        <v>9424</v>
      </c>
      <c r="H39" s="140">
        <v>9172</v>
      </c>
      <c r="I39" s="115">
        <v>-275</v>
      </c>
      <c r="J39" s="116">
        <v>-2.9982555604012213</v>
      </c>
    </row>
    <row r="40" spans="1:10" s="110" customFormat="1" ht="13.5" customHeight="1" x14ac:dyDescent="0.2">
      <c r="A40" s="118" t="s">
        <v>105</v>
      </c>
      <c r="B40" s="121" t="s">
        <v>108</v>
      </c>
      <c r="C40" s="113">
        <v>27.43708609271523</v>
      </c>
      <c r="D40" s="115">
        <v>4143</v>
      </c>
      <c r="E40" s="114">
        <v>4198</v>
      </c>
      <c r="F40" s="114">
        <v>4135</v>
      </c>
      <c r="G40" s="114">
        <v>4433</v>
      </c>
      <c r="H40" s="140">
        <v>4205</v>
      </c>
      <c r="I40" s="115">
        <v>-62</v>
      </c>
      <c r="J40" s="116">
        <v>-1.474435196195006</v>
      </c>
    </row>
    <row r="41" spans="1:10" s="110" customFormat="1" ht="13.5" customHeight="1" x14ac:dyDescent="0.2">
      <c r="A41" s="118"/>
      <c r="B41" s="121" t="s">
        <v>109</v>
      </c>
      <c r="C41" s="113">
        <v>30.516556291390728</v>
      </c>
      <c r="D41" s="115">
        <v>4608</v>
      </c>
      <c r="E41" s="114">
        <v>4857</v>
      </c>
      <c r="F41" s="114">
        <v>4839</v>
      </c>
      <c r="G41" s="114">
        <v>5010</v>
      </c>
      <c r="H41" s="140">
        <v>4973</v>
      </c>
      <c r="I41" s="115">
        <v>-365</v>
      </c>
      <c r="J41" s="116">
        <v>-7.3396340237281317</v>
      </c>
    </row>
    <row r="42" spans="1:10" s="110" customFormat="1" ht="13.5" customHeight="1" x14ac:dyDescent="0.2">
      <c r="A42" s="118"/>
      <c r="B42" s="121" t="s">
        <v>110</v>
      </c>
      <c r="C42" s="113">
        <v>18.264900662251655</v>
      </c>
      <c r="D42" s="115">
        <v>2758</v>
      </c>
      <c r="E42" s="114">
        <v>2800</v>
      </c>
      <c r="F42" s="114">
        <v>2827</v>
      </c>
      <c r="G42" s="114">
        <v>2872</v>
      </c>
      <c r="H42" s="140">
        <v>2862</v>
      </c>
      <c r="I42" s="115">
        <v>-104</v>
      </c>
      <c r="J42" s="116">
        <v>-3.63382250174703</v>
      </c>
    </row>
    <row r="43" spans="1:10" s="110" customFormat="1" ht="13.5" customHeight="1" x14ac:dyDescent="0.2">
      <c r="A43" s="120"/>
      <c r="B43" s="121" t="s">
        <v>111</v>
      </c>
      <c r="C43" s="113">
        <v>23.781456953642383</v>
      </c>
      <c r="D43" s="115">
        <v>3591</v>
      </c>
      <c r="E43" s="114">
        <v>3681</v>
      </c>
      <c r="F43" s="114">
        <v>3658</v>
      </c>
      <c r="G43" s="114">
        <v>3677</v>
      </c>
      <c r="H43" s="140">
        <v>3614</v>
      </c>
      <c r="I43" s="115">
        <v>-23</v>
      </c>
      <c r="J43" s="116">
        <v>-0.63641394576646371</v>
      </c>
    </row>
    <row r="44" spans="1:10" s="110" customFormat="1" ht="13.5" customHeight="1" x14ac:dyDescent="0.2">
      <c r="A44" s="120"/>
      <c r="B44" s="121" t="s">
        <v>112</v>
      </c>
      <c r="C44" s="113">
        <v>2.0993377483443707</v>
      </c>
      <c r="D44" s="115">
        <v>317</v>
      </c>
      <c r="E44" s="114">
        <v>320</v>
      </c>
      <c r="F44" s="114">
        <v>331</v>
      </c>
      <c r="G44" s="114">
        <v>288</v>
      </c>
      <c r="H44" s="140">
        <v>275</v>
      </c>
      <c r="I44" s="115">
        <v>42</v>
      </c>
      <c r="J44" s="116">
        <v>15.272727272727273</v>
      </c>
    </row>
    <row r="45" spans="1:10" s="110" customFormat="1" ht="13.5" customHeight="1" x14ac:dyDescent="0.2">
      <c r="A45" s="118" t="s">
        <v>113</v>
      </c>
      <c r="B45" s="122" t="s">
        <v>116</v>
      </c>
      <c r="C45" s="113">
        <v>91.847682119205302</v>
      </c>
      <c r="D45" s="115">
        <v>13869</v>
      </c>
      <c r="E45" s="114">
        <v>14228</v>
      </c>
      <c r="F45" s="114">
        <v>14149</v>
      </c>
      <c r="G45" s="114">
        <v>14703</v>
      </c>
      <c r="H45" s="140">
        <v>14414</v>
      </c>
      <c r="I45" s="115">
        <v>-545</v>
      </c>
      <c r="J45" s="116">
        <v>-3.7810462050783959</v>
      </c>
    </row>
    <row r="46" spans="1:10" s="110" customFormat="1" ht="13.5" customHeight="1" x14ac:dyDescent="0.2">
      <c r="A46" s="118"/>
      <c r="B46" s="119" t="s">
        <v>117</v>
      </c>
      <c r="C46" s="113">
        <v>7.9470198675496686</v>
      </c>
      <c r="D46" s="115">
        <v>1200</v>
      </c>
      <c r="E46" s="114">
        <v>1273</v>
      </c>
      <c r="F46" s="114">
        <v>1273</v>
      </c>
      <c r="G46" s="114">
        <v>1245</v>
      </c>
      <c r="H46" s="140">
        <v>1199</v>
      </c>
      <c r="I46" s="115">
        <v>1</v>
      </c>
      <c r="J46" s="116">
        <v>8.3402835696413671E-2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7688</v>
      </c>
      <c r="E48" s="114">
        <v>7963</v>
      </c>
      <c r="F48" s="114">
        <v>8002</v>
      </c>
      <c r="G48" s="114">
        <v>7753</v>
      </c>
      <c r="H48" s="140">
        <v>7624</v>
      </c>
      <c r="I48" s="115">
        <v>64</v>
      </c>
      <c r="J48" s="116">
        <v>0.83945435466946483</v>
      </c>
    </row>
    <row r="49" spans="1:12" s="110" customFormat="1" ht="13.5" customHeight="1" x14ac:dyDescent="0.2">
      <c r="A49" s="118" t="s">
        <v>105</v>
      </c>
      <c r="B49" s="119" t="s">
        <v>106</v>
      </c>
      <c r="C49" s="113">
        <v>42.065556711758582</v>
      </c>
      <c r="D49" s="115">
        <v>3234</v>
      </c>
      <c r="E49" s="114">
        <v>3294</v>
      </c>
      <c r="F49" s="114">
        <v>3356</v>
      </c>
      <c r="G49" s="114">
        <v>3196</v>
      </c>
      <c r="H49" s="140">
        <v>3132</v>
      </c>
      <c r="I49" s="115">
        <v>102</v>
      </c>
      <c r="J49" s="116">
        <v>3.2567049808429118</v>
      </c>
    </row>
    <row r="50" spans="1:12" s="110" customFormat="1" ht="13.5" customHeight="1" x14ac:dyDescent="0.2">
      <c r="A50" s="120"/>
      <c r="B50" s="119" t="s">
        <v>107</v>
      </c>
      <c r="C50" s="113">
        <v>57.934443288241418</v>
      </c>
      <c r="D50" s="115">
        <v>4454</v>
      </c>
      <c r="E50" s="114">
        <v>4669</v>
      </c>
      <c r="F50" s="114">
        <v>4646</v>
      </c>
      <c r="G50" s="114">
        <v>4557</v>
      </c>
      <c r="H50" s="140">
        <v>4492</v>
      </c>
      <c r="I50" s="115">
        <v>-38</v>
      </c>
      <c r="J50" s="116">
        <v>-0.84594835262689227</v>
      </c>
    </row>
    <row r="51" spans="1:12" s="110" customFormat="1" ht="13.5" customHeight="1" x14ac:dyDescent="0.2">
      <c r="A51" s="118" t="s">
        <v>105</v>
      </c>
      <c r="B51" s="121" t="s">
        <v>108</v>
      </c>
      <c r="C51" s="113">
        <v>11.030176899063475</v>
      </c>
      <c r="D51" s="115">
        <v>848</v>
      </c>
      <c r="E51" s="114">
        <v>977</v>
      </c>
      <c r="F51" s="114">
        <v>986</v>
      </c>
      <c r="G51" s="114">
        <v>863</v>
      </c>
      <c r="H51" s="140">
        <v>870</v>
      </c>
      <c r="I51" s="115">
        <v>-22</v>
      </c>
      <c r="J51" s="116">
        <v>-2.5287356321839081</v>
      </c>
    </row>
    <row r="52" spans="1:12" s="110" customFormat="1" ht="13.5" customHeight="1" x14ac:dyDescent="0.2">
      <c r="A52" s="118"/>
      <c r="B52" s="121" t="s">
        <v>109</v>
      </c>
      <c r="C52" s="113">
        <v>67.806971904266391</v>
      </c>
      <c r="D52" s="115">
        <v>5213</v>
      </c>
      <c r="E52" s="114">
        <v>5310</v>
      </c>
      <c r="F52" s="114">
        <v>5388</v>
      </c>
      <c r="G52" s="114">
        <v>5307</v>
      </c>
      <c r="H52" s="140">
        <v>5225</v>
      </c>
      <c r="I52" s="115">
        <v>-12</v>
      </c>
      <c r="J52" s="116">
        <v>-0.22966507177033493</v>
      </c>
    </row>
    <row r="53" spans="1:12" s="110" customFormat="1" ht="13.5" customHeight="1" x14ac:dyDescent="0.2">
      <c r="A53" s="118"/>
      <c r="B53" s="121" t="s">
        <v>110</v>
      </c>
      <c r="C53" s="113">
        <v>19.732049947970864</v>
      </c>
      <c r="D53" s="115">
        <v>1517</v>
      </c>
      <c r="E53" s="114">
        <v>1569</v>
      </c>
      <c r="F53" s="114">
        <v>1528</v>
      </c>
      <c r="G53" s="114">
        <v>1484</v>
      </c>
      <c r="H53" s="140">
        <v>1431</v>
      </c>
      <c r="I53" s="115">
        <v>86</v>
      </c>
      <c r="J53" s="116">
        <v>6.0097833682739346</v>
      </c>
    </row>
    <row r="54" spans="1:12" s="110" customFormat="1" ht="13.5" customHeight="1" x14ac:dyDescent="0.2">
      <c r="A54" s="120"/>
      <c r="B54" s="121" t="s">
        <v>111</v>
      </c>
      <c r="C54" s="113">
        <v>1.4308012486992716</v>
      </c>
      <c r="D54" s="115">
        <v>110</v>
      </c>
      <c r="E54" s="114">
        <v>107</v>
      </c>
      <c r="F54" s="114">
        <v>100</v>
      </c>
      <c r="G54" s="114">
        <v>99</v>
      </c>
      <c r="H54" s="140">
        <v>98</v>
      </c>
      <c r="I54" s="115">
        <v>12</v>
      </c>
      <c r="J54" s="116">
        <v>12.244897959183673</v>
      </c>
    </row>
    <row r="55" spans="1:12" s="110" customFormat="1" ht="13.5" customHeight="1" x14ac:dyDescent="0.2">
      <c r="A55" s="120"/>
      <c r="B55" s="121" t="s">
        <v>112</v>
      </c>
      <c r="C55" s="113">
        <v>0.37721123829344433</v>
      </c>
      <c r="D55" s="115">
        <v>29</v>
      </c>
      <c r="E55" s="114">
        <v>24</v>
      </c>
      <c r="F55" s="114">
        <v>21</v>
      </c>
      <c r="G55" s="114">
        <v>19</v>
      </c>
      <c r="H55" s="140">
        <v>22</v>
      </c>
      <c r="I55" s="115">
        <v>7</v>
      </c>
      <c r="J55" s="116">
        <v>31.818181818181817</v>
      </c>
    </row>
    <row r="56" spans="1:12" s="110" customFormat="1" ht="13.5" customHeight="1" x14ac:dyDescent="0.2">
      <c r="A56" s="118" t="s">
        <v>113</v>
      </c>
      <c r="B56" s="122" t="s">
        <v>116</v>
      </c>
      <c r="C56" s="113">
        <v>93.301248699271596</v>
      </c>
      <c r="D56" s="115">
        <v>7173</v>
      </c>
      <c r="E56" s="114">
        <v>7404</v>
      </c>
      <c r="F56" s="114">
        <v>7457</v>
      </c>
      <c r="G56" s="114">
        <v>7250</v>
      </c>
      <c r="H56" s="140">
        <v>7156</v>
      </c>
      <c r="I56" s="115">
        <v>17</v>
      </c>
      <c r="J56" s="116">
        <v>0.23756288429290107</v>
      </c>
    </row>
    <row r="57" spans="1:12" s="110" customFormat="1" ht="13.5" customHeight="1" x14ac:dyDescent="0.2">
      <c r="A57" s="142"/>
      <c r="B57" s="124" t="s">
        <v>117</v>
      </c>
      <c r="C57" s="125">
        <v>6.6987513007284081</v>
      </c>
      <c r="D57" s="143">
        <v>515</v>
      </c>
      <c r="E57" s="144">
        <v>559</v>
      </c>
      <c r="F57" s="144">
        <v>545</v>
      </c>
      <c r="G57" s="144">
        <v>502</v>
      </c>
      <c r="H57" s="145">
        <v>468</v>
      </c>
      <c r="I57" s="143">
        <v>47</v>
      </c>
      <c r="J57" s="146">
        <v>10.042735042735043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94360</v>
      </c>
      <c r="E12" s="236">
        <v>94720</v>
      </c>
      <c r="F12" s="114">
        <v>94739</v>
      </c>
      <c r="G12" s="114">
        <v>92812</v>
      </c>
      <c r="H12" s="140">
        <v>93126</v>
      </c>
      <c r="I12" s="115">
        <v>1234</v>
      </c>
      <c r="J12" s="116">
        <v>1.3250864420247837</v>
      </c>
    </row>
    <row r="13" spans="1:15" s="110" customFormat="1" ht="12" customHeight="1" x14ac:dyDescent="0.2">
      <c r="A13" s="118" t="s">
        <v>105</v>
      </c>
      <c r="B13" s="119" t="s">
        <v>106</v>
      </c>
      <c r="C13" s="113">
        <v>51.297159813480292</v>
      </c>
      <c r="D13" s="115">
        <v>48404</v>
      </c>
      <c r="E13" s="114">
        <v>48452</v>
      </c>
      <c r="F13" s="114">
        <v>48905</v>
      </c>
      <c r="G13" s="114">
        <v>47890</v>
      </c>
      <c r="H13" s="140">
        <v>47973</v>
      </c>
      <c r="I13" s="115">
        <v>431</v>
      </c>
      <c r="J13" s="116">
        <v>0.89842202905801183</v>
      </c>
    </row>
    <row r="14" spans="1:15" s="110" customFormat="1" ht="12" customHeight="1" x14ac:dyDescent="0.2">
      <c r="A14" s="118"/>
      <c r="B14" s="119" t="s">
        <v>107</v>
      </c>
      <c r="C14" s="113">
        <v>48.702840186519708</v>
      </c>
      <c r="D14" s="115">
        <v>45956</v>
      </c>
      <c r="E14" s="114">
        <v>46268</v>
      </c>
      <c r="F14" s="114">
        <v>45834</v>
      </c>
      <c r="G14" s="114">
        <v>44922</v>
      </c>
      <c r="H14" s="140">
        <v>45153</v>
      </c>
      <c r="I14" s="115">
        <v>803</v>
      </c>
      <c r="J14" s="116">
        <v>1.7783978916129604</v>
      </c>
    </row>
    <row r="15" spans="1:15" s="110" customFormat="1" ht="12" customHeight="1" x14ac:dyDescent="0.2">
      <c r="A15" s="118" t="s">
        <v>105</v>
      </c>
      <c r="B15" s="121" t="s">
        <v>108</v>
      </c>
      <c r="C15" s="113">
        <v>10.43026706231454</v>
      </c>
      <c r="D15" s="115">
        <v>9842</v>
      </c>
      <c r="E15" s="114">
        <v>10200</v>
      </c>
      <c r="F15" s="114">
        <v>10509</v>
      </c>
      <c r="G15" s="114">
        <v>9286</v>
      </c>
      <c r="H15" s="140">
        <v>9644</v>
      </c>
      <c r="I15" s="115">
        <v>198</v>
      </c>
      <c r="J15" s="116">
        <v>2.0530900041476565</v>
      </c>
    </row>
    <row r="16" spans="1:15" s="110" customFormat="1" ht="12" customHeight="1" x14ac:dyDescent="0.2">
      <c r="A16" s="118"/>
      <c r="B16" s="121" t="s">
        <v>109</v>
      </c>
      <c r="C16" s="113">
        <v>66.086265366680792</v>
      </c>
      <c r="D16" s="115">
        <v>62359</v>
      </c>
      <c r="E16" s="114">
        <v>62532</v>
      </c>
      <c r="F16" s="114">
        <v>62615</v>
      </c>
      <c r="G16" s="114">
        <v>62315</v>
      </c>
      <c r="H16" s="140">
        <v>62596</v>
      </c>
      <c r="I16" s="115">
        <v>-237</v>
      </c>
      <c r="J16" s="116">
        <v>-0.3786184420729759</v>
      </c>
    </row>
    <row r="17" spans="1:10" s="110" customFormat="1" ht="12" customHeight="1" x14ac:dyDescent="0.2">
      <c r="A17" s="118"/>
      <c r="B17" s="121" t="s">
        <v>110</v>
      </c>
      <c r="C17" s="113">
        <v>22.158753709198812</v>
      </c>
      <c r="D17" s="115">
        <v>20909</v>
      </c>
      <c r="E17" s="114">
        <v>20724</v>
      </c>
      <c r="F17" s="114">
        <v>20377</v>
      </c>
      <c r="G17" s="114">
        <v>20011</v>
      </c>
      <c r="H17" s="140">
        <v>19742</v>
      </c>
      <c r="I17" s="115">
        <v>1167</v>
      </c>
      <c r="J17" s="116">
        <v>5.9112551919764966</v>
      </c>
    </row>
    <row r="18" spans="1:10" s="110" customFormat="1" ht="12" customHeight="1" x14ac:dyDescent="0.2">
      <c r="A18" s="120"/>
      <c r="B18" s="121" t="s">
        <v>111</v>
      </c>
      <c r="C18" s="113">
        <v>1.32471386180585</v>
      </c>
      <c r="D18" s="115">
        <v>1250</v>
      </c>
      <c r="E18" s="114">
        <v>1264</v>
      </c>
      <c r="F18" s="114">
        <v>1238</v>
      </c>
      <c r="G18" s="114">
        <v>1200</v>
      </c>
      <c r="H18" s="140">
        <v>1144</v>
      </c>
      <c r="I18" s="115">
        <v>106</v>
      </c>
      <c r="J18" s="116">
        <v>9.265734265734265</v>
      </c>
    </row>
    <row r="19" spans="1:10" s="110" customFormat="1" ht="12" customHeight="1" x14ac:dyDescent="0.2">
      <c r="A19" s="120"/>
      <c r="B19" s="121" t="s">
        <v>112</v>
      </c>
      <c r="C19" s="113">
        <v>0.35396354387452311</v>
      </c>
      <c r="D19" s="115">
        <v>334</v>
      </c>
      <c r="E19" s="114">
        <v>332</v>
      </c>
      <c r="F19" s="114">
        <v>350</v>
      </c>
      <c r="G19" s="114">
        <v>308</v>
      </c>
      <c r="H19" s="140">
        <v>283</v>
      </c>
      <c r="I19" s="115">
        <v>51</v>
      </c>
      <c r="J19" s="116">
        <v>18.021201413427562</v>
      </c>
    </row>
    <row r="20" spans="1:10" s="110" customFormat="1" ht="12" customHeight="1" x14ac:dyDescent="0.2">
      <c r="A20" s="118" t="s">
        <v>113</v>
      </c>
      <c r="B20" s="119" t="s">
        <v>181</v>
      </c>
      <c r="C20" s="113">
        <v>68.064857990674014</v>
      </c>
      <c r="D20" s="115">
        <v>64226</v>
      </c>
      <c r="E20" s="114">
        <v>64509</v>
      </c>
      <c r="F20" s="114">
        <v>65038</v>
      </c>
      <c r="G20" s="114">
        <v>63630</v>
      </c>
      <c r="H20" s="140">
        <v>64128</v>
      </c>
      <c r="I20" s="115">
        <v>98</v>
      </c>
      <c r="J20" s="116">
        <v>0.15281936127744511</v>
      </c>
    </row>
    <row r="21" spans="1:10" s="110" customFormat="1" ht="12" customHeight="1" x14ac:dyDescent="0.2">
      <c r="A21" s="118"/>
      <c r="B21" s="119" t="s">
        <v>182</v>
      </c>
      <c r="C21" s="113">
        <v>31.935142009325986</v>
      </c>
      <c r="D21" s="115">
        <v>30134</v>
      </c>
      <c r="E21" s="114">
        <v>30211</v>
      </c>
      <c r="F21" s="114">
        <v>29701</v>
      </c>
      <c r="G21" s="114">
        <v>29182</v>
      </c>
      <c r="H21" s="140">
        <v>28998</v>
      </c>
      <c r="I21" s="115">
        <v>1136</v>
      </c>
      <c r="J21" s="116">
        <v>3.9175115525208635</v>
      </c>
    </row>
    <row r="22" spans="1:10" s="110" customFormat="1" ht="12" customHeight="1" x14ac:dyDescent="0.2">
      <c r="A22" s="118" t="s">
        <v>113</v>
      </c>
      <c r="B22" s="119" t="s">
        <v>116</v>
      </c>
      <c r="C22" s="113">
        <v>92.723611699872833</v>
      </c>
      <c r="D22" s="115">
        <v>87494</v>
      </c>
      <c r="E22" s="114">
        <v>87934</v>
      </c>
      <c r="F22" s="114">
        <v>88156</v>
      </c>
      <c r="G22" s="114">
        <v>86551</v>
      </c>
      <c r="H22" s="140">
        <v>86892</v>
      </c>
      <c r="I22" s="115">
        <v>602</v>
      </c>
      <c r="J22" s="116">
        <v>0.69281406803848455</v>
      </c>
    </row>
    <row r="23" spans="1:10" s="110" customFormat="1" ht="12" customHeight="1" x14ac:dyDescent="0.2">
      <c r="A23" s="118"/>
      <c r="B23" s="119" t="s">
        <v>117</v>
      </c>
      <c r="C23" s="113">
        <v>7.2382365409071641</v>
      </c>
      <c r="D23" s="115">
        <v>6830</v>
      </c>
      <c r="E23" s="114">
        <v>6750</v>
      </c>
      <c r="F23" s="114">
        <v>6548</v>
      </c>
      <c r="G23" s="114">
        <v>6219</v>
      </c>
      <c r="H23" s="140">
        <v>6195</v>
      </c>
      <c r="I23" s="115">
        <v>635</v>
      </c>
      <c r="J23" s="116">
        <v>10.250201775625504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106438</v>
      </c>
      <c r="E64" s="236">
        <v>106870</v>
      </c>
      <c r="F64" s="236">
        <v>107540</v>
      </c>
      <c r="G64" s="236">
        <v>105638</v>
      </c>
      <c r="H64" s="140">
        <v>105749</v>
      </c>
      <c r="I64" s="115">
        <v>689</v>
      </c>
      <c r="J64" s="116">
        <v>0.65154280418727362</v>
      </c>
    </row>
    <row r="65" spans="1:12" s="110" customFormat="1" ht="12" customHeight="1" x14ac:dyDescent="0.2">
      <c r="A65" s="118" t="s">
        <v>105</v>
      </c>
      <c r="B65" s="119" t="s">
        <v>106</v>
      </c>
      <c r="C65" s="113">
        <v>53.172739059358499</v>
      </c>
      <c r="D65" s="235">
        <v>56596</v>
      </c>
      <c r="E65" s="236">
        <v>56770</v>
      </c>
      <c r="F65" s="236">
        <v>57345</v>
      </c>
      <c r="G65" s="236">
        <v>56185</v>
      </c>
      <c r="H65" s="140">
        <v>56221</v>
      </c>
      <c r="I65" s="115">
        <v>375</v>
      </c>
      <c r="J65" s="116">
        <v>0.66701054766012702</v>
      </c>
    </row>
    <row r="66" spans="1:12" s="110" customFormat="1" ht="12" customHeight="1" x14ac:dyDescent="0.2">
      <c r="A66" s="118"/>
      <c r="B66" s="119" t="s">
        <v>107</v>
      </c>
      <c r="C66" s="113">
        <v>46.827260940641501</v>
      </c>
      <c r="D66" s="235">
        <v>49842</v>
      </c>
      <c r="E66" s="236">
        <v>50100</v>
      </c>
      <c r="F66" s="236">
        <v>50195</v>
      </c>
      <c r="G66" s="236">
        <v>49453</v>
      </c>
      <c r="H66" s="140">
        <v>49528</v>
      </c>
      <c r="I66" s="115">
        <v>314</v>
      </c>
      <c r="J66" s="116">
        <v>0.6339848166693588</v>
      </c>
    </row>
    <row r="67" spans="1:12" s="110" customFormat="1" ht="12" customHeight="1" x14ac:dyDescent="0.2">
      <c r="A67" s="118" t="s">
        <v>105</v>
      </c>
      <c r="B67" s="121" t="s">
        <v>108</v>
      </c>
      <c r="C67" s="113">
        <v>10.075349029481952</v>
      </c>
      <c r="D67" s="235">
        <v>10724</v>
      </c>
      <c r="E67" s="236">
        <v>11246</v>
      </c>
      <c r="F67" s="236">
        <v>11658</v>
      </c>
      <c r="G67" s="236">
        <v>10396</v>
      </c>
      <c r="H67" s="140">
        <v>10810</v>
      </c>
      <c r="I67" s="115">
        <v>-86</v>
      </c>
      <c r="J67" s="116">
        <v>-0.79555966697502312</v>
      </c>
    </row>
    <row r="68" spans="1:12" s="110" customFormat="1" ht="12" customHeight="1" x14ac:dyDescent="0.2">
      <c r="A68" s="118"/>
      <c r="B68" s="121" t="s">
        <v>109</v>
      </c>
      <c r="C68" s="113">
        <v>66.502564873447454</v>
      </c>
      <c r="D68" s="235">
        <v>70784</v>
      </c>
      <c r="E68" s="236">
        <v>70962</v>
      </c>
      <c r="F68" s="236">
        <v>71453</v>
      </c>
      <c r="G68" s="236">
        <v>71250</v>
      </c>
      <c r="H68" s="140">
        <v>71377</v>
      </c>
      <c r="I68" s="115">
        <v>-593</v>
      </c>
      <c r="J68" s="116">
        <v>-0.83079983748266251</v>
      </c>
    </row>
    <row r="69" spans="1:12" s="110" customFormat="1" ht="12" customHeight="1" x14ac:dyDescent="0.2">
      <c r="A69" s="118"/>
      <c r="B69" s="121" t="s">
        <v>110</v>
      </c>
      <c r="C69" s="113">
        <v>22.212931471842762</v>
      </c>
      <c r="D69" s="235">
        <v>23643</v>
      </c>
      <c r="E69" s="236">
        <v>23339</v>
      </c>
      <c r="F69" s="236">
        <v>23109</v>
      </c>
      <c r="G69" s="236">
        <v>22707</v>
      </c>
      <c r="H69" s="140">
        <v>22345</v>
      </c>
      <c r="I69" s="115">
        <v>1298</v>
      </c>
      <c r="J69" s="116">
        <v>5.8089057954799728</v>
      </c>
    </row>
    <row r="70" spans="1:12" s="110" customFormat="1" ht="12" customHeight="1" x14ac:dyDescent="0.2">
      <c r="A70" s="120"/>
      <c r="B70" s="121" t="s">
        <v>111</v>
      </c>
      <c r="C70" s="113">
        <v>1.2091546252278322</v>
      </c>
      <c r="D70" s="235">
        <v>1287</v>
      </c>
      <c r="E70" s="236">
        <v>1323</v>
      </c>
      <c r="F70" s="236">
        <v>1320</v>
      </c>
      <c r="G70" s="236">
        <v>1285</v>
      </c>
      <c r="H70" s="140">
        <v>1217</v>
      </c>
      <c r="I70" s="115">
        <v>70</v>
      </c>
      <c r="J70" s="116">
        <v>5.7518488085456037</v>
      </c>
    </row>
    <row r="71" spans="1:12" s="110" customFormat="1" ht="12" customHeight="1" x14ac:dyDescent="0.2">
      <c r="A71" s="120"/>
      <c r="B71" s="121" t="s">
        <v>112</v>
      </c>
      <c r="C71" s="113">
        <v>0.30910013341099984</v>
      </c>
      <c r="D71" s="235">
        <v>329</v>
      </c>
      <c r="E71" s="236">
        <v>362</v>
      </c>
      <c r="F71" s="236">
        <v>383</v>
      </c>
      <c r="G71" s="236">
        <v>334</v>
      </c>
      <c r="H71" s="140">
        <v>302</v>
      </c>
      <c r="I71" s="115">
        <v>27</v>
      </c>
      <c r="J71" s="116">
        <v>8.9403973509933774</v>
      </c>
    </row>
    <row r="72" spans="1:12" s="110" customFormat="1" ht="12" customHeight="1" x14ac:dyDescent="0.2">
      <c r="A72" s="118" t="s">
        <v>113</v>
      </c>
      <c r="B72" s="119" t="s">
        <v>181</v>
      </c>
      <c r="C72" s="113">
        <v>69.576654954057759</v>
      </c>
      <c r="D72" s="235">
        <v>74056</v>
      </c>
      <c r="E72" s="236">
        <v>74479</v>
      </c>
      <c r="F72" s="236">
        <v>75197</v>
      </c>
      <c r="G72" s="236">
        <v>73685</v>
      </c>
      <c r="H72" s="140">
        <v>74122</v>
      </c>
      <c r="I72" s="115">
        <v>-66</v>
      </c>
      <c r="J72" s="116">
        <v>-8.9042389573945654E-2</v>
      </c>
    </row>
    <row r="73" spans="1:12" s="110" customFormat="1" ht="12" customHeight="1" x14ac:dyDescent="0.2">
      <c r="A73" s="118"/>
      <c r="B73" s="119" t="s">
        <v>182</v>
      </c>
      <c r="C73" s="113">
        <v>30.423345045942238</v>
      </c>
      <c r="D73" s="115">
        <v>32382</v>
      </c>
      <c r="E73" s="114">
        <v>32391</v>
      </c>
      <c r="F73" s="114">
        <v>32343</v>
      </c>
      <c r="G73" s="114">
        <v>31953</v>
      </c>
      <c r="H73" s="140">
        <v>31627</v>
      </c>
      <c r="I73" s="115">
        <v>755</v>
      </c>
      <c r="J73" s="116">
        <v>2.3872008094349764</v>
      </c>
    </row>
    <row r="74" spans="1:12" s="110" customFormat="1" ht="12" customHeight="1" x14ac:dyDescent="0.2">
      <c r="A74" s="118" t="s">
        <v>113</v>
      </c>
      <c r="B74" s="119" t="s">
        <v>116</v>
      </c>
      <c r="C74" s="113">
        <v>93.17443018470847</v>
      </c>
      <c r="D74" s="115">
        <v>99173</v>
      </c>
      <c r="E74" s="114">
        <v>99692</v>
      </c>
      <c r="F74" s="114">
        <v>100303</v>
      </c>
      <c r="G74" s="114">
        <v>98716</v>
      </c>
      <c r="H74" s="140">
        <v>98988</v>
      </c>
      <c r="I74" s="115">
        <v>185</v>
      </c>
      <c r="J74" s="116">
        <v>0.18689134036448862</v>
      </c>
    </row>
    <row r="75" spans="1:12" s="110" customFormat="1" ht="12" customHeight="1" x14ac:dyDescent="0.2">
      <c r="A75" s="142"/>
      <c r="B75" s="124" t="s">
        <v>117</v>
      </c>
      <c r="C75" s="125">
        <v>6.7861102237922548</v>
      </c>
      <c r="D75" s="143">
        <v>7223</v>
      </c>
      <c r="E75" s="144">
        <v>7141</v>
      </c>
      <c r="F75" s="144">
        <v>7196</v>
      </c>
      <c r="G75" s="144">
        <v>6877</v>
      </c>
      <c r="H75" s="145">
        <v>6718</v>
      </c>
      <c r="I75" s="143">
        <v>505</v>
      </c>
      <c r="J75" s="146">
        <v>7.5171181899374817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94360</v>
      </c>
      <c r="G11" s="114">
        <v>94720</v>
      </c>
      <c r="H11" s="114">
        <v>94739</v>
      </c>
      <c r="I11" s="114">
        <v>92812</v>
      </c>
      <c r="J11" s="140">
        <v>93126</v>
      </c>
      <c r="K11" s="114">
        <v>1234</v>
      </c>
      <c r="L11" s="116">
        <v>1.3250864420247837</v>
      </c>
    </row>
    <row r="12" spans="1:17" s="110" customFormat="1" ht="24.95" customHeight="1" x14ac:dyDescent="0.2">
      <c r="A12" s="604" t="s">
        <v>185</v>
      </c>
      <c r="B12" s="605"/>
      <c r="C12" s="605"/>
      <c r="D12" s="606"/>
      <c r="E12" s="113">
        <v>51.297159813480292</v>
      </c>
      <c r="F12" s="115">
        <v>48404</v>
      </c>
      <c r="G12" s="114">
        <v>48452</v>
      </c>
      <c r="H12" s="114">
        <v>48905</v>
      </c>
      <c r="I12" s="114">
        <v>47890</v>
      </c>
      <c r="J12" s="140">
        <v>47973</v>
      </c>
      <c r="K12" s="114">
        <v>431</v>
      </c>
      <c r="L12" s="116">
        <v>0.89842202905801183</v>
      </c>
    </row>
    <row r="13" spans="1:17" s="110" customFormat="1" ht="15" customHeight="1" x14ac:dyDescent="0.2">
      <c r="A13" s="120"/>
      <c r="B13" s="612" t="s">
        <v>107</v>
      </c>
      <c r="C13" s="612"/>
      <c r="E13" s="113">
        <v>48.702840186519708</v>
      </c>
      <c r="F13" s="115">
        <v>45956</v>
      </c>
      <c r="G13" s="114">
        <v>46268</v>
      </c>
      <c r="H13" s="114">
        <v>45834</v>
      </c>
      <c r="I13" s="114">
        <v>44922</v>
      </c>
      <c r="J13" s="140">
        <v>45153</v>
      </c>
      <c r="K13" s="114">
        <v>803</v>
      </c>
      <c r="L13" s="116">
        <v>1.7783978916129604</v>
      </c>
    </row>
    <row r="14" spans="1:17" s="110" customFormat="1" ht="24.95" customHeight="1" x14ac:dyDescent="0.2">
      <c r="A14" s="604" t="s">
        <v>186</v>
      </c>
      <c r="B14" s="605"/>
      <c r="C14" s="605"/>
      <c r="D14" s="606"/>
      <c r="E14" s="113">
        <v>10.43026706231454</v>
      </c>
      <c r="F14" s="115">
        <v>9842</v>
      </c>
      <c r="G14" s="114">
        <v>10200</v>
      </c>
      <c r="H14" s="114">
        <v>10509</v>
      </c>
      <c r="I14" s="114">
        <v>9286</v>
      </c>
      <c r="J14" s="140">
        <v>9644</v>
      </c>
      <c r="K14" s="114">
        <v>198</v>
      </c>
      <c r="L14" s="116">
        <v>2.0530900041476565</v>
      </c>
    </row>
    <row r="15" spans="1:17" s="110" customFormat="1" ht="15" customHeight="1" x14ac:dyDescent="0.2">
      <c r="A15" s="120"/>
      <c r="B15" s="119"/>
      <c r="C15" s="258" t="s">
        <v>106</v>
      </c>
      <c r="E15" s="113">
        <v>56.594188173135542</v>
      </c>
      <c r="F15" s="115">
        <v>5570</v>
      </c>
      <c r="G15" s="114">
        <v>5729</v>
      </c>
      <c r="H15" s="114">
        <v>5931</v>
      </c>
      <c r="I15" s="114">
        <v>5233</v>
      </c>
      <c r="J15" s="140">
        <v>5438</v>
      </c>
      <c r="K15" s="114">
        <v>132</v>
      </c>
      <c r="L15" s="116">
        <v>2.4273630011033469</v>
      </c>
    </row>
    <row r="16" spans="1:17" s="110" customFormat="1" ht="15" customHeight="1" x14ac:dyDescent="0.2">
      <c r="A16" s="120"/>
      <c r="B16" s="119"/>
      <c r="C16" s="258" t="s">
        <v>107</v>
      </c>
      <c r="E16" s="113">
        <v>43.405811826864458</v>
      </c>
      <c r="F16" s="115">
        <v>4272</v>
      </c>
      <c r="G16" s="114">
        <v>4471</v>
      </c>
      <c r="H16" s="114">
        <v>4578</v>
      </c>
      <c r="I16" s="114">
        <v>4053</v>
      </c>
      <c r="J16" s="140">
        <v>4206</v>
      </c>
      <c r="K16" s="114">
        <v>66</v>
      </c>
      <c r="L16" s="116">
        <v>1.5691868758915835</v>
      </c>
    </row>
    <row r="17" spans="1:12" s="110" customFormat="1" ht="15" customHeight="1" x14ac:dyDescent="0.2">
      <c r="A17" s="120"/>
      <c r="B17" s="121" t="s">
        <v>109</v>
      </c>
      <c r="C17" s="258"/>
      <c r="E17" s="113">
        <v>66.086265366680792</v>
      </c>
      <c r="F17" s="115">
        <v>62359</v>
      </c>
      <c r="G17" s="114">
        <v>62532</v>
      </c>
      <c r="H17" s="114">
        <v>62615</v>
      </c>
      <c r="I17" s="114">
        <v>62315</v>
      </c>
      <c r="J17" s="140">
        <v>62596</v>
      </c>
      <c r="K17" s="114">
        <v>-237</v>
      </c>
      <c r="L17" s="116">
        <v>-0.3786184420729759</v>
      </c>
    </row>
    <row r="18" spans="1:12" s="110" customFormat="1" ht="15" customHeight="1" x14ac:dyDescent="0.2">
      <c r="A18" s="120"/>
      <c r="B18" s="119"/>
      <c r="C18" s="258" t="s">
        <v>106</v>
      </c>
      <c r="E18" s="113">
        <v>50.929296492887957</v>
      </c>
      <c r="F18" s="115">
        <v>31759</v>
      </c>
      <c r="G18" s="114">
        <v>31759</v>
      </c>
      <c r="H18" s="114">
        <v>32080</v>
      </c>
      <c r="I18" s="114">
        <v>31986</v>
      </c>
      <c r="J18" s="140">
        <v>32023</v>
      </c>
      <c r="K18" s="114">
        <v>-264</v>
      </c>
      <c r="L18" s="116">
        <v>-0.82440745714018049</v>
      </c>
    </row>
    <row r="19" spans="1:12" s="110" customFormat="1" ht="15" customHeight="1" x14ac:dyDescent="0.2">
      <c r="A19" s="120"/>
      <c r="B19" s="119"/>
      <c r="C19" s="258" t="s">
        <v>107</v>
      </c>
      <c r="E19" s="113">
        <v>49.070703507112043</v>
      </c>
      <c r="F19" s="115">
        <v>30600</v>
      </c>
      <c r="G19" s="114">
        <v>30773</v>
      </c>
      <c r="H19" s="114">
        <v>30535</v>
      </c>
      <c r="I19" s="114">
        <v>30329</v>
      </c>
      <c r="J19" s="140">
        <v>30573</v>
      </c>
      <c r="K19" s="114">
        <v>27</v>
      </c>
      <c r="L19" s="116">
        <v>8.8313217544892547E-2</v>
      </c>
    </row>
    <row r="20" spans="1:12" s="110" customFormat="1" ht="15" customHeight="1" x14ac:dyDescent="0.2">
      <c r="A20" s="120"/>
      <c r="B20" s="121" t="s">
        <v>110</v>
      </c>
      <c r="C20" s="258"/>
      <c r="E20" s="113">
        <v>22.158753709198812</v>
      </c>
      <c r="F20" s="115">
        <v>20909</v>
      </c>
      <c r="G20" s="114">
        <v>20724</v>
      </c>
      <c r="H20" s="114">
        <v>20377</v>
      </c>
      <c r="I20" s="114">
        <v>20011</v>
      </c>
      <c r="J20" s="140">
        <v>19742</v>
      </c>
      <c r="K20" s="114">
        <v>1167</v>
      </c>
      <c r="L20" s="116">
        <v>5.9112551919764966</v>
      </c>
    </row>
    <row r="21" spans="1:12" s="110" customFormat="1" ht="15" customHeight="1" x14ac:dyDescent="0.2">
      <c r="A21" s="120"/>
      <c r="B21" s="119"/>
      <c r="C21" s="258" t="s">
        <v>106</v>
      </c>
      <c r="E21" s="113">
        <v>49.241953225883591</v>
      </c>
      <c r="F21" s="115">
        <v>10296</v>
      </c>
      <c r="G21" s="114">
        <v>10167</v>
      </c>
      <c r="H21" s="114">
        <v>10118</v>
      </c>
      <c r="I21" s="114">
        <v>9920</v>
      </c>
      <c r="J21" s="140">
        <v>9798</v>
      </c>
      <c r="K21" s="114">
        <v>498</v>
      </c>
      <c r="L21" s="116">
        <v>5.0826699326393143</v>
      </c>
    </row>
    <row r="22" spans="1:12" s="110" customFormat="1" ht="15" customHeight="1" x14ac:dyDescent="0.2">
      <c r="A22" s="120"/>
      <c r="B22" s="119"/>
      <c r="C22" s="258" t="s">
        <v>107</v>
      </c>
      <c r="E22" s="113">
        <v>50.758046774116409</v>
      </c>
      <c r="F22" s="115">
        <v>10613</v>
      </c>
      <c r="G22" s="114">
        <v>10557</v>
      </c>
      <c r="H22" s="114">
        <v>10259</v>
      </c>
      <c r="I22" s="114">
        <v>10091</v>
      </c>
      <c r="J22" s="140">
        <v>9944</v>
      </c>
      <c r="K22" s="114">
        <v>669</v>
      </c>
      <c r="L22" s="116">
        <v>6.727674979887369</v>
      </c>
    </row>
    <row r="23" spans="1:12" s="110" customFormat="1" ht="15" customHeight="1" x14ac:dyDescent="0.2">
      <c r="A23" s="120"/>
      <c r="B23" s="121" t="s">
        <v>111</v>
      </c>
      <c r="C23" s="258"/>
      <c r="E23" s="113">
        <v>1.32471386180585</v>
      </c>
      <c r="F23" s="115">
        <v>1250</v>
      </c>
      <c r="G23" s="114">
        <v>1264</v>
      </c>
      <c r="H23" s="114">
        <v>1238</v>
      </c>
      <c r="I23" s="114">
        <v>1200</v>
      </c>
      <c r="J23" s="140">
        <v>1144</v>
      </c>
      <c r="K23" s="114">
        <v>106</v>
      </c>
      <c r="L23" s="116">
        <v>9.265734265734265</v>
      </c>
    </row>
    <row r="24" spans="1:12" s="110" customFormat="1" ht="15" customHeight="1" x14ac:dyDescent="0.2">
      <c r="A24" s="120"/>
      <c r="B24" s="119"/>
      <c r="C24" s="258" t="s">
        <v>106</v>
      </c>
      <c r="E24" s="113">
        <v>62.32</v>
      </c>
      <c r="F24" s="115">
        <v>779</v>
      </c>
      <c r="G24" s="114">
        <v>797</v>
      </c>
      <c r="H24" s="114">
        <v>776</v>
      </c>
      <c r="I24" s="114">
        <v>751</v>
      </c>
      <c r="J24" s="140">
        <v>714</v>
      </c>
      <c r="K24" s="114">
        <v>65</v>
      </c>
      <c r="L24" s="116">
        <v>9.1036414565826327</v>
      </c>
    </row>
    <row r="25" spans="1:12" s="110" customFormat="1" ht="15" customHeight="1" x14ac:dyDescent="0.2">
      <c r="A25" s="120"/>
      <c r="B25" s="119"/>
      <c r="C25" s="258" t="s">
        <v>107</v>
      </c>
      <c r="E25" s="113">
        <v>37.68</v>
      </c>
      <c r="F25" s="115">
        <v>471</v>
      </c>
      <c r="G25" s="114">
        <v>467</v>
      </c>
      <c r="H25" s="114">
        <v>462</v>
      </c>
      <c r="I25" s="114">
        <v>449</v>
      </c>
      <c r="J25" s="140">
        <v>430</v>
      </c>
      <c r="K25" s="114">
        <v>41</v>
      </c>
      <c r="L25" s="116">
        <v>9.5348837209302317</v>
      </c>
    </row>
    <row r="26" spans="1:12" s="110" customFormat="1" ht="15" customHeight="1" x14ac:dyDescent="0.2">
      <c r="A26" s="120"/>
      <c r="C26" s="121" t="s">
        <v>187</v>
      </c>
      <c r="D26" s="110" t="s">
        <v>188</v>
      </c>
      <c r="E26" s="113">
        <v>0.35396354387452311</v>
      </c>
      <c r="F26" s="115">
        <v>334</v>
      </c>
      <c r="G26" s="114">
        <v>332</v>
      </c>
      <c r="H26" s="114">
        <v>350</v>
      </c>
      <c r="I26" s="114">
        <v>308</v>
      </c>
      <c r="J26" s="140">
        <v>283</v>
      </c>
      <c r="K26" s="114">
        <v>51</v>
      </c>
      <c r="L26" s="116">
        <v>18.021201413427562</v>
      </c>
    </row>
    <row r="27" spans="1:12" s="110" customFormat="1" ht="15" customHeight="1" x14ac:dyDescent="0.2">
      <c r="A27" s="120"/>
      <c r="B27" s="119"/>
      <c r="D27" s="259" t="s">
        <v>106</v>
      </c>
      <c r="E27" s="113">
        <v>52.095808383233532</v>
      </c>
      <c r="F27" s="115">
        <v>174</v>
      </c>
      <c r="G27" s="114">
        <v>180</v>
      </c>
      <c r="H27" s="114">
        <v>178</v>
      </c>
      <c r="I27" s="114">
        <v>150</v>
      </c>
      <c r="J27" s="140">
        <v>145</v>
      </c>
      <c r="K27" s="114">
        <v>29</v>
      </c>
      <c r="L27" s="116">
        <v>20</v>
      </c>
    </row>
    <row r="28" spans="1:12" s="110" customFormat="1" ht="15" customHeight="1" x14ac:dyDescent="0.2">
      <c r="A28" s="120"/>
      <c r="B28" s="119"/>
      <c r="D28" s="259" t="s">
        <v>107</v>
      </c>
      <c r="E28" s="113">
        <v>47.904191616766468</v>
      </c>
      <c r="F28" s="115">
        <v>160</v>
      </c>
      <c r="G28" s="114">
        <v>152</v>
      </c>
      <c r="H28" s="114">
        <v>172</v>
      </c>
      <c r="I28" s="114">
        <v>158</v>
      </c>
      <c r="J28" s="140">
        <v>138</v>
      </c>
      <c r="K28" s="114">
        <v>22</v>
      </c>
      <c r="L28" s="116">
        <v>15.942028985507246</v>
      </c>
    </row>
    <row r="29" spans="1:12" s="110" customFormat="1" ht="24.95" customHeight="1" x14ac:dyDescent="0.2">
      <c r="A29" s="604" t="s">
        <v>189</v>
      </c>
      <c r="B29" s="605"/>
      <c r="C29" s="605"/>
      <c r="D29" s="606"/>
      <c r="E29" s="113">
        <v>92.723611699872833</v>
      </c>
      <c r="F29" s="115">
        <v>87494</v>
      </c>
      <c r="G29" s="114">
        <v>87934</v>
      </c>
      <c r="H29" s="114">
        <v>88156</v>
      </c>
      <c r="I29" s="114">
        <v>86551</v>
      </c>
      <c r="J29" s="140">
        <v>86892</v>
      </c>
      <c r="K29" s="114">
        <v>602</v>
      </c>
      <c r="L29" s="116">
        <v>0.69281406803848455</v>
      </c>
    </row>
    <row r="30" spans="1:12" s="110" customFormat="1" ht="15" customHeight="1" x14ac:dyDescent="0.2">
      <c r="A30" s="120"/>
      <c r="B30" s="119"/>
      <c r="C30" s="258" t="s">
        <v>106</v>
      </c>
      <c r="E30" s="113">
        <v>50.387455139781011</v>
      </c>
      <c r="F30" s="115">
        <v>44086</v>
      </c>
      <c r="G30" s="114">
        <v>44209</v>
      </c>
      <c r="H30" s="114">
        <v>44633</v>
      </c>
      <c r="I30" s="114">
        <v>43805</v>
      </c>
      <c r="J30" s="140">
        <v>43906</v>
      </c>
      <c r="K30" s="114">
        <v>180</v>
      </c>
      <c r="L30" s="116">
        <v>0.40996674714162074</v>
      </c>
    </row>
    <row r="31" spans="1:12" s="110" customFormat="1" ht="15" customHeight="1" x14ac:dyDescent="0.2">
      <c r="A31" s="120"/>
      <c r="B31" s="119"/>
      <c r="C31" s="258" t="s">
        <v>107</v>
      </c>
      <c r="E31" s="113">
        <v>49.612544860218989</v>
      </c>
      <c r="F31" s="115">
        <v>43408</v>
      </c>
      <c r="G31" s="114">
        <v>43725</v>
      </c>
      <c r="H31" s="114">
        <v>43523</v>
      </c>
      <c r="I31" s="114">
        <v>42746</v>
      </c>
      <c r="J31" s="140">
        <v>42986</v>
      </c>
      <c r="K31" s="114">
        <v>422</v>
      </c>
      <c r="L31" s="116">
        <v>0.98171497696924581</v>
      </c>
    </row>
    <row r="32" spans="1:12" s="110" customFormat="1" ht="15" customHeight="1" x14ac:dyDescent="0.2">
      <c r="A32" s="120"/>
      <c r="B32" s="119" t="s">
        <v>117</v>
      </c>
      <c r="C32" s="258"/>
      <c r="E32" s="113">
        <v>7.2382365409071641</v>
      </c>
      <c r="F32" s="115">
        <v>6830</v>
      </c>
      <c r="G32" s="114">
        <v>6750</v>
      </c>
      <c r="H32" s="114">
        <v>6548</v>
      </c>
      <c r="I32" s="114">
        <v>6219</v>
      </c>
      <c r="J32" s="140">
        <v>6195</v>
      </c>
      <c r="K32" s="114">
        <v>635</v>
      </c>
      <c r="L32" s="116">
        <v>10.250201775625504</v>
      </c>
    </row>
    <row r="33" spans="1:12" s="110" customFormat="1" ht="15" customHeight="1" x14ac:dyDescent="0.2">
      <c r="A33" s="120"/>
      <c r="B33" s="119"/>
      <c r="C33" s="258" t="s">
        <v>106</v>
      </c>
      <c r="E33" s="113">
        <v>62.884333821376281</v>
      </c>
      <c r="F33" s="115">
        <v>4295</v>
      </c>
      <c r="G33" s="114">
        <v>4220</v>
      </c>
      <c r="H33" s="114">
        <v>4250</v>
      </c>
      <c r="I33" s="114">
        <v>4059</v>
      </c>
      <c r="J33" s="140">
        <v>4045</v>
      </c>
      <c r="K33" s="114">
        <v>250</v>
      </c>
      <c r="L33" s="116">
        <v>6.1804697156983934</v>
      </c>
    </row>
    <row r="34" spans="1:12" s="110" customFormat="1" ht="15" customHeight="1" x14ac:dyDescent="0.2">
      <c r="A34" s="120"/>
      <c r="B34" s="119"/>
      <c r="C34" s="258" t="s">
        <v>107</v>
      </c>
      <c r="E34" s="113">
        <v>37.115666178623719</v>
      </c>
      <c r="F34" s="115">
        <v>2535</v>
      </c>
      <c r="G34" s="114">
        <v>2530</v>
      </c>
      <c r="H34" s="114">
        <v>2298</v>
      </c>
      <c r="I34" s="114">
        <v>2160</v>
      </c>
      <c r="J34" s="140">
        <v>2150</v>
      </c>
      <c r="K34" s="114">
        <v>385</v>
      </c>
      <c r="L34" s="116">
        <v>17.906976744186046</v>
      </c>
    </row>
    <row r="35" spans="1:12" s="110" customFormat="1" ht="24.95" customHeight="1" x14ac:dyDescent="0.2">
      <c r="A35" s="604" t="s">
        <v>190</v>
      </c>
      <c r="B35" s="605"/>
      <c r="C35" s="605"/>
      <c r="D35" s="606"/>
      <c r="E35" s="113">
        <v>68.064857990674014</v>
      </c>
      <c r="F35" s="115">
        <v>64226</v>
      </c>
      <c r="G35" s="114">
        <v>64509</v>
      </c>
      <c r="H35" s="114">
        <v>65038</v>
      </c>
      <c r="I35" s="114">
        <v>63630</v>
      </c>
      <c r="J35" s="140">
        <v>64128</v>
      </c>
      <c r="K35" s="114">
        <v>98</v>
      </c>
      <c r="L35" s="116">
        <v>0.15281936127744511</v>
      </c>
    </row>
    <row r="36" spans="1:12" s="110" customFormat="1" ht="15" customHeight="1" x14ac:dyDescent="0.2">
      <c r="A36" s="120"/>
      <c r="B36" s="119"/>
      <c r="C36" s="258" t="s">
        <v>106</v>
      </c>
      <c r="E36" s="113">
        <v>66.91682496185345</v>
      </c>
      <c r="F36" s="115">
        <v>42978</v>
      </c>
      <c r="G36" s="114">
        <v>43052</v>
      </c>
      <c r="H36" s="114">
        <v>43485</v>
      </c>
      <c r="I36" s="114">
        <v>42624</v>
      </c>
      <c r="J36" s="140">
        <v>42880</v>
      </c>
      <c r="K36" s="114">
        <v>98</v>
      </c>
      <c r="L36" s="116">
        <v>0.22854477611940299</v>
      </c>
    </row>
    <row r="37" spans="1:12" s="110" customFormat="1" ht="15" customHeight="1" x14ac:dyDescent="0.2">
      <c r="A37" s="120"/>
      <c r="B37" s="119"/>
      <c r="C37" s="258" t="s">
        <v>107</v>
      </c>
      <c r="E37" s="113">
        <v>33.083175038146543</v>
      </c>
      <c r="F37" s="115">
        <v>21248</v>
      </c>
      <c r="G37" s="114">
        <v>21457</v>
      </c>
      <c r="H37" s="114">
        <v>21553</v>
      </c>
      <c r="I37" s="114">
        <v>21006</v>
      </c>
      <c r="J37" s="140">
        <v>21248</v>
      </c>
      <c r="K37" s="114">
        <v>0</v>
      </c>
      <c r="L37" s="116">
        <v>0</v>
      </c>
    </row>
    <row r="38" spans="1:12" s="110" customFormat="1" ht="15" customHeight="1" x14ac:dyDescent="0.2">
      <c r="A38" s="120"/>
      <c r="B38" s="119" t="s">
        <v>182</v>
      </c>
      <c r="C38" s="258"/>
      <c r="E38" s="113">
        <v>31.935142009325986</v>
      </c>
      <c r="F38" s="115">
        <v>30134</v>
      </c>
      <c r="G38" s="114">
        <v>30211</v>
      </c>
      <c r="H38" s="114">
        <v>29701</v>
      </c>
      <c r="I38" s="114">
        <v>29182</v>
      </c>
      <c r="J38" s="140">
        <v>28998</v>
      </c>
      <c r="K38" s="114">
        <v>1136</v>
      </c>
      <c r="L38" s="116">
        <v>3.9175115525208635</v>
      </c>
    </row>
    <row r="39" spans="1:12" s="110" customFormat="1" ht="15" customHeight="1" x14ac:dyDescent="0.2">
      <c r="A39" s="120"/>
      <c r="B39" s="119"/>
      <c r="C39" s="258" t="s">
        <v>106</v>
      </c>
      <c r="E39" s="113">
        <v>18.006238800026548</v>
      </c>
      <c r="F39" s="115">
        <v>5426</v>
      </c>
      <c r="G39" s="114">
        <v>5400</v>
      </c>
      <c r="H39" s="114">
        <v>5420</v>
      </c>
      <c r="I39" s="114">
        <v>5266</v>
      </c>
      <c r="J39" s="140">
        <v>5093</v>
      </c>
      <c r="K39" s="114">
        <v>333</v>
      </c>
      <c r="L39" s="116">
        <v>6.538386020027489</v>
      </c>
    </row>
    <row r="40" spans="1:12" s="110" customFormat="1" ht="15" customHeight="1" x14ac:dyDescent="0.2">
      <c r="A40" s="120"/>
      <c r="B40" s="119"/>
      <c r="C40" s="258" t="s">
        <v>107</v>
      </c>
      <c r="E40" s="113">
        <v>81.993761199973449</v>
      </c>
      <c r="F40" s="115">
        <v>24708</v>
      </c>
      <c r="G40" s="114">
        <v>24811</v>
      </c>
      <c r="H40" s="114">
        <v>24281</v>
      </c>
      <c r="I40" s="114">
        <v>23916</v>
      </c>
      <c r="J40" s="140">
        <v>23905</v>
      </c>
      <c r="K40" s="114">
        <v>803</v>
      </c>
      <c r="L40" s="116">
        <v>3.3591298891445303</v>
      </c>
    </row>
    <row r="41" spans="1:12" s="110" customFormat="1" ht="24.75" customHeight="1" x14ac:dyDescent="0.2">
      <c r="A41" s="604" t="s">
        <v>517</v>
      </c>
      <c r="B41" s="605"/>
      <c r="C41" s="605"/>
      <c r="D41" s="606"/>
      <c r="E41" s="113">
        <v>4.9035608308605338</v>
      </c>
      <c r="F41" s="115">
        <v>4627</v>
      </c>
      <c r="G41" s="114">
        <v>5052</v>
      </c>
      <c r="H41" s="114">
        <v>5140</v>
      </c>
      <c r="I41" s="114">
        <v>3890</v>
      </c>
      <c r="J41" s="140">
        <v>4518</v>
      </c>
      <c r="K41" s="114">
        <v>109</v>
      </c>
      <c r="L41" s="116">
        <v>2.4125719344842849</v>
      </c>
    </row>
    <row r="42" spans="1:12" s="110" customFormat="1" ht="15" customHeight="1" x14ac:dyDescent="0.2">
      <c r="A42" s="120"/>
      <c r="B42" s="119"/>
      <c r="C42" s="258" t="s">
        <v>106</v>
      </c>
      <c r="E42" s="113">
        <v>59.930840717527559</v>
      </c>
      <c r="F42" s="115">
        <v>2773</v>
      </c>
      <c r="G42" s="114">
        <v>3079</v>
      </c>
      <c r="H42" s="114">
        <v>3120</v>
      </c>
      <c r="I42" s="114">
        <v>2325</v>
      </c>
      <c r="J42" s="140">
        <v>2686</v>
      </c>
      <c r="K42" s="114">
        <v>87</v>
      </c>
      <c r="L42" s="116">
        <v>3.2390171258376768</v>
      </c>
    </row>
    <row r="43" spans="1:12" s="110" customFormat="1" ht="15" customHeight="1" x14ac:dyDescent="0.2">
      <c r="A43" s="123"/>
      <c r="B43" s="124"/>
      <c r="C43" s="260" t="s">
        <v>107</v>
      </c>
      <c r="D43" s="261"/>
      <c r="E43" s="125">
        <v>40.069159282472441</v>
      </c>
      <c r="F43" s="143">
        <v>1854</v>
      </c>
      <c r="G43" s="144">
        <v>1973</v>
      </c>
      <c r="H43" s="144">
        <v>2020</v>
      </c>
      <c r="I43" s="144">
        <v>1565</v>
      </c>
      <c r="J43" s="145">
        <v>1832</v>
      </c>
      <c r="K43" s="144">
        <v>22</v>
      </c>
      <c r="L43" s="146">
        <v>1.2008733624454149</v>
      </c>
    </row>
    <row r="44" spans="1:12" s="110" customFormat="1" ht="45.75" customHeight="1" x14ac:dyDescent="0.2">
      <c r="A44" s="604" t="s">
        <v>191</v>
      </c>
      <c r="B44" s="605"/>
      <c r="C44" s="605"/>
      <c r="D44" s="606"/>
      <c r="E44" s="113">
        <v>1.7729970326409497</v>
      </c>
      <c r="F44" s="115">
        <v>1673</v>
      </c>
      <c r="G44" s="114">
        <v>1702</v>
      </c>
      <c r="H44" s="114">
        <v>1708</v>
      </c>
      <c r="I44" s="114">
        <v>1635</v>
      </c>
      <c r="J44" s="140">
        <v>1651</v>
      </c>
      <c r="K44" s="114">
        <v>22</v>
      </c>
      <c r="L44" s="116">
        <v>1.3325257419745609</v>
      </c>
    </row>
    <row r="45" spans="1:12" s="110" customFormat="1" ht="15" customHeight="1" x14ac:dyDescent="0.2">
      <c r="A45" s="120"/>
      <c r="B45" s="119"/>
      <c r="C45" s="258" t="s">
        <v>106</v>
      </c>
      <c r="E45" s="113">
        <v>58.816497310221159</v>
      </c>
      <c r="F45" s="115">
        <v>984</v>
      </c>
      <c r="G45" s="114">
        <v>1002</v>
      </c>
      <c r="H45" s="114">
        <v>1005</v>
      </c>
      <c r="I45" s="114">
        <v>956</v>
      </c>
      <c r="J45" s="140">
        <v>963</v>
      </c>
      <c r="K45" s="114">
        <v>21</v>
      </c>
      <c r="L45" s="116">
        <v>2.1806853582554515</v>
      </c>
    </row>
    <row r="46" spans="1:12" s="110" customFormat="1" ht="15" customHeight="1" x14ac:dyDescent="0.2">
      <c r="A46" s="123"/>
      <c r="B46" s="124"/>
      <c r="C46" s="260" t="s">
        <v>107</v>
      </c>
      <c r="D46" s="261"/>
      <c r="E46" s="125">
        <v>41.183502689778841</v>
      </c>
      <c r="F46" s="143">
        <v>689</v>
      </c>
      <c r="G46" s="144">
        <v>700</v>
      </c>
      <c r="H46" s="144">
        <v>703</v>
      </c>
      <c r="I46" s="144">
        <v>679</v>
      </c>
      <c r="J46" s="145">
        <v>688</v>
      </c>
      <c r="K46" s="144">
        <v>1</v>
      </c>
      <c r="L46" s="146">
        <v>0.14534883720930233</v>
      </c>
    </row>
    <row r="47" spans="1:12" s="110" customFormat="1" ht="39" customHeight="1" x14ac:dyDescent="0.2">
      <c r="A47" s="604" t="s">
        <v>518</v>
      </c>
      <c r="B47" s="607"/>
      <c r="C47" s="607"/>
      <c r="D47" s="608"/>
      <c r="E47" s="113">
        <v>0.36668079694785927</v>
      </c>
      <c r="F47" s="115">
        <v>346</v>
      </c>
      <c r="G47" s="114">
        <v>359</v>
      </c>
      <c r="H47" s="114">
        <v>332</v>
      </c>
      <c r="I47" s="114">
        <v>339</v>
      </c>
      <c r="J47" s="140">
        <v>362</v>
      </c>
      <c r="K47" s="114">
        <v>-16</v>
      </c>
      <c r="L47" s="116">
        <v>-4.4198895027624312</v>
      </c>
    </row>
    <row r="48" spans="1:12" s="110" customFormat="1" ht="15" customHeight="1" x14ac:dyDescent="0.2">
      <c r="A48" s="120"/>
      <c r="B48" s="119"/>
      <c r="C48" s="258" t="s">
        <v>106</v>
      </c>
      <c r="E48" s="113">
        <v>36.994219653179194</v>
      </c>
      <c r="F48" s="115">
        <v>128</v>
      </c>
      <c r="G48" s="114">
        <v>136</v>
      </c>
      <c r="H48" s="114">
        <v>129</v>
      </c>
      <c r="I48" s="114">
        <v>134</v>
      </c>
      <c r="J48" s="140">
        <v>142</v>
      </c>
      <c r="K48" s="114">
        <v>-14</v>
      </c>
      <c r="L48" s="116">
        <v>-9.8591549295774641</v>
      </c>
    </row>
    <row r="49" spans="1:12" s="110" customFormat="1" ht="15" customHeight="1" x14ac:dyDescent="0.2">
      <c r="A49" s="123"/>
      <c r="B49" s="124"/>
      <c r="C49" s="260" t="s">
        <v>107</v>
      </c>
      <c r="D49" s="261"/>
      <c r="E49" s="125">
        <v>63.005780346820806</v>
      </c>
      <c r="F49" s="143">
        <v>218</v>
      </c>
      <c r="G49" s="144">
        <v>223</v>
      </c>
      <c r="H49" s="144">
        <v>203</v>
      </c>
      <c r="I49" s="144">
        <v>205</v>
      </c>
      <c r="J49" s="145">
        <v>220</v>
      </c>
      <c r="K49" s="144">
        <v>-2</v>
      </c>
      <c r="L49" s="146">
        <v>-0.90909090909090906</v>
      </c>
    </row>
    <row r="50" spans="1:12" s="110" customFormat="1" ht="24.95" customHeight="1" x14ac:dyDescent="0.2">
      <c r="A50" s="609" t="s">
        <v>192</v>
      </c>
      <c r="B50" s="610"/>
      <c r="C50" s="610"/>
      <c r="D50" s="611"/>
      <c r="E50" s="262">
        <v>12.465027554048326</v>
      </c>
      <c r="F50" s="263">
        <v>11762</v>
      </c>
      <c r="G50" s="264">
        <v>12296</v>
      </c>
      <c r="H50" s="264">
        <v>12288</v>
      </c>
      <c r="I50" s="264">
        <v>11209</v>
      </c>
      <c r="J50" s="265">
        <v>11351</v>
      </c>
      <c r="K50" s="263">
        <v>411</v>
      </c>
      <c r="L50" s="266">
        <v>3.6208263589111089</v>
      </c>
    </row>
    <row r="51" spans="1:12" s="110" customFormat="1" ht="15" customHeight="1" x14ac:dyDescent="0.2">
      <c r="A51" s="120"/>
      <c r="B51" s="119"/>
      <c r="C51" s="258" t="s">
        <v>106</v>
      </c>
      <c r="E51" s="113">
        <v>55.594286685937767</v>
      </c>
      <c r="F51" s="115">
        <v>6539</v>
      </c>
      <c r="G51" s="114">
        <v>6787</v>
      </c>
      <c r="H51" s="114">
        <v>6896</v>
      </c>
      <c r="I51" s="114">
        <v>6271</v>
      </c>
      <c r="J51" s="140">
        <v>6290</v>
      </c>
      <c r="K51" s="114">
        <v>249</v>
      </c>
      <c r="L51" s="116">
        <v>3.9586645468998412</v>
      </c>
    </row>
    <row r="52" spans="1:12" s="110" customFormat="1" ht="15" customHeight="1" x14ac:dyDescent="0.2">
      <c r="A52" s="120"/>
      <c r="B52" s="119"/>
      <c r="C52" s="258" t="s">
        <v>107</v>
      </c>
      <c r="E52" s="113">
        <v>44.405713314062233</v>
      </c>
      <c r="F52" s="115">
        <v>5223</v>
      </c>
      <c r="G52" s="114">
        <v>5509</v>
      </c>
      <c r="H52" s="114">
        <v>5392</v>
      </c>
      <c r="I52" s="114">
        <v>4938</v>
      </c>
      <c r="J52" s="140">
        <v>5061</v>
      </c>
      <c r="K52" s="114">
        <v>162</v>
      </c>
      <c r="L52" s="116">
        <v>3.200948429164197</v>
      </c>
    </row>
    <row r="53" spans="1:12" s="110" customFormat="1" ht="15" customHeight="1" x14ac:dyDescent="0.2">
      <c r="A53" s="120"/>
      <c r="B53" s="119"/>
      <c r="C53" s="258" t="s">
        <v>187</v>
      </c>
      <c r="D53" s="110" t="s">
        <v>193</v>
      </c>
      <c r="E53" s="113">
        <v>27.741880632545485</v>
      </c>
      <c r="F53" s="115">
        <v>3263</v>
      </c>
      <c r="G53" s="114">
        <v>3854</v>
      </c>
      <c r="H53" s="114">
        <v>3949</v>
      </c>
      <c r="I53" s="114">
        <v>2912</v>
      </c>
      <c r="J53" s="140">
        <v>3179</v>
      </c>
      <c r="K53" s="114">
        <v>84</v>
      </c>
      <c r="L53" s="116">
        <v>2.6423403586033345</v>
      </c>
    </row>
    <row r="54" spans="1:12" s="110" customFormat="1" ht="15" customHeight="1" x14ac:dyDescent="0.2">
      <c r="A54" s="120"/>
      <c r="B54" s="119"/>
      <c r="D54" s="267" t="s">
        <v>194</v>
      </c>
      <c r="E54" s="113">
        <v>61.875574624578611</v>
      </c>
      <c r="F54" s="115">
        <v>2019</v>
      </c>
      <c r="G54" s="114">
        <v>2342</v>
      </c>
      <c r="H54" s="114">
        <v>2401</v>
      </c>
      <c r="I54" s="114">
        <v>1786</v>
      </c>
      <c r="J54" s="140">
        <v>1956</v>
      </c>
      <c r="K54" s="114">
        <v>63</v>
      </c>
      <c r="L54" s="116">
        <v>3.2208588957055215</v>
      </c>
    </row>
    <row r="55" spans="1:12" s="110" customFormat="1" ht="15" customHeight="1" x14ac:dyDescent="0.2">
      <c r="A55" s="120"/>
      <c r="B55" s="119"/>
      <c r="D55" s="267" t="s">
        <v>195</v>
      </c>
      <c r="E55" s="113">
        <v>38.124425375421389</v>
      </c>
      <c r="F55" s="115">
        <v>1244</v>
      </c>
      <c r="G55" s="114">
        <v>1512</v>
      </c>
      <c r="H55" s="114">
        <v>1548</v>
      </c>
      <c r="I55" s="114">
        <v>1126</v>
      </c>
      <c r="J55" s="140">
        <v>1223</v>
      </c>
      <c r="K55" s="114">
        <v>21</v>
      </c>
      <c r="L55" s="116">
        <v>1.7170891251022078</v>
      </c>
    </row>
    <row r="56" spans="1:12" s="110" customFormat="1" ht="15" customHeight="1" x14ac:dyDescent="0.2">
      <c r="A56" s="120"/>
      <c r="B56" s="119" t="s">
        <v>196</v>
      </c>
      <c r="C56" s="258"/>
      <c r="E56" s="113">
        <v>66.750741839762611</v>
      </c>
      <c r="F56" s="115">
        <v>62986</v>
      </c>
      <c r="G56" s="114">
        <v>62728</v>
      </c>
      <c r="H56" s="114">
        <v>63080</v>
      </c>
      <c r="I56" s="114">
        <v>62481</v>
      </c>
      <c r="J56" s="140">
        <v>62692</v>
      </c>
      <c r="K56" s="114">
        <v>294</v>
      </c>
      <c r="L56" s="116">
        <v>0.4689593568557392</v>
      </c>
    </row>
    <row r="57" spans="1:12" s="110" customFormat="1" ht="15" customHeight="1" x14ac:dyDescent="0.2">
      <c r="A57" s="120"/>
      <c r="B57" s="119"/>
      <c r="C57" s="258" t="s">
        <v>106</v>
      </c>
      <c r="E57" s="113">
        <v>50.147651859143302</v>
      </c>
      <c r="F57" s="115">
        <v>31586</v>
      </c>
      <c r="G57" s="114">
        <v>31387</v>
      </c>
      <c r="H57" s="114">
        <v>31715</v>
      </c>
      <c r="I57" s="114">
        <v>31432</v>
      </c>
      <c r="J57" s="140">
        <v>31517</v>
      </c>
      <c r="K57" s="114">
        <v>69</v>
      </c>
      <c r="L57" s="116">
        <v>0.21892946663705301</v>
      </c>
    </row>
    <row r="58" spans="1:12" s="110" customFormat="1" ht="15" customHeight="1" x14ac:dyDescent="0.2">
      <c r="A58" s="120"/>
      <c r="B58" s="119"/>
      <c r="C58" s="258" t="s">
        <v>107</v>
      </c>
      <c r="E58" s="113">
        <v>49.852348140856698</v>
      </c>
      <c r="F58" s="115">
        <v>31400</v>
      </c>
      <c r="G58" s="114">
        <v>31341</v>
      </c>
      <c r="H58" s="114">
        <v>31365</v>
      </c>
      <c r="I58" s="114">
        <v>31049</v>
      </c>
      <c r="J58" s="140">
        <v>31175</v>
      </c>
      <c r="K58" s="114">
        <v>225</v>
      </c>
      <c r="L58" s="116">
        <v>0.72173215717722539</v>
      </c>
    </row>
    <row r="59" spans="1:12" s="110" customFormat="1" ht="15" customHeight="1" x14ac:dyDescent="0.2">
      <c r="A59" s="120"/>
      <c r="B59" s="119"/>
      <c r="C59" s="258" t="s">
        <v>105</v>
      </c>
      <c r="D59" s="110" t="s">
        <v>197</v>
      </c>
      <c r="E59" s="113">
        <v>92.895246562728232</v>
      </c>
      <c r="F59" s="115">
        <v>58511</v>
      </c>
      <c r="G59" s="114">
        <v>58246</v>
      </c>
      <c r="H59" s="114">
        <v>58600</v>
      </c>
      <c r="I59" s="114">
        <v>58096</v>
      </c>
      <c r="J59" s="140">
        <v>58345</v>
      </c>
      <c r="K59" s="114">
        <v>166</v>
      </c>
      <c r="L59" s="116">
        <v>0.28451452566629531</v>
      </c>
    </row>
    <row r="60" spans="1:12" s="110" customFormat="1" ht="15" customHeight="1" x14ac:dyDescent="0.2">
      <c r="A60" s="120"/>
      <c r="B60" s="119"/>
      <c r="C60" s="258"/>
      <c r="D60" s="267" t="s">
        <v>198</v>
      </c>
      <c r="E60" s="113">
        <v>48.589154176137818</v>
      </c>
      <c r="F60" s="115">
        <v>28430</v>
      </c>
      <c r="G60" s="114">
        <v>28219</v>
      </c>
      <c r="H60" s="114">
        <v>28545</v>
      </c>
      <c r="I60" s="114">
        <v>28332</v>
      </c>
      <c r="J60" s="140">
        <v>28434</v>
      </c>
      <c r="K60" s="114">
        <v>-4</v>
      </c>
      <c r="L60" s="116">
        <v>-1.4067665470915102E-2</v>
      </c>
    </row>
    <row r="61" spans="1:12" s="110" customFormat="1" ht="15" customHeight="1" x14ac:dyDescent="0.2">
      <c r="A61" s="120"/>
      <c r="B61" s="119"/>
      <c r="C61" s="258"/>
      <c r="D61" s="267" t="s">
        <v>199</v>
      </c>
      <c r="E61" s="113">
        <v>51.410845823862182</v>
      </c>
      <c r="F61" s="115">
        <v>30081</v>
      </c>
      <c r="G61" s="114">
        <v>30027</v>
      </c>
      <c r="H61" s="114">
        <v>30055</v>
      </c>
      <c r="I61" s="114">
        <v>29764</v>
      </c>
      <c r="J61" s="140">
        <v>29911</v>
      </c>
      <c r="K61" s="114">
        <v>170</v>
      </c>
      <c r="L61" s="116">
        <v>0.56835277991374411</v>
      </c>
    </row>
    <row r="62" spans="1:12" s="110" customFormat="1" ht="15" customHeight="1" x14ac:dyDescent="0.2">
      <c r="A62" s="120"/>
      <c r="B62" s="119"/>
      <c r="C62" s="258"/>
      <c r="D62" s="258" t="s">
        <v>200</v>
      </c>
      <c r="E62" s="113">
        <v>7.1047534372717749</v>
      </c>
      <c r="F62" s="115">
        <v>4475</v>
      </c>
      <c r="G62" s="114">
        <v>4482</v>
      </c>
      <c r="H62" s="114">
        <v>4480</v>
      </c>
      <c r="I62" s="114">
        <v>4385</v>
      </c>
      <c r="J62" s="140">
        <v>4347</v>
      </c>
      <c r="K62" s="114">
        <v>128</v>
      </c>
      <c r="L62" s="116">
        <v>2.9445594662985966</v>
      </c>
    </row>
    <row r="63" spans="1:12" s="110" customFormat="1" ht="15" customHeight="1" x14ac:dyDescent="0.2">
      <c r="A63" s="120"/>
      <c r="B63" s="119"/>
      <c r="C63" s="258"/>
      <c r="D63" s="267" t="s">
        <v>198</v>
      </c>
      <c r="E63" s="113">
        <v>70.52513966480447</v>
      </c>
      <c r="F63" s="115">
        <v>3156</v>
      </c>
      <c r="G63" s="114">
        <v>3168</v>
      </c>
      <c r="H63" s="114">
        <v>3170</v>
      </c>
      <c r="I63" s="114">
        <v>3100</v>
      </c>
      <c r="J63" s="140">
        <v>3083</v>
      </c>
      <c r="K63" s="114">
        <v>73</v>
      </c>
      <c r="L63" s="116">
        <v>2.3678235484917289</v>
      </c>
    </row>
    <row r="64" spans="1:12" s="110" customFormat="1" ht="15" customHeight="1" x14ac:dyDescent="0.2">
      <c r="A64" s="120"/>
      <c r="B64" s="119"/>
      <c r="C64" s="258"/>
      <c r="D64" s="267" t="s">
        <v>199</v>
      </c>
      <c r="E64" s="113">
        <v>29.47486033519553</v>
      </c>
      <c r="F64" s="115">
        <v>1319</v>
      </c>
      <c r="G64" s="114">
        <v>1314</v>
      </c>
      <c r="H64" s="114">
        <v>1310</v>
      </c>
      <c r="I64" s="114">
        <v>1285</v>
      </c>
      <c r="J64" s="140">
        <v>1264</v>
      </c>
      <c r="K64" s="114">
        <v>55</v>
      </c>
      <c r="L64" s="116">
        <v>4.3512658227848098</v>
      </c>
    </row>
    <row r="65" spans="1:12" s="110" customFormat="1" ht="15" customHeight="1" x14ac:dyDescent="0.2">
      <c r="A65" s="120"/>
      <c r="B65" s="119" t="s">
        <v>201</v>
      </c>
      <c r="C65" s="258"/>
      <c r="E65" s="113">
        <v>14.104493429419245</v>
      </c>
      <c r="F65" s="115">
        <v>13309</v>
      </c>
      <c r="G65" s="114">
        <v>13244</v>
      </c>
      <c r="H65" s="114">
        <v>13048</v>
      </c>
      <c r="I65" s="114">
        <v>12948</v>
      </c>
      <c r="J65" s="140">
        <v>12742</v>
      </c>
      <c r="K65" s="114">
        <v>567</v>
      </c>
      <c r="L65" s="116">
        <v>4.4498508868309523</v>
      </c>
    </row>
    <row r="66" spans="1:12" s="110" customFormat="1" ht="15" customHeight="1" x14ac:dyDescent="0.2">
      <c r="A66" s="120"/>
      <c r="B66" s="119"/>
      <c r="C66" s="258" t="s">
        <v>106</v>
      </c>
      <c r="E66" s="113">
        <v>51.829588999924866</v>
      </c>
      <c r="F66" s="115">
        <v>6898</v>
      </c>
      <c r="G66" s="114">
        <v>6861</v>
      </c>
      <c r="H66" s="114">
        <v>6771</v>
      </c>
      <c r="I66" s="114">
        <v>6748</v>
      </c>
      <c r="J66" s="140">
        <v>6652</v>
      </c>
      <c r="K66" s="114">
        <v>246</v>
      </c>
      <c r="L66" s="116">
        <v>3.6981358989777511</v>
      </c>
    </row>
    <row r="67" spans="1:12" s="110" customFormat="1" ht="15" customHeight="1" x14ac:dyDescent="0.2">
      <c r="A67" s="120"/>
      <c r="B67" s="119"/>
      <c r="C67" s="258" t="s">
        <v>107</v>
      </c>
      <c r="E67" s="113">
        <v>48.170411000075134</v>
      </c>
      <c r="F67" s="115">
        <v>6411</v>
      </c>
      <c r="G67" s="114">
        <v>6383</v>
      </c>
      <c r="H67" s="114">
        <v>6277</v>
      </c>
      <c r="I67" s="114">
        <v>6200</v>
      </c>
      <c r="J67" s="140">
        <v>6090</v>
      </c>
      <c r="K67" s="114">
        <v>321</v>
      </c>
      <c r="L67" s="116">
        <v>5.2709359605911326</v>
      </c>
    </row>
    <row r="68" spans="1:12" s="110" customFormat="1" ht="15" customHeight="1" x14ac:dyDescent="0.2">
      <c r="A68" s="120"/>
      <c r="B68" s="119"/>
      <c r="C68" s="258" t="s">
        <v>105</v>
      </c>
      <c r="D68" s="110" t="s">
        <v>202</v>
      </c>
      <c r="E68" s="113">
        <v>20.249455255841912</v>
      </c>
      <c r="F68" s="115">
        <v>2695</v>
      </c>
      <c r="G68" s="114">
        <v>2677</v>
      </c>
      <c r="H68" s="114">
        <v>2563</v>
      </c>
      <c r="I68" s="114">
        <v>2539</v>
      </c>
      <c r="J68" s="140">
        <v>2413</v>
      </c>
      <c r="K68" s="114">
        <v>282</v>
      </c>
      <c r="L68" s="116">
        <v>11.686697057604642</v>
      </c>
    </row>
    <row r="69" spans="1:12" s="110" customFormat="1" ht="15" customHeight="1" x14ac:dyDescent="0.2">
      <c r="A69" s="120"/>
      <c r="B69" s="119"/>
      <c r="C69" s="258"/>
      <c r="D69" s="267" t="s">
        <v>198</v>
      </c>
      <c r="E69" s="113">
        <v>50.204081632653065</v>
      </c>
      <c r="F69" s="115">
        <v>1353</v>
      </c>
      <c r="G69" s="114">
        <v>1333</v>
      </c>
      <c r="H69" s="114">
        <v>1277</v>
      </c>
      <c r="I69" s="114">
        <v>1283</v>
      </c>
      <c r="J69" s="140">
        <v>1212</v>
      </c>
      <c r="K69" s="114">
        <v>141</v>
      </c>
      <c r="L69" s="116">
        <v>11.633663366336634</v>
      </c>
    </row>
    <row r="70" spans="1:12" s="110" customFormat="1" ht="15" customHeight="1" x14ac:dyDescent="0.2">
      <c r="A70" s="120"/>
      <c r="B70" s="119"/>
      <c r="C70" s="258"/>
      <c r="D70" s="267" t="s">
        <v>199</v>
      </c>
      <c r="E70" s="113">
        <v>49.795918367346935</v>
      </c>
      <c r="F70" s="115">
        <v>1342</v>
      </c>
      <c r="G70" s="114">
        <v>1344</v>
      </c>
      <c r="H70" s="114">
        <v>1286</v>
      </c>
      <c r="I70" s="114">
        <v>1256</v>
      </c>
      <c r="J70" s="140">
        <v>1201</v>
      </c>
      <c r="K70" s="114">
        <v>141</v>
      </c>
      <c r="L70" s="116">
        <v>11.740216486261449</v>
      </c>
    </row>
    <row r="71" spans="1:12" s="110" customFormat="1" ht="15" customHeight="1" x14ac:dyDescent="0.2">
      <c r="A71" s="120"/>
      <c r="B71" s="119"/>
      <c r="C71" s="258"/>
      <c r="D71" s="110" t="s">
        <v>203</v>
      </c>
      <c r="E71" s="113">
        <v>72.898038921030874</v>
      </c>
      <c r="F71" s="115">
        <v>9702</v>
      </c>
      <c r="G71" s="114">
        <v>9651</v>
      </c>
      <c r="H71" s="114">
        <v>9577</v>
      </c>
      <c r="I71" s="114">
        <v>9535</v>
      </c>
      <c r="J71" s="140">
        <v>9463</v>
      </c>
      <c r="K71" s="114">
        <v>239</v>
      </c>
      <c r="L71" s="116">
        <v>2.5256261227940398</v>
      </c>
    </row>
    <row r="72" spans="1:12" s="110" customFormat="1" ht="15" customHeight="1" x14ac:dyDescent="0.2">
      <c r="A72" s="120"/>
      <c r="B72" s="119"/>
      <c r="C72" s="258"/>
      <c r="D72" s="267" t="s">
        <v>198</v>
      </c>
      <c r="E72" s="113">
        <v>51.700680272108841</v>
      </c>
      <c r="F72" s="115">
        <v>5016</v>
      </c>
      <c r="G72" s="114">
        <v>5009</v>
      </c>
      <c r="H72" s="114">
        <v>4969</v>
      </c>
      <c r="I72" s="114">
        <v>4955</v>
      </c>
      <c r="J72" s="140">
        <v>4940</v>
      </c>
      <c r="K72" s="114">
        <v>76</v>
      </c>
      <c r="L72" s="116">
        <v>1.5384615384615385</v>
      </c>
    </row>
    <row r="73" spans="1:12" s="110" customFormat="1" ht="15" customHeight="1" x14ac:dyDescent="0.2">
      <c r="A73" s="120"/>
      <c r="B73" s="119"/>
      <c r="C73" s="258"/>
      <c r="D73" s="267" t="s">
        <v>199</v>
      </c>
      <c r="E73" s="113">
        <v>48.299319727891159</v>
      </c>
      <c r="F73" s="115">
        <v>4686</v>
      </c>
      <c r="G73" s="114">
        <v>4642</v>
      </c>
      <c r="H73" s="114">
        <v>4608</v>
      </c>
      <c r="I73" s="114">
        <v>4580</v>
      </c>
      <c r="J73" s="140">
        <v>4523</v>
      </c>
      <c r="K73" s="114">
        <v>163</v>
      </c>
      <c r="L73" s="116">
        <v>3.6038027857616628</v>
      </c>
    </row>
    <row r="74" spans="1:12" s="110" customFormat="1" ht="15" customHeight="1" x14ac:dyDescent="0.2">
      <c r="A74" s="120"/>
      <c r="B74" s="119"/>
      <c r="C74" s="258"/>
      <c r="D74" s="110" t="s">
        <v>204</v>
      </c>
      <c r="E74" s="113">
        <v>6.8525058231272071</v>
      </c>
      <c r="F74" s="115">
        <v>912</v>
      </c>
      <c r="G74" s="114">
        <v>916</v>
      </c>
      <c r="H74" s="114">
        <v>908</v>
      </c>
      <c r="I74" s="114">
        <v>874</v>
      </c>
      <c r="J74" s="140">
        <v>866</v>
      </c>
      <c r="K74" s="114">
        <v>46</v>
      </c>
      <c r="L74" s="116">
        <v>5.3117782909930717</v>
      </c>
    </row>
    <row r="75" spans="1:12" s="110" customFormat="1" ht="15" customHeight="1" x14ac:dyDescent="0.2">
      <c r="A75" s="120"/>
      <c r="B75" s="119"/>
      <c r="C75" s="258"/>
      <c r="D75" s="267" t="s">
        <v>198</v>
      </c>
      <c r="E75" s="113">
        <v>58.004385964912281</v>
      </c>
      <c r="F75" s="115">
        <v>529</v>
      </c>
      <c r="G75" s="114">
        <v>519</v>
      </c>
      <c r="H75" s="114">
        <v>525</v>
      </c>
      <c r="I75" s="114">
        <v>510</v>
      </c>
      <c r="J75" s="140">
        <v>500</v>
      </c>
      <c r="K75" s="114">
        <v>29</v>
      </c>
      <c r="L75" s="116">
        <v>5.8</v>
      </c>
    </row>
    <row r="76" spans="1:12" s="110" customFormat="1" ht="15" customHeight="1" x14ac:dyDescent="0.2">
      <c r="A76" s="120"/>
      <c r="B76" s="119"/>
      <c r="C76" s="258"/>
      <c r="D76" s="267" t="s">
        <v>199</v>
      </c>
      <c r="E76" s="113">
        <v>41.995614035087719</v>
      </c>
      <c r="F76" s="115">
        <v>383</v>
      </c>
      <c r="G76" s="114">
        <v>397</v>
      </c>
      <c r="H76" s="114">
        <v>383</v>
      </c>
      <c r="I76" s="114">
        <v>364</v>
      </c>
      <c r="J76" s="140">
        <v>366</v>
      </c>
      <c r="K76" s="114">
        <v>17</v>
      </c>
      <c r="L76" s="116">
        <v>4.6448087431693992</v>
      </c>
    </row>
    <row r="77" spans="1:12" s="110" customFormat="1" ht="15" customHeight="1" x14ac:dyDescent="0.2">
      <c r="A77" s="534"/>
      <c r="B77" s="119" t="s">
        <v>205</v>
      </c>
      <c r="C77" s="268"/>
      <c r="D77" s="182"/>
      <c r="E77" s="113">
        <v>6.6797371767698177</v>
      </c>
      <c r="F77" s="115">
        <v>6303</v>
      </c>
      <c r="G77" s="114">
        <v>6452</v>
      </c>
      <c r="H77" s="114">
        <v>6323</v>
      </c>
      <c r="I77" s="114">
        <v>6174</v>
      </c>
      <c r="J77" s="140">
        <v>6341</v>
      </c>
      <c r="K77" s="114">
        <v>-38</v>
      </c>
      <c r="L77" s="116">
        <v>-0.5992745623718656</v>
      </c>
    </row>
    <row r="78" spans="1:12" s="110" customFormat="1" ht="15" customHeight="1" x14ac:dyDescent="0.2">
      <c r="A78" s="120"/>
      <c r="B78" s="119"/>
      <c r="C78" s="268" t="s">
        <v>106</v>
      </c>
      <c r="D78" s="182"/>
      <c r="E78" s="113">
        <v>53.641123274631127</v>
      </c>
      <c r="F78" s="115">
        <v>3381</v>
      </c>
      <c r="G78" s="114">
        <v>3417</v>
      </c>
      <c r="H78" s="114">
        <v>3523</v>
      </c>
      <c r="I78" s="114">
        <v>3439</v>
      </c>
      <c r="J78" s="140">
        <v>3514</v>
      </c>
      <c r="K78" s="114">
        <v>-133</v>
      </c>
      <c r="L78" s="116">
        <v>-3.7848605577689245</v>
      </c>
    </row>
    <row r="79" spans="1:12" s="110" customFormat="1" ht="15" customHeight="1" x14ac:dyDescent="0.2">
      <c r="A79" s="123"/>
      <c r="B79" s="124"/>
      <c r="C79" s="260" t="s">
        <v>107</v>
      </c>
      <c r="D79" s="261"/>
      <c r="E79" s="125">
        <v>46.358876725368873</v>
      </c>
      <c r="F79" s="143">
        <v>2922</v>
      </c>
      <c r="G79" s="144">
        <v>3035</v>
      </c>
      <c r="H79" s="144">
        <v>2800</v>
      </c>
      <c r="I79" s="144">
        <v>2735</v>
      </c>
      <c r="J79" s="145">
        <v>2827</v>
      </c>
      <c r="K79" s="144">
        <v>95</v>
      </c>
      <c r="L79" s="146">
        <v>3.3604527767951891</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94360</v>
      </c>
      <c r="E11" s="114">
        <v>94720</v>
      </c>
      <c r="F11" s="114">
        <v>94739</v>
      </c>
      <c r="G11" s="114">
        <v>92812</v>
      </c>
      <c r="H11" s="140">
        <v>93126</v>
      </c>
      <c r="I11" s="115">
        <v>1234</v>
      </c>
      <c r="J11" s="116">
        <v>1.3250864420247837</v>
      </c>
    </row>
    <row r="12" spans="1:15" s="110" customFormat="1" ht="24.95" customHeight="1" x14ac:dyDescent="0.2">
      <c r="A12" s="193" t="s">
        <v>132</v>
      </c>
      <c r="B12" s="194" t="s">
        <v>133</v>
      </c>
      <c r="C12" s="113">
        <v>0.39211530309453158</v>
      </c>
      <c r="D12" s="115">
        <v>370</v>
      </c>
      <c r="E12" s="114">
        <v>360</v>
      </c>
      <c r="F12" s="114">
        <v>379</v>
      </c>
      <c r="G12" s="114">
        <v>386</v>
      </c>
      <c r="H12" s="140">
        <v>382</v>
      </c>
      <c r="I12" s="115">
        <v>-12</v>
      </c>
      <c r="J12" s="116">
        <v>-3.1413612565445028</v>
      </c>
    </row>
    <row r="13" spans="1:15" s="110" customFormat="1" ht="24.95" customHeight="1" x14ac:dyDescent="0.2">
      <c r="A13" s="193" t="s">
        <v>134</v>
      </c>
      <c r="B13" s="199" t="s">
        <v>214</v>
      </c>
      <c r="C13" s="113">
        <v>1.4889783806697754</v>
      </c>
      <c r="D13" s="115">
        <v>1405</v>
      </c>
      <c r="E13" s="114">
        <v>1382</v>
      </c>
      <c r="F13" s="114">
        <v>1390</v>
      </c>
      <c r="G13" s="114">
        <v>1397</v>
      </c>
      <c r="H13" s="140">
        <v>1391</v>
      </c>
      <c r="I13" s="115">
        <v>14</v>
      </c>
      <c r="J13" s="116">
        <v>1.0064701653486701</v>
      </c>
    </row>
    <row r="14" spans="1:15" s="287" customFormat="1" ht="24" customHeight="1" x14ac:dyDescent="0.2">
      <c r="A14" s="193" t="s">
        <v>215</v>
      </c>
      <c r="B14" s="199" t="s">
        <v>137</v>
      </c>
      <c r="C14" s="113">
        <v>23.087113183552354</v>
      </c>
      <c r="D14" s="115">
        <v>21785</v>
      </c>
      <c r="E14" s="114">
        <v>22005</v>
      </c>
      <c r="F14" s="114">
        <v>22094</v>
      </c>
      <c r="G14" s="114">
        <v>21954</v>
      </c>
      <c r="H14" s="140">
        <v>22072</v>
      </c>
      <c r="I14" s="115">
        <v>-287</v>
      </c>
      <c r="J14" s="116">
        <v>-1.300289960130482</v>
      </c>
      <c r="K14" s="110"/>
      <c r="L14" s="110"/>
      <c r="M14" s="110"/>
      <c r="N14" s="110"/>
      <c r="O14" s="110"/>
    </row>
    <row r="15" spans="1:15" s="110" customFormat="1" ht="24.75" customHeight="1" x14ac:dyDescent="0.2">
      <c r="A15" s="193" t="s">
        <v>216</v>
      </c>
      <c r="B15" s="199" t="s">
        <v>217</v>
      </c>
      <c r="C15" s="113">
        <v>2.4279355659177617</v>
      </c>
      <c r="D15" s="115">
        <v>2291</v>
      </c>
      <c r="E15" s="114">
        <v>2394</v>
      </c>
      <c r="F15" s="114">
        <v>2405</v>
      </c>
      <c r="G15" s="114">
        <v>2363</v>
      </c>
      <c r="H15" s="140">
        <v>2389</v>
      </c>
      <c r="I15" s="115">
        <v>-98</v>
      </c>
      <c r="J15" s="116">
        <v>-4.1021347844286309</v>
      </c>
    </row>
    <row r="16" spans="1:15" s="287" customFormat="1" ht="24.95" customHeight="1" x14ac:dyDescent="0.2">
      <c r="A16" s="193" t="s">
        <v>218</v>
      </c>
      <c r="B16" s="199" t="s">
        <v>141</v>
      </c>
      <c r="C16" s="113">
        <v>15.026494277236116</v>
      </c>
      <c r="D16" s="115">
        <v>14179</v>
      </c>
      <c r="E16" s="114">
        <v>14252</v>
      </c>
      <c r="F16" s="114">
        <v>14308</v>
      </c>
      <c r="G16" s="114">
        <v>14218</v>
      </c>
      <c r="H16" s="140">
        <v>14233</v>
      </c>
      <c r="I16" s="115">
        <v>-54</v>
      </c>
      <c r="J16" s="116">
        <v>-0.37939998594814867</v>
      </c>
      <c r="K16" s="110"/>
      <c r="L16" s="110"/>
      <c r="M16" s="110"/>
      <c r="N16" s="110"/>
      <c r="O16" s="110"/>
    </row>
    <row r="17" spans="1:15" s="110" customFormat="1" ht="24.95" customHeight="1" x14ac:dyDescent="0.2">
      <c r="A17" s="193" t="s">
        <v>219</v>
      </c>
      <c r="B17" s="199" t="s">
        <v>220</v>
      </c>
      <c r="C17" s="113">
        <v>5.632683340398474</v>
      </c>
      <c r="D17" s="115">
        <v>5315</v>
      </c>
      <c r="E17" s="114">
        <v>5359</v>
      </c>
      <c r="F17" s="114">
        <v>5381</v>
      </c>
      <c r="G17" s="114">
        <v>5373</v>
      </c>
      <c r="H17" s="140">
        <v>5450</v>
      </c>
      <c r="I17" s="115">
        <v>-135</v>
      </c>
      <c r="J17" s="116">
        <v>-2.477064220183486</v>
      </c>
    </row>
    <row r="18" spans="1:15" s="287" customFormat="1" ht="24.95" customHeight="1" x14ac:dyDescent="0.2">
      <c r="A18" s="201" t="s">
        <v>144</v>
      </c>
      <c r="B18" s="202" t="s">
        <v>145</v>
      </c>
      <c r="C18" s="113">
        <v>5.6485799067401441</v>
      </c>
      <c r="D18" s="115">
        <v>5330</v>
      </c>
      <c r="E18" s="114">
        <v>5281</v>
      </c>
      <c r="F18" s="114">
        <v>5438</v>
      </c>
      <c r="G18" s="114">
        <v>5290</v>
      </c>
      <c r="H18" s="140">
        <v>5319</v>
      </c>
      <c r="I18" s="115">
        <v>11</v>
      </c>
      <c r="J18" s="116">
        <v>0.20680579056213574</v>
      </c>
      <c r="K18" s="110"/>
      <c r="L18" s="110"/>
      <c r="M18" s="110"/>
      <c r="N18" s="110"/>
      <c r="O18" s="110"/>
    </row>
    <row r="19" spans="1:15" s="110" customFormat="1" ht="24.95" customHeight="1" x14ac:dyDescent="0.2">
      <c r="A19" s="193" t="s">
        <v>146</v>
      </c>
      <c r="B19" s="199" t="s">
        <v>147</v>
      </c>
      <c r="C19" s="113">
        <v>14.756252649427724</v>
      </c>
      <c r="D19" s="115">
        <v>13924</v>
      </c>
      <c r="E19" s="114">
        <v>13835</v>
      </c>
      <c r="F19" s="114">
        <v>13875</v>
      </c>
      <c r="G19" s="114">
        <v>13498</v>
      </c>
      <c r="H19" s="140">
        <v>13581</v>
      </c>
      <c r="I19" s="115">
        <v>343</v>
      </c>
      <c r="J19" s="116">
        <v>2.525587217436124</v>
      </c>
    </row>
    <row r="20" spans="1:15" s="287" customFormat="1" ht="24.95" customHeight="1" x14ac:dyDescent="0.2">
      <c r="A20" s="193" t="s">
        <v>148</v>
      </c>
      <c r="B20" s="199" t="s">
        <v>149</v>
      </c>
      <c r="C20" s="113">
        <v>3.3223823654090716</v>
      </c>
      <c r="D20" s="115">
        <v>3135</v>
      </c>
      <c r="E20" s="114">
        <v>3118</v>
      </c>
      <c r="F20" s="114">
        <v>3160</v>
      </c>
      <c r="G20" s="114">
        <v>3065</v>
      </c>
      <c r="H20" s="140">
        <v>3087</v>
      </c>
      <c r="I20" s="115">
        <v>48</v>
      </c>
      <c r="J20" s="116">
        <v>1.554907677356657</v>
      </c>
      <c r="K20" s="110"/>
      <c r="L20" s="110"/>
      <c r="M20" s="110"/>
      <c r="N20" s="110"/>
      <c r="O20" s="110"/>
    </row>
    <row r="21" spans="1:15" s="110" customFormat="1" ht="24.95" customHeight="1" x14ac:dyDescent="0.2">
      <c r="A21" s="201" t="s">
        <v>150</v>
      </c>
      <c r="B21" s="202" t="s">
        <v>151</v>
      </c>
      <c r="C21" s="113">
        <v>2.4067401441288681</v>
      </c>
      <c r="D21" s="115">
        <v>2271</v>
      </c>
      <c r="E21" s="114">
        <v>2364</v>
      </c>
      <c r="F21" s="114">
        <v>2377</v>
      </c>
      <c r="G21" s="114">
        <v>2324</v>
      </c>
      <c r="H21" s="140">
        <v>2336</v>
      </c>
      <c r="I21" s="115">
        <v>-65</v>
      </c>
      <c r="J21" s="116">
        <v>-2.7825342465753424</v>
      </c>
    </row>
    <row r="22" spans="1:15" s="110" customFormat="1" ht="24.95" customHeight="1" x14ac:dyDescent="0.2">
      <c r="A22" s="201" t="s">
        <v>152</v>
      </c>
      <c r="B22" s="199" t="s">
        <v>153</v>
      </c>
      <c r="C22" s="113">
        <v>1.5674014412886816</v>
      </c>
      <c r="D22" s="115">
        <v>1479</v>
      </c>
      <c r="E22" s="114">
        <v>1483</v>
      </c>
      <c r="F22" s="114">
        <v>1477</v>
      </c>
      <c r="G22" s="114">
        <v>1430</v>
      </c>
      <c r="H22" s="140">
        <v>1439</v>
      </c>
      <c r="I22" s="115">
        <v>40</v>
      </c>
      <c r="J22" s="116">
        <v>2.7797081306462821</v>
      </c>
    </row>
    <row r="23" spans="1:15" s="110" customFormat="1" ht="24.95" customHeight="1" x14ac:dyDescent="0.2">
      <c r="A23" s="193" t="s">
        <v>154</v>
      </c>
      <c r="B23" s="199" t="s">
        <v>155</v>
      </c>
      <c r="C23" s="113">
        <v>1.8079694785926239</v>
      </c>
      <c r="D23" s="115">
        <v>1706</v>
      </c>
      <c r="E23" s="114">
        <v>1786</v>
      </c>
      <c r="F23" s="114">
        <v>1786</v>
      </c>
      <c r="G23" s="114">
        <v>1702</v>
      </c>
      <c r="H23" s="140">
        <v>1715</v>
      </c>
      <c r="I23" s="115">
        <v>-9</v>
      </c>
      <c r="J23" s="116">
        <v>-0.52478134110787167</v>
      </c>
    </row>
    <row r="24" spans="1:15" s="110" customFormat="1" ht="24.95" customHeight="1" x14ac:dyDescent="0.2">
      <c r="A24" s="193" t="s">
        <v>156</v>
      </c>
      <c r="B24" s="199" t="s">
        <v>221</v>
      </c>
      <c r="C24" s="113">
        <v>5.6570580754557014</v>
      </c>
      <c r="D24" s="115">
        <v>5338</v>
      </c>
      <c r="E24" s="114">
        <v>5347</v>
      </c>
      <c r="F24" s="114">
        <v>5316</v>
      </c>
      <c r="G24" s="114">
        <v>5188</v>
      </c>
      <c r="H24" s="140">
        <v>5145</v>
      </c>
      <c r="I24" s="115">
        <v>193</v>
      </c>
      <c r="J24" s="116">
        <v>3.7512147716229349</v>
      </c>
    </row>
    <row r="25" spans="1:15" s="110" customFormat="1" ht="24.95" customHeight="1" x14ac:dyDescent="0.2">
      <c r="A25" s="193" t="s">
        <v>222</v>
      </c>
      <c r="B25" s="204" t="s">
        <v>159</v>
      </c>
      <c r="C25" s="113">
        <v>4.1288681644764731</v>
      </c>
      <c r="D25" s="115">
        <v>3896</v>
      </c>
      <c r="E25" s="114">
        <v>3999</v>
      </c>
      <c r="F25" s="114">
        <v>3616</v>
      </c>
      <c r="G25" s="114">
        <v>3406</v>
      </c>
      <c r="H25" s="140">
        <v>3476</v>
      </c>
      <c r="I25" s="115">
        <v>420</v>
      </c>
      <c r="J25" s="116">
        <v>12.082853855005753</v>
      </c>
    </row>
    <row r="26" spans="1:15" s="110" customFormat="1" ht="24.95" customHeight="1" x14ac:dyDescent="0.2">
      <c r="A26" s="201">
        <v>782.78300000000002</v>
      </c>
      <c r="B26" s="203" t="s">
        <v>160</v>
      </c>
      <c r="C26" s="113">
        <v>1.0290377278507843</v>
      </c>
      <c r="D26" s="115">
        <v>971</v>
      </c>
      <c r="E26" s="114">
        <v>1047</v>
      </c>
      <c r="F26" s="114">
        <v>1172</v>
      </c>
      <c r="G26" s="114">
        <v>1194</v>
      </c>
      <c r="H26" s="140">
        <v>1176</v>
      </c>
      <c r="I26" s="115">
        <v>-205</v>
      </c>
      <c r="J26" s="116">
        <v>-17.431972789115648</v>
      </c>
    </row>
    <row r="27" spans="1:15" s="110" customFormat="1" ht="24.95" customHeight="1" x14ac:dyDescent="0.2">
      <c r="A27" s="193" t="s">
        <v>161</v>
      </c>
      <c r="B27" s="199" t="s">
        <v>223</v>
      </c>
      <c r="C27" s="113">
        <v>5.5553200508690121</v>
      </c>
      <c r="D27" s="115">
        <v>5242</v>
      </c>
      <c r="E27" s="114">
        <v>5204</v>
      </c>
      <c r="F27" s="114">
        <v>5245</v>
      </c>
      <c r="G27" s="114">
        <v>5146</v>
      </c>
      <c r="H27" s="140">
        <v>5112</v>
      </c>
      <c r="I27" s="115">
        <v>130</v>
      </c>
      <c r="J27" s="116">
        <v>2.5430359937402192</v>
      </c>
    </row>
    <row r="28" spans="1:15" s="110" customFormat="1" ht="24.95" customHeight="1" x14ac:dyDescent="0.2">
      <c r="A28" s="193" t="s">
        <v>163</v>
      </c>
      <c r="B28" s="199" t="s">
        <v>164</v>
      </c>
      <c r="C28" s="113">
        <v>4.5623145400593472</v>
      </c>
      <c r="D28" s="115">
        <v>4305</v>
      </c>
      <c r="E28" s="114">
        <v>4357</v>
      </c>
      <c r="F28" s="114">
        <v>4341</v>
      </c>
      <c r="G28" s="114">
        <v>4300</v>
      </c>
      <c r="H28" s="140">
        <v>4267</v>
      </c>
      <c r="I28" s="115">
        <v>38</v>
      </c>
      <c r="J28" s="116">
        <v>0.89055542535739396</v>
      </c>
    </row>
    <row r="29" spans="1:15" s="110" customFormat="1" ht="24.95" customHeight="1" x14ac:dyDescent="0.2">
      <c r="A29" s="193">
        <v>86</v>
      </c>
      <c r="B29" s="199" t="s">
        <v>165</v>
      </c>
      <c r="C29" s="113">
        <v>8.915854175498092</v>
      </c>
      <c r="D29" s="115">
        <v>8413</v>
      </c>
      <c r="E29" s="114">
        <v>8390</v>
      </c>
      <c r="F29" s="114">
        <v>8382</v>
      </c>
      <c r="G29" s="114">
        <v>8123</v>
      </c>
      <c r="H29" s="140">
        <v>8204</v>
      </c>
      <c r="I29" s="115">
        <v>209</v>
      </c>
      <c r="J29" s="116">
        <v>2.5475377864456363</v>
      </c>
    </row>
    <row r="30" spans="1:15" s="110" customFormat="1" ht="24.95" customHeight="1" x14ac:dyDescent="0.2">
      <c r="A30" s="193">
        <v>87.88</v>
      </c>
      <c r="B30" s="204" t="s">
        <v>166</v>
      </c>
      <c r="C30" s="113">
        <v>11.83658329800763</v>
      </c>
      <c r="D30" s="115">
        <v>11169</v>
      </c>
      <c r="E30" s="114">
        <v>11169</v>
      </c>
      <c r="F30" s="114">
        <v>11116</v>
      </c>
      <c r="G30" s="114">
        <v>10847</v>
      </c>
      <c r="H30" s="140">
        <v>10838</v>
      </c>
      <c r="I30" s="115">
        <v>331</v>
      </c>
      <c r="J30" s="116">
        <v>3.0540690164236945</v>
      </c>
    </row>
    <row r="31" spans="1:15" s="110" customFormat="1" ht="24.95" customHeight="1" x14ac:dyDescent="0.2">
      <c r="A31" s="193" t="s">
        <v>167</v>
      </c>
      <c r="B31" s="199" t="s">
        <v>168</v>
      </c>
      <c r="C31" s="113">
        <v>3.8363713437897413</v>
      </c>
      <c r="D31" s="115">
        <v>3620</v>
      </c>
      <c r="E31" s="114">
        <v>3593</v>
      </c>
      <c r="F31" s="114">
        <v>3575</v>
      </c>
      <c r="G31" s="114">
        <v>3561</v>
      </c>
      <c r="H31" s="140">
        <v>3585</v>
      </c>
      <c r="I31" s="115">
        <v>35</v>
      </c>
      <c r="J31" s="116">
        <v>0.97629009762900976</v>
      </c>
    </row>
    <row r="32" spans="1:15" s="110" customFormat="1" ht="24.95" customHeight="1" x14ac:dyDescent="0.2">
      <c r="A32" s="193"/>
      <c r="B32" s="288" t="s">
        <v>224</v>
      </c>
      <c r="C32" s="113" t="s">
        <v>513</v>
      </c>
      <c r="D32" s="115" t="s">
        <v>513</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0.39211530309453158</v>
      </c>
      <c r="D34" s="115">
        <v>370</v>
      </c>
      <c r="E34" s="114">
        <v>360</v>
      </c>
      <c r="F34" s="114">
        <v>379</v>
      </c>
      <c r="G34" s="114">
        <v>386</v>
      </c>
      <c r="H34" s="140">
        <v>382</v>
      </c>
      <c r="I34" s="115">
        <v>-12</v>
      </c>
      <c r="J34" s="116">
        <v>-3.1413612565445028</v>
      </c>
    </row>
    <row r="35" spans="1:10" s="110" customFormat="1" ht="24.95" customHeight="1" x14ac:dyDescent="0.2">
      <c r="A35" s="292" t="s">
        <v>171</v>
      </c>
      <c r="B35" s="293" t="s">
        <v>172</v>
      </c>
      <c r="C35" s="113">
        <v>30.224671470962271</v>
      </c>
      <c r="D35" s="115">
        <v>28520</v>
      </c>
      <c r="E35" s="114">
        <v>28668</v>
      </c>
      <c r="F35" s="114">
        <v>28922</v>
      </c>
      <c r="G35" s="114">
        <v>28641</v>
      </c>
      <c r="H35" s="140">
        <v>28782</v>
      </c>
      <c r="I35" s="115">
        <v>-262</v>
      </c>
      <c r="J35" s="116">
        <v>-0.91029115419359319</v>
      </c>
    </row>
    <row r="36" spans="1:10" s="110" customFormat="1" ht="24.95" customHeight="1" x14ac:dyDescent="0.2">
      <c r="A36" s="294" t="s">
        <v>173</v>
      </c>
      <c r="B36" s="295" t="s">
        <v>174</v>
      </c>
      <c r="C36" s="125">
        <v>69.38215345485375</v>
      </c>
      <c r="D36" s="143">
        <v>65469</v>
      </c>
      <c r="E36" s="144">
        <v>65692</v>
      </c>
      <c r="F36" s="144">
        <v>65438</v>
      </c>
      <c r="G36" s="144">
        <v>63784</v>
      </c>
      <c r="H36" s="145">
        <v>63961</v>
      </c>
      <c r="I36" s="143">
        <v>1508</v>
      </c>
      <c r="J36" s="146">
        <v>2.3576867153421617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2020-09-25T06:57:34Z</dcterms:created>
  <dcterms:modified xsi:type="dcterms:W3CDTF">2020-09-28T08:06:25Z</dcterms:modified>
</cp:coreProperties>
</file>