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G32" i="24" s="1"/>
  <c r="C31" i="24"/>
  <c r="C30" i="24"/>
  <c r="G30" i="24" s="1"/>
  <c r="C29" i="24"/>
  <c r="C28" i="24"/>
  <c r="C27" i="24"/>
  <c r="C26" i="24"/>
  <c r="C25" i="24"/>
  <c r="C24" i="24"/>
  <c r="G24" i="24" s="1"/>
  <c r="C23" i="24"/>
  <c r="C22" i="24"/>
  <c r="I22" i="24" s="1"/>
  <c r="C21" i="24"/>
  <c r="C20" i="24"/>
  <c r="C19" i="24"/>
  <c r="C18" i="24"/>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6" i="24" l="1"/>
  <c r="H26" i="24"/>
  <c r="F26" i="24"/>
  <c r="D26" i="24"/>
  <c r="J26" i="24"/>
  <c r="D23" i="24"/>
  <c r="J23" i="24"/>
  <c r="H23" i="24"/>
  <c r="K23" i="24"/>
  <c r="F23" i="24"/>
  <c r="D7" i="24"/>
  <c r="J7" i="24"/>
  <c r="H7" i="24"/>
  <c r="K7" i="24"/>
  <c r="F7" i="24"/>
  <c r="K34" i="24"/>
  <c r="J34" i="24"/>
  <c r="H34" i="24"/>
  <c r="F34" i="24"/>
  <c r="D34" i="24"/>
  <c r="F31" i="24"/>
  <c r="D31" i="24"/>
  <c r="J31" i="24"/>
  <c r="H31" i="24"/>
  <c r="K31" i="24"/>
  <c r="D19" i="24"/>
  <c r="J19" i="24"/>
  <c r="H19" i="24"/>
  <c r="K19" i="24"/>
  <c r="F19" i="24"/>
  <c r="K22" i="24"/>
  <c r="H22" i="24"/>
  <c r="F22" i="24"/>
  <c r="D22" i="24"/>
  <c r="J22" i="24"/>
  <c r="D25" i="24"/>
  <c r="J25" i="24"/>
  <c r="H25" i="24"/>
  <c r="K25" i="24"/>
  <c r="F25" i="24"/>
  <c r="K28" i="24"/>
  <c r="H28" i="24"/>
  <c r="F28" i="24"/>
  <c r="D28" i="24"/>
  <c r="J28" i="24"/>
  <c r="K16" i="24"/>
  <c r="H16" i="24"/>
  <c r="F16" i="24"/>
  <c r="D16" i="24"/>
  <c r="J16" i="24"/>
  <c r="M8" i="24"/>
  <c r="E8" i="24"/>
  <c r="L8" i="24"/>
  <c r="I8" i="24"/>
  <c r="G8" i="24"/>
  <c r="G17" i="24"/>
  <c r="L17" i="24"/>
  <c r="I17" i="24"/>
  <c r="M17" i="24"/>
  <c r="E17" i="24"/>
  <c r="G23" i="24"/>
  <c r="L23" i="24"/>
  <c r="I23" i="24"/>
  <c r="E23" i="24"/>
  <c r="M23" i="24"/>
  <c r="M26" i="24"/>
  <c r="E26" i="24"/>
  <c r="L26" i="24"/>
  <c r="I26" i="24"/>
  <c r="G26" i="24"/>
  <c r="G29" i="24"/>
  <c r="L29" i="24"/>
  <c r="I29" i="24"/>
  <c r="M29" i="24"/>
  <c r="E29" i="24"/>
  <c r="G35" i="24"/>
  <c r="M35" i="24"/>
  <c r="E35" i="24"/>
  <c r="L35" i="24"/>
  <c r="I35" i="24"/>
  <c r="D9" i="24"/>
  <c r="J9" i="24"/>
  <c r="H9" i="24"/>
  <c r="K9" i="24"/>
  <c r="F9" i="24"/>
  <c r="D29" i="24"/>
  <c r="J29" i="24"/>
  <c r="H29" i="24"/>
  <c r="K29" i="24"/>
  <c r="F29" i="24"/>
  <c r="F35" i="24"/>
  <c r="D35" i="24"/>
  <c r="J35" i="24"/>
  <c r="H35" i="24"/>
  <c r="K35" i="24"/>
  <c r="B45" i="24"/>
  <c r="B39" i="24"/>
  <c r="G9" i="24"/>
  <c r="L9" i="24"/>
  <c r="I9" i="24"/>
  <c r="M9" i="24"/>
  <c r="E9" i="24"/>
  <c r="C14" i="24"/>
  <c r="C6" i="24"/>
  <c r="B14" i="24"/>
  <c r="B6" i="24"/>
  <c r="D17" i="24"/>
  <c r="J17" i="24"/>
  <c r="H17" i="24"/>
  <c r="K17" i="24"/>
  <c r="F17" i="24"/>
  <c r="K20" i="24"/>
  <c r="H20" i="24"/>
  <c r="F20" i="24"/>
  <c r="D20" i="24"/>
  <c r="J20" i="24"/>
  <c r="K32" i="24"/>
  <c r="J32" i="24"/>
  <c r="H32" i="24"/>
  <c r="F32" i="24"/>
  <c r="D32" i="24"/>
  <c r="G33" i="24"/>
  <c r="L33" i="24"/>
  <c r="I33" i="24"/>
  <c r="E33" i="24"/>
  <c r="M33" i="24"/>
  <c r="G15" i="24"/>
  <c r="L15" i="24"/>
  <c r="I15" i="24"/>
  <c r="M15" i="24"/>
  <c r="E15" i="24"/>
  <c r="M18" i="24"/>
  <c r="E18" i="24"/>
  <c r="L18" i="24"/>
  <c r="I18" i="24"/>
  <c r="G18" i="24"/>
  <c r="G21" i="24"/>
  <c r="L21" i="24"/>
  <c r="I21" i="24"/>
  <c r="E21" i="24"/>
  <c r="M21" i="24"/>
  <c r="G27" i="24"/>
  <c r="L27" i="24"/>
  <c r="I27" i="24"/>
  <c r="M27" i="24"/>
  <c r="E27" i="24"/>
  <c r="D21" i="24"/>
  <c r="J21" i="24"/>
  <c r="H21" i="24"/>
  <c r="F21" i="24"/>
  <c r="K21" i="24"/>
  <c r="D27" i="24"/>
  <c r="J27" i="24"/>
  <c r="H27" i="24"/>
  <c r="K27" i="24"/>
  <c r="F27" i="24"/>
  <c r="K30" i="24"/>
  <c r="J30" i="24"/>
  <c r="H30" i="24"/>
  <c r="F30" i="24"/>
  <c r="D30" i="24"/>
  <c r="F33" i="24"/>
  <c r="D33" i="24"/>
  <c r="J33" i="24"/>
  <c r="H33" i="24"/>
  <c r="K33" i="24"/>
  <c r="H37" i="24"/>
  <c r="F37" i="24"/>
  <c r="D37" i="24"/>
  <c r="K37" i="24"/>
  <c r="J37" i="24"/>
  <c r="D15" i="24"/>
  <c r="J15" i="24"/>
  <c r="H15" i="24"/>
  <c r="K15" i="24"/>
  <c r="F15" i="24"/>
  <c r="K18" i="24"/>
  <c r="H18" i="24"/>
  <c r="F18" i="24"/>
  <c r="D18" i="24"/>
  <c r="J18" i="24"/>
  <c r="K24" i="24"/>
  <c r="H24" i="24"/>
  <c r="F24" i="24"/>
  <c r="D24" i="24"/>
  <c r="J24" i="24"/>
  <c r="G25" i="24"/>
  <c r="L25" i="24"/>
  <c r="I25" i="24"/>
  <c r="M25" i="24"/>
  <c r="E25" i="24"/>
  <c r="G31" i="24"/>
  <c r="L31" i="24"/>
  <c r="I31" i="24"/>
  <c r="M31" i="24"/>
  <c r="E31" i="24"/>
  <c r="M34" i="24"/>
  <c r="E34" i="24"/>
  <c r="L34" i="24"/>
  <c r="I34" i="24"/>
  <c r="G34" i="24"/>
  <c r="M38" i="24"/>
  <c r="E38" i="24"/>
  <c r="L38" i="24"/>
  <c r="G38" i="24"/>
  <c r="I38" i="24"/>
  <c r="K8" i="24"/>
  <c r="H8" i="24"/>
  <c r="F8" i="24"/>
  <c r="D8" i="24"/>
  <c r="J8" i="24"/>
  <c r="D38" i="24"/>
  <c r="K38" i="24"/>
  <c r="J38" i="24"/>
  <c r="H38" i="24"/>
  <c r="F38" i="24"/>
  <c r="G7" i="24"/>
  <c r="L7" i="24"/>
  <c r="I7" i="24"/>
  <c r="M7" i="24"/>
  <c r="E7" i="24"/>
  <c r="G19" i="24"/>
  <c r="L19" i="24"/>
  <c r="I19" i="24"/>
  <c r="E19" i="24"/>
  <c r="M19" i="24"/>
  <c r="G16" i="24"/>
  <c r="M20" i="24"/>
  <c r="E20" i="24"/>
  <c r="L20" i="24"/>
  <c r="M28" i="24"/>
  <c r="E28" i="24"/>
  <c r="L28" i="24"/>
  <c r="I37" i="24"/>
  <c r="G37" i="24"/>
  <c r="L37" i="24"/>
  <c r="M37" i="24"/>
  <c r="G20" i="24"/>
  <c r="I20" i="24"/>
  <c r="G2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16" i="24"/>
  <c r="E16" i="24"/>
  <c r="L16" i="24"/>
  <c r="M24" i="24"/>
  <c r="E24" i="24"/>
  <c r="L24" i="24"/>
  <c r="M32" i="24"/>
  <c r="E32" i="24"/>
  <c r="L32" i="24"/>
  <c r="I24" i="24"/>
  <c r="I32" i="24"/>
  <c r="G28" i="24"/>
  <c r="M22" i="24"/>
  <c r="E22" i="24"/>
  <c r="L22" i="24"/>
  <c r="M30" i="24"/>
  <c r="E30" i="24"/>
  <c r="L30" i="24"/>
  <c r="C45" i="24"/>
  <c r="C39" i="24"/>
  <c r="I28"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G40" i="24"/>
  <c r="G42" i="24"/>
  <c r="G44" i="24"/>
  <c r="L43" i="24"/>
  <c r="L40" i="24"/>
  <c r="L42" i="24"/>
  <c r="L44" i="24"/>
  <c r="E40" i="24"/>
  <c r="E42" i="24"/>
  <c r="E44" i="24"/>
  <c r="K6" i="24" l="1"/>
  <c r="H6" i="24"/>
  <c r="F6" i="24"/>
  <c r="D6" i="24"/>
  <c r="J6" i="24"/>
  <c r="J77" i="24"/>
  <c r="I39" i="24"/>
  <c r="G39" i="24"/>
  <c r="L39" i="24"/>
  <c r="M39" i="24"/>
  <c r="E39" i="24"/>
  <c r="M6" i="24"/>
  <c r="E6" i="24"/>
  <c r="L6" i="24"/>
  <c r="I6" i="24"/>
  <c r="G6" i="24"/>
  <c r="H45" i="24"/>
  <c r="F45" i="24"/>
  <c r="D45" i="24"/>
  <c r="K45" i="24"/>
  <c r="J45" i="24"/>
  <c r="I45" i="24"/>
  <c r="G45" i="24"/>
  <c r="L45" i="24"/>
  <c r="M45" i="24"/>
  <c r="E45" i="24"/>
  <c r="K77" i="24"/>
  <c r="M14" i="24"/>
  <c r="E14" i="24"/>
  <c r="L14" i="24"/>
  <c r="G14" i="24"/>
  <c r="I14" i="24"/>
  <c r="I77" i="24"/>
  <c r="K14" i="24"/>
  <c r="H14" i="24"/>
  <c r="F14" i="24"/>
  <c r="D14" i="24"/>
  <c r="J14" i="24"/>
  <c r="H39" i="24"/>
  <c r="F39" i="24"/>
  <c r="D39" i="24"/>
  <c r="K39" i="24"/>
  <c r="J39" i="24"/>
  <c r="J79" i="24" l="1"/>
  <c r="J78" i="24"/>
  <c r="K79" i="24"/>
  <c r="K78" i="24"/>
  <c r="I78" i="24"/>
  <c r="I79" i="24"/>
  <c r="I83" i="24" l="1"/>
  <c r="I82" i="24"/>
  <c r="I81" i="24"/>
</calcChain>
</file>

<file path=xl/sharedStrings.xml><?xml version="1.0" encoding="utf-8"?>
<sst xmlns="http://schemas.openxmlformats.org/spreadsheetml/2006/main" count="1775" uniqueCount="521">
  <si>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</si>
  <si>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</si>
  <si>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</si>
  <si>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</si>
  <si>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</si>
  <si>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</si>
  <si>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</si>
  <si>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</si>
  <si>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</si>
  <si>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</si>
  <si>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</si>
  <si>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</si>
  <si>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</si>
  <si>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Holzminden (03255)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</si>
  <si>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</si>
  <si>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</si>
  <si>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</si>
  <si>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</si>
  <si>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</si>
  <si>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</si>
  <si>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</si>
  <si>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</si>
  <si>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</si>
  <si>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</si>
  <si>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</si>
  <si>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</si>
  <si>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</si>
  <si>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</si>
  <si>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</si>
  <si>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</si>
  <si>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</si>
  <si>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</si>
  <si>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</si>
  <si>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</si>
  <si>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</si>
  <si>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</si>
  <si>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</si>
  <si>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</si>
  <si>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</si>
  <si>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</si>
  <si>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</si>
  <si>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</si>
  <si>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</si>
  <si>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</si>
  <si>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</si>
  <si>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</si>
  <si>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</si>
  <si>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</si>
  <si>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</si>
  <si>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</si>
  <si>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</si>
  <si>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</si>
  <si>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</si>
  <si>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</si>
  <si>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</si>
  <si>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</si>
  <si>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</si>
  <si>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</si>
  <si>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</si>
  <si>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</si>
  <si>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</si>
  <si>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</si>
  <si>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</si>
  <si>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</si>
  <si>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</si>
  <si>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</si>
  <si>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</si>
  <si>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</si>
  <si>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</si>
  <si>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</si>
  <si>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</si>
  <si>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</si>
  <si>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</si>
  <si>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</si>
  <si>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</si>
  <si>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</si>
  <si>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</si>
  <si>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</si>
  <si>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</si>
  <si>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</si>
  <si>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</si>
  <si>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</si>
  <si>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</si>
  <si>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</si>
  <si>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</si>
  <si>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</si>
  <si>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</si>
  <si>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</si>
  <si>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</si>
  <si>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</si>
  <si>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</si>
  <si>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</si>
  <si>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Holzminden (03255);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</si>
  <si>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</si>
  <si>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</si>
  <si>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</si>
  <si>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</si>
  <si>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</si>
  <si>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</si>
  <si>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</si>
  <si>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</si>
  <si>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</si>
  <si>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</si>
  <si>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</si>
  <si>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</si>
  <si>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</si>
  <si>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</si>
  <si>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</si>
  <si>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</si>
  <si>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</si>
  <si>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</si>
  <si>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</si>
  <si>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</si>
  <si>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</si>
  <si>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</si>
  <si>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</si>
  <si>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</si>
  <si>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</si>
  <si>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</si>
  <si>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</si>
  <si>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</si>
  <si>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</si>
  <si>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</si>
  <si>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</si>
  <si>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</si>
  <si>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</si>
  <si>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</si>
  <si>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</si>
  <si>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</si>
  <si>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</si>
  <si>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</si>
  <si>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</si>
  <si>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</si>
  <si>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</si>
  <si>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</si>
  <si>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</si>
  <si>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</si>
  <si>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</si>
  <si>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</si>
  <si>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</si>
  <si>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</si>
  <si>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</si>
  <si>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</si>
  <si>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</si>
  <si>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</si>
  <si>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</si>
  <si>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</si>
  <si>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</si>
  <si>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</si>
  <si>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</si>
  <si>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</si>
  <si>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</si>
  <si>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</si>
  <si>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</si>
  <si>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</si>
  <si>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</si>
  <si>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</si>
  <si>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</si>
  <si>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</si>
  <si>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</si>
  <si>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</si>
  <si>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</si>
  <si>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</si>
  <si>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</si>
  <si>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</si>
  <si>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</si>
  <si>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</si>
  <si>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</si>
  <si>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</si>
  <si>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</si>
  <si>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</si>
  <si>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</si>
  <si>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</si>
  <si>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</si>
  <si>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</si>
  <si>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</si>
  <si>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</si>
  <si>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</si>
  <si>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</si>
  <si>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</si>
  <si>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</si>
  <si>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</si>
  <si>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</si>
  <si>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Holzminden (03255)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</si>
  <si>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</si>
  <si>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</si>
  <si>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</si>
  <si>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</si>
  <si>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</si>
  <si>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</si>
  <si>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</si>
  <si>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</si>
  <si>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</si>
  <si>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</si>
  <si>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</si>
  <si>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</si>
  <si>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</si>
  <si>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</si>
  <si>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</si>
  <si>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</si>
  <si>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</si>
  <si>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</si>
  <si>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</si>
  <si>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</si>
  <si>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</si>
  <si>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</si>
  <si>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</si>
  <si>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</si>
  <si>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</si>
  <si>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</si>
  <si>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</si>
  <si>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</si>
  <si>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</si>
  <si>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</si>
  <si>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</si>
  <si>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</si>
  <si>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</si>
  <si>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</si>
  <si>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</si>
  <si>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</si>
  <si>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</si>
  <si>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</si>
  <si>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</si>
  <si>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</si>
  <si>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</si>
  <si>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</si>
  <si>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</si>
  <si>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</si>
  <si>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</si>
  <si>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</si>
  <si>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</si>
  <si>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</si>
  <si>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</si>
  <si>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</si>
  <si>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</si>
  <si>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</si>
  <si>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</si>
  <si>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</si>
  <si>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</si>
  <si>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</si>
  <si>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</si>
  <si>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</si>
  <si>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</si>
  <si>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</si>
  <si>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</si>
  <si>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</si>
  <si>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</si>
  <si>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</si>
  <si>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</si>
  <si>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</si>
  <si>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</si>
  <si>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</si>
  <si>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</si>
  <si>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</si>
  <si>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</si>
  <si>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</si>
  <si>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</si>
  <si>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</si>
  <si>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</si>
  <si>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</si>
  <si>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</si>
  <si>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</si>
  <si>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</si>
  <si>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</si>
  <si>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</si>
  <si>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</si>
  <si>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</si>
  <si>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</si>
  <si>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</si>
  <si>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</si>
  <si>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</si>
  <si>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</si>
  <si>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</si>
  <si>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</si>
  <si>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</si>
  <si>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</si>
  <si>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</si>
  <si>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</si>
  <si>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</si>
  <si>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</si>
  <si>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</si>
  <si>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</si>
  <si>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</si>
  <si>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</si>
  <si>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</si>
  <si>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</si>
  <si>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</si>
  <si>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</si>
  <si>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</si>
  <si>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</si>
  <si>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</si>
  <si>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</si>
  <si>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</si>
  <si>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</si>
  <si>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</si>
  <si>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</si>
  <si>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</si>
  <si>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</si>
  <si>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</si>
  <si>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</si>
  <si>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</si>
  <si>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</si>
  <si>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</si>
  <si>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</si>
  <si>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</si>
  <si>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</si>
  <si>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</si>
  <si>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</si>
  <si>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</si>
  <si>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</si>
  <si>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</si>
  <si>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</si>
  <si>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</si>
  <si>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</si>
  <si>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</si>
  <si>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</si>
  <si>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</si>
  <si>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</si>
  <si>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</si>
  <si>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</si>
  <si>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</si>
  <si>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</si>
  <si>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</si>
  <si>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</si>
  <si>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</si>
  <si>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</si>
  <si>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</si>
  <si>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</si>
  <si>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</si>
  <si>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</si>
  <si>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</si>
  <si>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</si>
  <si>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</si>
  <si>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</si>
  <si>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</si>
  <si>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</si>
  <si>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</si>
  <si>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</si>
  <si>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</si>
  <si>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</si>
  <si>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</si>
  <si>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</si>
  <si>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</si>
  <si>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</si>
  <si>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</si>
  <si>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</si>
  <si>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</si>
  <si>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</si>
  <si>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</si>
  <si>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</si>
  <si>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</si>
  <si>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</si>
  <si>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</si>
  <si>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</si>
  <si>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</si>
  <si>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</si>
  <si>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</si>
  <si>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</si>
  <si>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</si>
  <si>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</si>
  <si>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</si>
  <si>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</si>
  <si>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</si>
  <si>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</si>
  <si>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</si>
  <si>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</si>
  <si>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</si>
  <si>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</si>
  <si>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</si>
  <si>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</si>
  <si>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</si>
  <si>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</si>
  <si>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</si>
  <si>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Holzminden (03255);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</si>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</sst>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{CEFF7769-6FCA-4146-9BB3-FCDB067105D1}</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7A3B-4388-B3F5-DDFD0010744F}"/>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{5EE23277-4954-46D5-B27A-DD8365693038}</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7A3B-4388-B3F5-DDFD0010744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{132E6DF2-4736-4B0E-A35C-322603B5F6FE}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A3B-4388-B3F5-DDFD0010744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{4079E319-F98F-4AB3-95D0-8DC7FE496081}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A3B-4388-B3F5-DDFD0010744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1.0927283100013165</c:v>
                </c:pt>
                <c:pt idx="1">
                  <c:v>1.4040057212208159</c:v>
                </c:pt>
                <c:pt idx="2">
                  <c:v>1.1186464311118853</c:v>
                </c:pt>
                <c:pt idx="3">
                  <c:v>1.0875687030768</c:v>
                </c:pt>
              </c:numCache>
            </c:numRef>
          </c:val>
          <c:extLst>
            <c:ext xmlns:c16="http://schemas.microsoft.com/office/drawing/2014/chart" uri="{C3380CC4-5D6E-409C-BE32-E72D297353CC}">
              <c16:uniqueId val="{00000004-7A3B-4388-B3F5-DDFD0010744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{F4E0B7C9-B9B9-4BC1-A28B-CD6D03228D63}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A3B-4388-B3F5-DDFD0010744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{4C785E10-A449-4F70-8BE3-1D9310DD33D6}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A3B-4388-B3F5-DDFD0010744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{7216A3E2-29AE-42B5-88FD-94356CE93CB9}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A3B-4388-B3F5-DDFD0010744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{46C4DB0C-01F5-469B-A0F0-99E804A93684}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A3B-4388-B3F5-DDFD001074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A3B-4388-B3F5-DDFD0010744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A3B-4388-B3F5-DDFD0010744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{1BFFAA3B-9EE4-4268-B090-5E0ABEE5351D}</c15:txfldGUID>
                      <c15:f>Daten_Diagramme!$E$6</c15:f>
                      <c15:dlblFieldTableCache>
                        <c:ptCount val="1"/>
                        <c:pt idx="0">
                          <c:v>-5.9</c:v>
                        </c:pt>
                      </c15:dlblFieldTableCache>
                    </c15:dlblFTEntry>
                  </c15:dlblFieldTable>
                  <c15:showDataLabelsRange val="0"/>
                </c:ext>
                <c:ext xmlns:c16="http://schemas.microsoft.com/office/drawing/2014/chart" uri="{C3380CC4-5D6E-409C-BE32-E72D297353CC}">
                  <c16:uniqueId val="{00000000-2E38-477E-A199-051C594D1B70}"/>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{72C97E5B-A1E1-4FDC-B178-DDD865A01335}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2E38-477E-A199-051C594D1B7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{B8365458-72A8-4CA0-BAB9-9F7949D95224}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E38-477E-A199-051C594D1B7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{E26FBD40-C004-4016-92B5-D9DAFE1A5C3E}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E38-477E-A199-051C594D1B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-5.9304314769055315</c:v>
                </c:pt>
                <c:pt idx="1">
                  <c:v>-2.8801937126160149</c:v>
                </c:pt>
                <c:pt idx="2">
                  <c:v>-2.7637010795899166</c:v>
                </c:pt>
                <c:pt idx="3">
                  <c:v>-2.8655893304673015</c:v>
                </c:pt>
              </c:numCache>
            </c:numRef>
          </c:val>
          <c:extLst>
            <c:ext xmlns:c16="http://schemas.microsoft.com/office/drawing/2014/chart" uri="{C3380CC4-5D6E-409C-BE32-E72D297353CC}">
              <c16:uniqueId val="{00000004-2E38-477E-A199-051C594D1B7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{26DC24C8-ECE9-42CB-BF45-2E52E2E592D3}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E38-477E-A199-051C594D1B7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{F4C6DBBA-3012-46B1-82A9-4757661A3728}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E38-477E-A199-051C594D1B7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{477C5596-4C4C-44ED-8CA5-3AB551392AFF}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E38-477E-A199-051C594D1B7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{AE8D5D74-9C6E-4BFC-B913-9844CDC7BE53}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E38-477E-A199-051C594D1B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38-477E-A199-051C594D1B7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38-477E-A199-051C594D1B7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{5DB154AF-F1AF-4D2A-8851-4DD24070E091}</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582C-4D00-823E-B62493F3A35E}"/>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{CAFEDC6B-340E-46EA-BF39-B6368136D688}</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582C-4D00-823E-B62493F3A35E}"/>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{D6D8CE63-2D61-42DD-8885-457FD88D6DE4}</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582C-4D00-823E-B62493F3A35E}"/>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{349F0E05-C0E7-4C8A-A663-3860B775B326}</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582C-4D00-823E-B62493F3A35E}"/>
                </c:ext>
              </c:extLst>
            </c:dLbl>
            <c:dLbl>
              <c:idx val="4"/>
              <c:tx>
                <c:strRef>
                  <c:f>Daten_Diagramme!$D$18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{B69BE0BE-C499-4EDE-A148-665D20E7D7B4}</c15:txfldGUID>
                      <c15:f>Daten_Diagramme!$D$18</c15:f>
                      <c15:dlblFieldTableCache>
                        <c:ptCount val="1"/>
                        <c:pt idx="0">
                          <c:v>-2.7</c:v>
                        </c:pt>
                      </c15:dlblFieldTableCache>
                    </c15:dlblFTEntry>
                  </c15:dlblFieldTable>
                  <c15:showDataLabelsRange val="0"/>
                </c:ext>
                <c:ext xmlns:c16="http://schemas.microsoft.com/office/drawing/2014/chart" uri="{C3380CC4-5D6E-409C-BE32-E72D297353CC}">
                  <c16:uniqueId val="{00000004-582C-4D00-823E-B62493F3A35E}"/>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{46B24CC3-351D-4113-8E96-4EAC067285FC}</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582C-4D00-823E-B62493F3A35E}"/>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{B6045379-5D9B-4D08-9F76-1DED85F61CE6}</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582C-4D00-823E-B62493F3A35E}"/>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{A2CC282E-7FD9-4DBE-AAC7-71190D0926B7}</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582C-4D00-823E-B62493F3A35E}"/>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{EC11B7B5-D4C4-4DAB-8023-94910830A124}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582C-4D00-823E-B62493F3A35E}"/>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{AD03E19D-E920-430C-8974-C392B00411E3}</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582C-4D00-823E-B62493F3A35E}"/>
                </c:ext>
              </c:extLst>
            </c:dLbl>
            <c:dLbl>
              <c:idx val="10"/>
              <c:tx>
                <c:strRef>
                  <c:f>Daten_Diagramme!$D$24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{874D43F2-17C5-4D83-97E6-B5E8E17D6C87}</c15:txfldGUID>
                      <c15:f>Daten_Diagramme!$D$24</c15:f>
                      <c15:dlblFieldTableCache>
                        <c:ptCount val="1"/>
                        <c:pt idx="0">
                          <c:v>6.8</c:v>
                        </c:pt>
                      </c15:dlblFieldTableCache>
                    </c15:dlblFTEntry>
                  </c15:dlblFieldTable>
                  <c15:showDataLabelsRange val="0"/>
                </c:ext>
                <c:ext xmlns:c16="http://schemas.microsoft.com/office/drawing/2014/chart" uri="{C3380CC4-5D6E-409C-BE32-E72D297353CC}">
                  <c16:uniqueId val="{0000000A-582C-4D00-823E-B62493F3A35E}"/>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{B5BCF82D-B7C7-4832-9494-DB8DA3A90705}</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582C-4D00-823E-B62493F3A35E}"/>
                </c:ext>
              </c:extLst>
            </c:dLbl>
            <c:dLbl>
              <c:idx val="12"/>
              <c:tx>
                <c:strRef>
                  <c:f>Daten_Diagramme!$D$26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{E042B733-093E-4BDD-9518-0B59260AFA6E}</c15:txfldGUID>
                      <c15:f>Daten_Diagramme!$D$26</c15:f>
                      <c15:dlblFieldTableCache>
                        <c:ptCount val="1"/>
                        <c:pt idx="0">
                          <c:v>-7.5</c:v>
                        </c:pt>
                      </c15:dlblFieldTableCache>
                    </c15:dlblFTEntry>
                  </c15:dlblFieldTable>
                  <c15:showDataLabelsRange val="0"/>
                </c:ext>
                <c:ext xmlns:c16="http://schemas.microsoft.com/office/drawing/2014/chart" uri="{C3380CC4-5D6E-409C-BE32-E72D297353CC}">
                  <c16:uniqueId val="{0000000C-582C-4D00-823E-B62493F3A35E}"/>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{4779240B-C8E6-4AC1-A5F3-F94B67269EC8}</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582C-4D00-823E-B62493F3A35E}"/>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{9721058D-32DD-47AE-A1C4-7F3A8E0EBDF0}</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582C-4D00-823E-B62493F3A35E}"/>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{FED83A67-8A15-4E2D-AD4E-24612F01FD80}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582C-4D00-823E-B62493F3A35E}"/>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{6CD72DF0-E551-415E-A211-63C4E7CB6368}</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582C-4D00-823E-B62493F3A35E}"/>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{251DB9E3-58F1-4298-99EA-6251F825F18E}</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582C-4D00-823E-B62493F3A35E}"/>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{D2351178-0E5A-4B59-B572-9E1943759EAF}</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582C-4D00-823E-B62493F3A35E}"/>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{4BA92D11-8BA1-40D5-8D04-17F249815718}</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582C-4D00-823E-B62493F3A35E}"/>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{3053DEA2-3ADA-4BF8-904A-A2658C849097}</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582C-4D00-823E-B62493F3A35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{352A2CF3-1CEF-4E0F-A2CA-21A8C04066E0}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82C-4D00-823E-B62493F3A35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{103C0044-C0A5-462D-A680-E0368C7A75ED}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82C-4D00-823E-B62493F3A35E}"/>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{9513F43B-3D1B-4893-A4BB-E13F22F91FE5}</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582C-4D00-823E-B62493F3A35E}"/>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{F41C409C-DBB7-42E3-B5A6-32115AAEAA97}</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582C-4D00-823E-B62493F3A35E}"/>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{287ABDEE-40AD-45E7-96E4-BE34602E5F6E}</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582C-4D00-823E-B62493F3A35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{D25CFB84-53E3-4F39-809B-483AD888689C}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82C-4D00-823E-B62493F3A35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{36C8A6D7-ED37-4C8D-94E6-48C3EE84DD90}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82C-4D00-823E-B62493F3A35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{B3E28B1F-D19C-40A8-A441-0C59B04492CD}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82C-4D00-823E-B62493F3A35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{F2E52684-4618-4A52-A93C-16A054E4153C}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82C-4D00-823E-B62493F3A35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{F965D88D-5642-40D5-9ADC-FDD24CE88033}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82C-4D00-823E-B62493F3A35E}"/>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{A9B6F209-A604-4BF3-9199-660FC2C42F88}</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582C-4D00-823E-B62493F3A3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1.0927283100013165</c:v>
                </c:pt>
                <c:pt idx="1">
                  <c:v>4.5454545454545459</c:v>
                </c:pt>
                <c:pt idx="2">
                  <c:v>-5.9701492537313436</c:v>
                </c:pt>
                <c:pt idx="3">
                  <c:v>-0.20463847203274216</c:v>
                </c:pt>
                <c:pt idx="4">
                  <c:v>-2.6951672862453533</c:v>
                </c:pt>
                <c:pt idx="5">
                  <c:v>-2.5601241272304112</c:v>
                </c:pt>
                <c:pt idx="6">
                  <c:v>1.4974718008556982</c:v>
                </c:pt>
                <c:pt idx="7">
                  <c:v>1.7557251908396947</c:v>
                </c:pt>
                <c:pt idx="8">
                  <c:v>0.8443093549476528</c:v>
                </c:pt>
                <c:pt idx="9">
                  <c:v>-1.0012515644555695</c:v>
                </c:pt>
                <c:pt idx="10">
                  <c:v>6.807511737089202</c:v>
                </c:pt>
                <c:pt idx="11">
                  <c:v>0</c:v>
                </c:pt>
                <c:pt idx="12">
                  <c:v>-7.4675324675324672</c:v>
                </c:pt>
                <c:pt idx="13">
                  <c:v>0.75431034482758619</c:v>
                </c:pt>
                <c:pt idx="14">
                  <c:v>2.2540983606557377</c:v>
                </c:pt>
                <c:pt idx="15">
                  <c:v>0</c:v>
                </c:pt>
                <c:pt idx="16">
                  <c:v>1.5654351909830932</c:v>
                </c:pt>
                <c:pt idx="17">
                  <c:v>6.1855670103092786</c:v>
                </c:pt>
                <c:pt idx="18">
                  <c:v>5.2060737527114966</c:v>
                </c:pt>
                <c:pt idx="19">
                  <c:v>2.9486527707168277</c:v>
                </c:pt>
                <c:pt idx="20">
                  <c:v>-0.96153846153846156</c:v>
                </c:pt>
                <c:pt idx="21">
                  <c:v>0</c:v>
                </c:pt>
                <c:pt idx="23">
                  <c:v>4.5454545454545459</c:v>
                </c:pt>
                <c:pt idx="24">
                  <c:v>-0.1436643999616895</c:v>
                </c:pt>
                <c:pt idx="25">
                  <c:v>2.103533278553821</c:v>
                </c:pt>
              </c:numCache>
            </c:numRef>
          </c:val>
          <c:extLst>
            <c:ext xmlns:c16="http://schemas.microsoft.com/office/drawing/2014/chart" uri="{C3380CC4-5D6E-409C-BE32-E72D297353CC}">
              <c16:uniqueId val="{00000020-582C-4D00-823E-B62493F3A35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{1A3D88EC-DD46-42C9-BEF9-9D58664B370C}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82C-4D00-823E-B62493F3A35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{C0D2ECB3-160B-4BC4-B549-1D1C35B182CC}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82C-4D00-823E-B62493F3A35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{3E932127-67A1-4743-9F10-045865102C3A}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82C-4D00-823E-B62493F3A35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{15CC7FFF-85F2-4AB2-A48F-BF04B168E5BE}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82C-4D00-823E-B62493F3A35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{781CB1BB-7CEE-40D8-8B0C-89509587CAF3}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82C-4D00-823E-B62493F3A35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{91AFE565-CE33-4B98-AB72-677F7531F5F1}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82C-4D00-823E-B62493F3A35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{8F1190A2-CD35-45A3-8319-E6F73904325A}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82C-4D00-823E-B62493F3A35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{ECF7DDD6-2BEE-40AB-AD0D-ECD8FE145B90}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82C-4D00-823E-B62493F3A35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{50263EC3-543A-41C1-A103-DD98013C7305}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82C-4D00-823E-B62493F3A35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{83F57CA3-F952-4CF2-8B38-FEC961D9BB99}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82C-4D00-823E-B62493F3A35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{E7A32423-70CD-4B63-A097-6185210A7FD9}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82C-4D00-823E-B62493F3A35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{AE0FB270-1C4A-454C-B600-90034E2390CB}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82C-4D00-823E-B62493F3A35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{F2034A3B-9551-4EDA-81CB-1F391E86A00B}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82C-4D00-823E-B62493F3A35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{0353D422-68AB-4AB0-8B6B-3EC36CD7B2B9}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82C-4D00-823E-B62493F3A35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{E8E51A7C-ABB4-4BB2-9B91-69CB11B9148C}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82C-4D00-823E-B62493F3A35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{9A257349-21C0-417E-A5FD-548D7BFA02EB}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82C-4D00-823E-B62493F3A35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{76017FCC-54B0-4394-BEAE-AC059B46471C}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82C-4D00-823E-B62493F3A35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{341B09BD-2B53-4E08-B7AB-FE1BAE37CEFC}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82C-4D00-823E-B62493F3A35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{BC70F499-F5F9-413C-AE1C-8D96B468FE78}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82C-4D00-823E-B62493F3A35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{46542CDE-6467-40E3-8068-95D36F0E8BAB}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82C-4D00-823E-B62493F3A35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{CCE7A1C2-351C-4D31-AFA5-D01952FAFDE0}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82C-4D00-823E-B62493F3A35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{19D3F774-6DEB-45D8-B542-D6D7818C1E4E}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82C-4D00-823E-B62493F3A35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{E569951A-F728-463E-BDE7-83C399CB08F7}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82C-4D00-823E-B62493F3A35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{FE3F1187-E889-4D44-9777-C49D978D0C44}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82C-4D00-823E-B62493F3A35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{9E06B3F2-A57A-40BC-969F-EA1551EC5D5D}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82C-4D00-823E-B62493F3A35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{C179A834-C8A6-44E4-838D-5145A3DD1BE2}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82C-4D00-823E-B62493F3A35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{BFF95C86-150D-42C0-9E19-6689F5CC45AD}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82C-4D00-823E-B62493F3A35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{15B2DB11-5166-4267-900D-1F475B522278}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82C-4D00-823E-B62493F3A35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{E5A54983-E36E-4B2C-85FA-04694D1E8600}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82C-4D00-823E-B62493F3A35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{8A6BE462-7CA9-4A69-87C5-E417F66F60BA}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82C-4D00-823E-B62493F3A35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{1CCDF4D3-6228-4BB0-91CF-566DF3D6B609}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82C-4D00-823E-B62493F3A35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{0B0D527B-C010-4633-A8E5-D6F521C6BA21}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82C-4D00-823E-B62493F3A3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82C-4D00-823E-B62493F3A35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82C-4D00-823E-B62493F3A35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{14490D9B-9DCF-4449-B932-59AE716DD2D1}</c15:txfldGUID>
                      <c15:f>Daten_Diagramme!$E$14</c15:f>
                      <c15:dlblFieldTableCache>
                        <c:ptCount val="1"/>
                        <c:pt idx="0">
                          <c:v>-5.9</c:v>
                        </c:pt>
                      </c15:dlblFieldTableCache>
                    </c15:dlblFTEntry>
                  </c15:dlblFieldTable>
                  <c15:showDataLabelsRange val="0"/>
                </c:ext>
                <c:ext xmlns:c16="http://schemas.microsoft.com/office/drawing/2014/chart" uri="{C3380CC4-5D6E-409C-BE32-E72D297353CC}">
                  <c16:uniqueId val="{00000000-C2CA-4215-9B96-6E56A54C5770}"/>
                </c:ext>
              </c:extLst>
            </c:dLbl>
            <c:dLbl>
              <c:idx val="1"/>
              <c:tx>
                <c:strRef>
                  <c:f>Daten_Diagramme!$E$15</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{1AC4A8E4-2284-47B4-887E-275A5B7E3C7D}</c15:txfldGUID>
                      <c15:f>Daten_Diagramme!$E$15</c15:f>
                      <c15:dlblFieldTableCache>
                        <c:ptCount val="1"/>
                        <c:pt idx="0">
                          <c:v>14.8</c:v>
                        </c:pt>
                      </c15:dlblFieldTableCache>
                    </c15:dlblFTEntry>
                  </c15:dlblFieldTable>
                  <c15:showDataLabelsRange val="0"/>
                </c:ext>
                <c:ext xmlns:c16="http://schemas.microsoft.com/office/drawing/2014/chart" uri="{C3380CC4-5D6E-409C-BE32-E72D297353CC}">
                  <c16:uniqueId val="{00000001-C2CA-4215-9B96-6E56A54C5770}"/>
                </c:ext>
              </c:extLst>
            </c:dLbl>
            <c:dLbl>
              <c:idx val="2"/>
              <c:tx>
                <c:strRef>
                  <c:f>Daten_Diagramme!$E$16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{98DC8AA3-8B48-4C8D-B1F5-62D6190652BD}</c15:txfldGUID>
                      <c15:f>Daten_Diagramme!$E$16</c15:f>
                      <c15:dlblFieldTableCache>
                        <c:ptCount val="1"/>
                        <c:pt idx="0">
                          <c:v>2.0</c:v>
                        </c:pt>
                      </c15:dlblFieldTableCache>
                    </c15:dlblFTEntry>
                  </c15:dlblFieldTable>
                  <c15:showDataLabelsRange val="0"/>
                </c:ext>
                <c:ext xmlns:c16="http://schemas.microsoft.com/office/drawing/2014/chart" uri="{C3380CC4-5D6E-409C-BE32-E72D297353CC}">
                  <c16:uniqueId val="{00000002-C2CA-4215-9B96-6E56A54C5770}"/>
                </c:ext>
              </c:extLst>
            </c:dLbl>
            <c:dLbl>
              <c:idx val="3"/>
              <c:tx>
                <c:strRef>
                  <c:f>Daten_Diagramme!$E$17</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{3911E91F-9F13-42EB-B4F1-19419ACD1A62}</c15:txfldGUID>
                      <c15:f>Daten_Diagramme!$E$17</c15:f>
                      <c15:dlblFieldTableCache>
                        <c:ptCount val="1"/>
                        <c:pt idx="0">
                          <c:v>-8.7</c:v>
                        </c:pt>
                      </c15:dlblFieldTableCache>
                    </c15:dlblFTEntry>
                  </c15:dlblFieldTable>
                  <c15:showDataLabelsRange val="0"/>
                </c:ext>
                <c:ext xmlns:c16="http://schemas.microsoft.com/office/drawing/2014/chart" uri="{C3380CC4-5D6E-409C-BE32-E72D297353CC}">
                  <c16:uniqueId val="{00000003-C2CA-4215-9B96-6E56A54C5770}"/>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{D3D23AA8-D708-40E4-AA21-9762D98231CC}</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C2CA-4215-9B96-6E56A54C5770}"/>
                </c:ext>
              </c:extLst>
            </c:dLbl>
            <c:dLbl>
              <c:idx val="5"/>
              <c:tx>
                <c:strRef>
                  <c:f>Daten_Diagramme!$E$19</c:f>
                  <c:strCache>
                    <c:ptCount val="1"/>
                    <c:pt idx="0">
                      <c:v>-21.3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{BB3E83BE-3156-4D63-8404-46657928489E}</c15:txfldGUID>
                      <c15:f>Daten_Diagramme!$E$19</c15:f>
                      <c15:dlblFieldTableCache>
                        <c:ptCount val="1"/>
                        <c:pt idx="0">
                          <c:v>-21.3</c:v>
                        </c:pt>
                      </c15:dlblFieldTableCache>
                    </c15:dlblFTEntry>
                  </c15:dlblFieldTable>
                  <c15:showDataLabelsRange val="0"/>
                </c:ext>
                <c:ext xmlns:c16="http://schemas.microsoft.com/office/drawing/2014/chart" uri="{C3380CC4-5D6E-409C-BE32-E72D297353CC}">
                  <c16:uniqueId val="{00000005-C2CA-4215-9B96-6E56A54C5770}"/>
                </c:ext>
              </c:extLst>
            </c:dLbl>
            <c:dLbl>
              <c:idx val="6"/>
              <c:tx>
                <c:strRef>
                  <c:f>Daten_Diagramme!$E$20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{28382EE6-5F2F-4380-A1A2-ED2553A74506}</c15:txfldGUID>
                      <c15:f>Daten_Diagramme!$E$20</c15:f>
                      <c15:dlblFieldTableCache>
                        <c:ptCount val="1"/>
                        <c:pt idx="0">
                          <c:v>-3.4</c:v>
                        </c:pt>
                      </c15:dlblFieldTableCache>
                    </c15:dlblFTEntry>
                  </c15:dlblFieldTable>
                  <c15:showDataLabelsRange val="0"/>
                </c:ext>
                <c:ext xmlns:c16="http://schemas.microsoft.com/office/drawing/2014/chart" uri="{C3380CC4-5D6E-409C-BE32-E72D297353CC}">
                  <c16:uniqueId val="{00000006-C2CA-4215-9B96-6E56A54C5770}"/>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{C8706B8A-37A4-4656-AA6E-F67959528009}</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C2CA-4215-9B96-6E56A54C5770}"/>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{2377648A-E6E9-4E49-A5EE-13C11ED7FBF5}</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C2CA-4215-9B96-6E56A54C5770}"/>
                </c:ext>
              </c:extLst>
            </c:dLbl>
            <c:dLbl>
              <c:idx val="9"/>
              <c:tx>
                <c:strRef>
                  <c:f>Daten_Diagramme!$E$23</c:f>
                  <c:strCache>
                    <c:ptCount val="1"/>
                    <c:pt idx="0">
                      <c:v>24.3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{7A435310-ECCA-4F0E-91C7-8A9D7325F782}</c15:txfldGUID>
                      <c15:f>Daten_Diagramme!$E$23</c15:f>
                      <c15:dlblFieldTableCache>
                        <c:ptCount val="1"/>
                        <c:pt idx="0">
                          <c:v>24.3</c:v>
                        </c:pt>
                      </c15:dlblFieldTableCache>
                    </c15:dlblFTEntry>
                  </c15:dlblFieldTable>
                  <c15:showDataLabelsRange val="0"/>
                </c:ext>
                <c:ext xmlns:c16="http://schemas.microsoft.com/office/drawing/2014/chart" uri="{C3380CC4-5D6E-409C-BE32-E72D297353CC}">
                  <c16:uniqueId val="{00000009-C2CA-4215-9B96-6E56A54C5770}"/>
                </c:ext>
              </c:extLst>
            </c:dLbl>
            <c:dLbl>
              <c:idx val="10"/>
              <c:tx>
                <c:strRef>
                  <c:f>Daten_Diagramme!$E$24</c:f>
                  <c:strCache>
                    <c:ptCount val="1"/>
                    <c:pt idx="0">
                      <c:v>-31.8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{AE0E70ED-6B16-4E84-AAAB-1B1533BA3F4C}</c15:txfldGUID>
                      <c15:f>Daten_Diagramme!$E$24</c15:f>
                      <c15:dlblFieldTableCache>
                        <c:ptCount val="1"/>
                        <c:pt idx="0">
                          <c:v>-31.8</c:v>
                        </c:pt>
                      </c15:dlblFieldTableCache>
                    </c15:dlblFTEntry>
                  </c15:dlblFieldTable>
                  <c15:showDataLabelsRange val="0"/>
                </c:ext>
                <c:ext xmlns:c16="http://schemas.microsoft.com/office/drawing/2014/chart" uri="{C3380CC4-5D6E-409C-BE32-E72D297353CC}">
                  <c16:uniqueId val="{0000000A-C2CA-4215-9B96-6E56A54C5770}"/>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{06E14D2A-1848-42B4-AE31-528BE2C3BCA4}</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C2CA-4215-9B96-6E56A54C5770}"/>
                </c:ext>
              </c:extLst>
            </c:dLbl>
            <c:dLbl>
              <c:idx val="12"/>
              <c:tx>
                <c:strRef>
                  <c:f>Daten_Diagramme!$E$26</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{B19FF289-AB6F-4C51-999A-2C6501012FA2}</c15:txfldGUID>
                      <c15:f>Daten_Diagramme!$E$26</c15:f>
                      <c15:dlblFieldTableCache>
                        <c:ptCount val="1"/>
                        <c:pt idx="0">
                          <c:v>-8.9</c:v>
                        </c:pt>
                      </c15:dlblFieldTableCache>
                    </c15:dlblFTEntry>
                  </c15:dlblFieldTable>
                  <c15:showDataLabelsRange val="0"/>
                </c:ext>
                <c:ext xmlns:c16="http://schemas.microsoft.com/office/drawing/2014/chart" uri="{C3380CC4-5D6E-409C-BE32-E72D297353CC}">
                  <c16:uniqueId val="{0000000C-C2CA-4215-9B96-6E56A54C5770}"/>
                </c:ext>
              </c:extLst>
            </c:dLbl>
            <c:dLbl>
              <c:idx val="13"/>
              <c:tx>
                <c:strRef>
                  <c:f>Daten_Diagramme!$E$27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{51C33BEF-F4F2-424E-9921-4B2C2C487197}</c15:txfldGUID>
                      <c15:f>Daten_Diagramme!$E$27</c15:f>
                      <c15:dlblFieldTableCache>
                        <c:ptCount val="1"/>
                        <c:pt idx="0">
                          <c:v>9.4</c:v>
                        </c:pt>
                      </c15:dlblFieldTableCache>
                    </c15:dlblFTEntry>
                  </c15:dlblFieldTable>
                  <c15:showDataLabelsRange val="0"/>
                </c:ext>
                <c:ext xmlns:c16="http://schemas.microsoft.com/office/drawing/2014/chart" uri="{C3380CC4-5D6E-409C-BE32-E72D297353CC}">
                  <c16:uniqueId val="{0000000D-C2CA-4215-9B96-6E56A54C5770}"/>
                </c:ext>
              </c:extLst>
            </c:dLbl>
            <c:dLbl>
              <c:idx val="14"/>
              <c:tx>
                <c:strRef>
                  <c:f>Daten_Diagramme!$E$28</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{9FAB3831-0357-4C0A-A282-916798BCA2B2}</c15:txfldGUID>
                      <c15:f>Daten_Diagramme!$E$28</c15:f>
                      <c15:dlblFieldTableCache>
                        <c:ptCount val="1"/>
                        <c:pt idx="0">
                          <c:v>-16.0</c:v>
                        </c:pt>
                      </c15:dlblFieldTableCache>
                    </c15:dlblFTEntry>
                  </c15:dlblFieldTable>
                  <c15:showDataLabelsRange val="0"/>
                </c:ext>
                <c:ext xmlns:c16="http://schemas.microsoft.com/office/drawing/2014/chart" uri="{C3380CC4-5D6E-409C-BE32-E72D297353CC}">
                  <c16:uniqueId val="{0000000E-C2CA-4215-9B96-6E56A54C5770}"/>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{E29091F5-C30B-4EDB-9D0D-6E9B344BF110}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C2CA-4215-9B96-6E56A54C5770}"/>
                </c:ext>
              </c:extLst>
            </c:dLbl>
            <c:dLbl>
              <c:idx val="16"/>
              <c:tx>
                <c:strRef>
                  <c:f>Daten_Diagramme!$E$30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{3B8AD20A-122D-4EDB-B411-0EA0C80A7EC4}</c15:txfldGUID>
                      <c15:f>Daten_Diagramme!$E$30</c15:f>
                      <c15:dlblFieldTableCache>
                        <c:ptCount val="1"/>
                        <c:pt idx="0">
                          <c:v>-7.7</c:v>
                        </c:pt>
                      </c15:dlblFieldTableCache>
                    </c15:dlblFTEntry>
                  </c15:dlblFieldTable>
                  <c15:showDataLabelsRange val="0"/>
                </c:ext>
                <c:ext xmlns:c16="http://schemas.microsoft.com/office/drawing/2014/chart" uri="{C3380CC4-5D6E-409C-BE32-E72D297353CC}">
                  <c16:uniqueId val="{00000010-C2CA-4215-9B96-6E56A54C5770}"/>
                </c:ext>
              </c:extLst>
            </c:dLbl>
            <c:dLbl>
              <c:idx val="17"/>
              <c:tx>
                <c:strRef>
                  <c:f>Daten_Diagramme!$E$31</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{FF4F291C-3C84-4968-BD93-FE291C91C8BE}</c15:txfldGUID>
                      <c15:f>Daten_Diagramme!$E$31</c15:f>
                      <c15:dlblFieldTableCache>
                        <c:ptCount val="1"/>
                        <c:pt idx="0">
                          <c:v>-15.1</c:v>
                        </c:pt>
                      </c15:dlblFieldTableCache>
                    </c15:dlblFTEntry>
                  </c15:dlblFieldTable>
                  <c15:showDataLabelsRange val="0"/>
                </c:ext>
                <c:ext xmlns:c16="http://schemas.microsoft.com/office/drawing/2014/chart" uri="{C3380CC4-5D6E-409C-BE32-E72D297353CC}">
                  <c16:uniqueId val="{00000011-C2CA-4215-9B96-6E56A54C5770}"/>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{BB671C3D-E59A-4289-AB6C-FB74F1D5BA85}</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C2CA-4215-9B96-6E56A54C5770}"/>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{0CD0AC4C-CE29-4140-B59E-C60B55C7AEAB}</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C2CA-4215-9B96-6E56A54C5770}"/>
                </c:ext>
              </c:extLst>
            </c:dLbl>
            <c:dLbl>
              <c:idx val="20"/>
              <c:tx>
                <c:strRef>
                  <c:f>Daten_Diagramme!$E$34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{8393C4EB-9BFE-4020-A59D-A872BB4B5C3F}</c15:txfldGUID>
                      <c15:f>Daten_Diagramme!$E$34</c15:f>
                      <c15:dlblFieldTableCache>
                        <c:ptCount val="1"/>
                        <c:pt idx="0">
                          <c:v>-6.9</c:v>
                        </c:pt>
                      </c15:dlblFieldTableCache>
                    </c15:dlblFTEntry>
                  </c15:dlblFieldTable>
                  <c15:showDataLabelsRange val="0"/>
                </c:ext>
                <c:ext xmlns:c16="http://schemas.microsoft.com/office/drawing/2014/chart" uri="{C3380CC4-5D6E-409C-BE32-E72D297353CC}">
                  <c16:uniqueId val="{00000014-C2CA-4215-9B96-6E56A54C577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{78F643A4-4568-4FC8-BD7E-15F4C5C4C410}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2CA-4215-9B96-6E56A54C577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{4269F6F6-2AD5-4379-9765-DFF9A51EE255}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2CA-4215-9B96-6E56A54C5770}"/>
                </c:ext>
              </c:extLst>
            </c:dLbl>
            <c:dLbl>
              <c:idx val="23"/>
              <c:tx>
                <c:strRef>
                  <c:f>Daten_Diagramme!$E$37</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{F0D04544-DC67-445A-BED9-CC235673D50F}</c15:txfldGUID>
                      <c15:f>Daten_Diagramme!$E$37</c15:f>
                      <c15:dlblFieldTableCache>
                        <c:ptCount val="1"/>
                        <c:pt idx="0">
                          <c:v>14.8</c:v>
                        </c:pt>
                      </c15:dlblFieldTableCache>
                    </c15:dlblFTEntry>
                  </c15:dlblFieldTable>
                  <c15:showDataLabelsRange val="0"/>
                </c:ext>
                <c:ext xmlns:c16="http://schemas.microsoft.com/office/drawing/2014/chart" uri="{C3380CC4-5D6E-409C-BE32-E72D297353CC}">
                  <c16:uniqueId val="{00000017-C2CA-4215-9B96-6E56A54C5770}"/>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{46D761AA-1FDF-485A-B89F-0FDC2CA443A6}</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C2CA-4215-9B96-6E56A54C5770}"/>
                </c:ext>
              </c:extLst>
            </c:dLbl>
            <c:dLbl>
              <c:idx val="25"/>
              <c:tx>
                <c:strRef>
                  <c:f>Daten_Diagramme!$E$39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{98AF1526-8DA6-48A7-A42C-A735FA00C602}</c15:txfldGUID>
                      <c15:f>Daten_Diagramme!$E$39</c15:f>
                      <c15:dlblFieldTableCache>
                        <c:ptCount val="1"/>
                        <c:pt idx="0">
                          <c:v>-6.7</c:v>
                        </c:pt>
                      </c15:dlblFieldTableCache>
                    </c15:dlblFTEntry>
                  </c15:dlblFieldTable>
                  <c15:showDataLabelsRange val="0"/>
                </c:ext>
                <c:ext xmlns:c16="http://schemas.microsoft.com/office/drawing/2014/chart" uri="{C3380CC4-5D6E-409C-BE32-E72D297353CC}">
                  <c16:uniqueId val="{00000019-C2CA-4215-9B96-6E56A54C577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{EBD61694-5AC6-4FE4-896F-E7A835E61E8E}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2CA-4215-9B96-6E56A54C577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{0614D7AD-7F8F-405D-925E-7DC1EAE8D725}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2CA-4215-9B96-6E56A54C577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{4A788297-FB16-4868-94EC-FD24E4C2E361}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2CA-4215-9B96-6E56A54C577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{ADD0FF3F-3FC1-4C08-95F3-C65A6CDA05B8}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2CA-4215-9B96-6E56A54C577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{FFE4CF21-FCF1-4642-883B-D1979C884BA1}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2CA-4215-9B96-6E56A54C5770}"/>
                </c:ext>
              </c:extLst>
            </c:dLbl>
            <c:dLbl>
              <c:idx val="31"/>
              <c:tx>
                <c:strRef>
                  <c:f>Daten_Diagramme!$E$45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{B65D27C6-73B8-4FBA-BC18-9860C89A986E}</c15:txfldGUID>
                      <c15:f>Daten_Diagramme!$E$45</c15:f>
                      <c15:dlblFieldTableCache>
                        <c:ptCount val="1"/>
                        <c:pt idx="0">
                          <c:v>-6.7</c:v>
                        </c:pt>
                      </c15:dlblFieldTableCache>
                    </c15:dlblFTEntry>
                  </c15:dlblFieldTable>
                  <c15:showDataLabelsRange val="0"/>
                </c:ext>
                <c:ext xmlns:c16="http://schemas.microsoft.com/office/drawing/2014/chart" uri="{C3380CC4-5D6E-409C-BE32-E72D297353CC}">
                  <c16:uniqueId val="{0000001F-C2CA-4215-9B96-6E56A54C57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-5.9304314769055315</c:v>
                </c:pt>
                <c:pt idx="1">
                  <c:v>14.754098360655737</c:v>
                </c:pt>
                <c:pt idx="2">
                  <c:v>2.0408163265306123</c:v>
                </c:pt>
                <c:pt idx="3">
                  <c:v>-8.724832214765101</c:v>
                </c:pt>
                <c:pt idx="4">
                  <c:v>-3.125</c:v>
                </c:pt>
                <c:pt idx="5">
                  <c:v>-21.323529411764707</c:v>
                </c:pt>
                <c:pt idx="6">
                  <c:v>-3.4482758620689653</c:v>
                </c:pt>
                <c:pt idx="7">
                  <c:v>1.8099547511312217</c:v>
                </c:pt>
                <c:pt idx="8">
                  <c:v>-0.68104426787741201</c:v>
                </c:pt>
                <c:pt idx="9">
                  <c:v>24.28115015974441</c:v>
                </c:pt>
                <c:pt idx="10">
                  <c:v>-31.761006289308177</c:v>
                </c:pt>
                <c:pt idx="11">
                  <c:v>0</c:v>
                </c:pt>
                <c:pt idx="12">
                  <c:v>-8.8888888888888893</c:v>
                </c:pt>
                <c:pt idx="13">
                  <c:v>9.4488188976377945</c:v>
                </c:pt>
                <c:pt idx="14">
                  <c:v>-16.008771929824562</c:v>
                </c:pt>
                <c:pt idx="15">
                  <c:v>0</c:v>
                </c:pt>
                <c:pt idx="16">
                  <c:v>-7.6923076923076925</c:v>
                </c:pt>
                <c:pt idx="17">
                  <c:v>-15.068493150684931</c:v>
                </c:pt>
                <c:pt idx="18">
                  <c:v>-4.193548387096774</c:v>
                </c:pt>
                <c:pt idx="19">
                  <c:v>0</c:v>
                </c:pt>
                <c:pt idx="20">
                  <c:v>-6.8728522336769755</c:v>
                </c:pt>
                <c:pt idx="21">
                  <c:v>0</c:v>
                </c:pt>
                <c:pt idx="23">
                  <c:v>14.754098360655737</c:v>
                </c:pt>
                <c:pt idx="24">
                  <c:v>-4.7419804741980478</c:v>
                </c:pt>
                <c:pt idx="25">
                  <c:v>-6.6938037087290816</c:v>
                </c:pt>
              </c:numCache>
            </c:numRef>
          </c:val>
          <c:extLst>
            <c:ext xmlns:c16="http://schemas.microsoft.com/office/drawing/2014/chart" uri="{C3380CC4-5D6E-409C-BE32-E72D297353CC}">
              <c16:uniqueId val="{00000020-C2CA-4215-9B96-6E56A54C577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{AF63BACC-E606-4FC4-B0F1-452EC52A8DED}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2CA-4215-9B96-6E56A54C577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{072BF2EB-54D6-47CD-A85B-0E99D905B907}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2CA-4215-9B96-6E56A54C577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{DF0524BA-982E-4092-9706-7B1D2582CBD6}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2CA-4215-9B96-6E56A54C577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{FA08D453-D493-4CC8-A5C7-0EC3FF9018F6}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2CA-4215-9B96-6E56A54C577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{3C961E7B-7E00-43C0-A1E0-93FFCAEBF0CB}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2CA-4215-9B96-6E56A54C577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{F7ED5F40-65FA-419E-8D44-F110F29B5E8B}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2CA-4215-9B96-6E56A54C577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{CB011ADD-8D98-40FD-893C-8E5F48466B27}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2CA-4215-9B96-6E56A54C577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{13728257-BBF7-425B-B669-A7288E0E6591}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2CA-4215-9B96-6E56A54C577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{A893A89C-FF1E-4D73-9C40-7AE2BD4774B2}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2CA-4215-9B96-6E56A54C577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{405099FA-4455-4E9E-B762-5541D191E624}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2CA-4215-9B96-6E56A54C577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{1D9B8DD9-24DA-44DE-955E-F0DC1481C32C}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2CA-4215-9B96-6E56A54C577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{A0FF3CA8-A8EE-466E-8DA9-B9F0C5369461}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2CA-4215-9B96-6E56A54C577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{EA5951BD-C6F4-496D-A553-A949A8B36914}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2CA-4215-9B96-6E56A54C577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{92B49624-29F2-45A2-AEC5-D1DA8130409B}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2CA-4215-9B96-6E56A54C577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{17888BD3-A34B-4683-BBDD-886541FE0978}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2CA-4215-9B96-6E56A54C577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{B53CFC63-D075-4C29-BEF8-73FC8ADE2F5C}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2CA-4215-9B96-6E56A54C577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{168C7668-9CCA-4C40-81C0-628DFB2FA07E}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2CA-4215-9B96-6E56A54C577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{152E3E2E-1FB5-4FCC-BB2D-D62546C8A30D}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2CA-4215-9B96-6E56A54C577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{F75FCEF7-7530-4CD5-87D6-2DF570567FC0}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2CA-4215-9B96-6E56A54C577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{10B229C4-FF89-4A2E-B12A-845BEA70B61C}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2CA-4215-9B96-6E56A54C577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{05964205-ED5D-4DF1-8936-6CE198ED8705}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2CA-4215-9B96-6E56A54C577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{E66D5293-BA2F-4EEA-88FD-6707EB952C7D}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2CA-4215-9B96-6E56A54C577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{DF8E9234-1290-41C6-8B3F-BC4D28E5E6E1}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2CA-4215-9B96-6E56A54C577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{3C55A94E-6E40-4D05-8EE1-B6B0E6B6B0E8}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2CA-4215-9B96-6E56A54C577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{AA7247A8-FCAE-4C14-90B5-F7DBEE8F6112}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2CA-4215-9B96-6E56A54C577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{108DFA12-8FC7-473D-AC8B-EF1EB271C2BF}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2CA-4215-9B96-6E56A54C577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{BB708D8F-473E-4560-9338-07D4E997B538}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2CA-4215-9B96-6E56A54C577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{8DE313C0-2AE4-4A11-A0FC-3EF9892114BF}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2CA-4215-9B96-6E56A54C577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{50A14656-527B-461C-8636-7D42D9E397A6}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2CA-4215-9B96-6E56A54C577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{E452B54A-7B55-4EF1-AFDD-51C1879E13C2}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2CA-4215-9B96-6E56A54C577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{334108A0-49B7-45A5-8A61-65DE135E6646}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2CA-4215-9B96-6E56A54C577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{5BFF8F4E-96EF-484B-89AC-1CCF6C005B6B}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2CA-4215-9B96-6E56A54C57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2CA-4215-9B96-6E56A54C577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2CA-4215-9B96-6E56A54C577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{71D96792-6E58-4789-A5D0-90DDFE5D999C}</c15:txfldGUID>
                      <c15:f>Diagramm!$I$46</c15:f>
                      <c15:dlblFieldTableCache>
                        <c:ptCount val="1"/>
                      </c15:dlblFieldTableCache>
                    </c15:dlblFTEntry>
                  </c15:dlblFieldTable>
                  <c15:showDataLabelsRange val="0"/>
                </c:ext>
                <c:ext xmlns:c16="http://schemas.microsoft.com/office/drawing/2014/chart" uri="{C3380CC4-5D6E-409C-BE32-E72D297353CC}">
                  <c16:uniqueId val="{00000000-FD73-4495-88DB-17BE6B84E8C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{FA916A66-DE06-4899-BFA2-3D08CB50A4CF}</c15:txfldGUID>
                      <c15:f>Diagramm!$I$47</c15:f>
                      <c15:dlblFieldTableCache>
                        <c:ptCount val="1"/>
                      </c15:dlblFieldTableCache>
                    </c15:dlblFTEntry>
                  </c15:dlblFieldTable>
                  <c15:showDataLabelsRange val="0"/>
                </c:ext>
                <c:ext xmlns:c16="http://schemas.microsoft.com/office/drawing/2014/chart" uri="{C3380CC4-5D6E-409C-BE32-E72D297353CC}">
                  <c16:uniqueId val="{00000001-FD73-4495-88DB-17BE6B84E8C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{8A804752-5702-43DF-BC7A-F16985AC2F2B}</c15:txfldGUID>
                      <c15:f>Diagramm!$I$48</c15:f>
                      <c15:dlblFieldTableCache>
                        <c:ptCount val="1"/>
                      </c15:dlblFieldTableCache>
                    </c15:dlblFTEntry>
                  </c15:dlblFieldTable>
                  <c15:showDataLabelsRange val="0"/>
                </c:ext>
                <c:ext xmlns:c16="http://schemas.microsoft.com/office/drawing/2014/chart" uri="{C3380CC4-5D6E-409C-BE32-E72D297353CC}">
                  <c16:uniqueId val="{00000002-FD73-4495-88DB-17BE6B84E8C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{3A6A8775-90F8-4F75-9F78-84CB1D0FE7E3}</c15:txfldGUID>
                      <c15:f>Diagramm!$I$49</c15:f>
                      <c15:dlblFieldTableCache>
                        <c:ptCount val="1"/>
                      </c15:dlblFieldTableCache>
                    </c15:dlblFTEntry>
                  </c15:dlblFieldTable>
                  <c15:showDataLabelsRange val="0"/>
                </c:ext>
                <c:ext xmlns:c16="http://schemas.microsoft.com/office/drawing/2014/chart" uri="{C3380CC4-5D6E-409C-BE32-E72D297353CC}">
                  <c16:uniqueId val="{00000003-FD73-4495-88DB-17BE6B84E8C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{501E1B5E-8899-4F11-9455-64567E69C8D5}</c15:txfldGUID>
                      <c15:f>Diagramm!$I$50</c15:f>
                      <c15:dlblFieldTableCache>
                        <c:ptCount val="1"/>
                      </c15:dlblFieldTableCache>
                    </c15:dlblFTEntry>
                  </c15:dlblFieldTable>
                  <c15:showDataLabelsRange val="0"/>
                </c:ext>
                <c:ext xmlns:c16="http://schemas.microsoft.com/office/drawing/2014/chart" uri="{C3380CC4-5D6E-409C-BE32-E72D297353CC}">
                  <c16:uniqueId val="{00000004-FD73-4495-88DB-17BE6B84E8C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{CA107138-6BD9-4366-8777-57A981FB156A}</c15:txfldGUID>
                      <c15:f>Diagramm!$I$51</c15:f>
                      <c15:dlblFieldTableCache>
                        <c:ptCount val="1"/>
                      </c15:dlblFieldTableCache>
                    </c15:dlblFTEntry>
                  </c15:dlblFieldTable>
                  <c15:showDataLabelsRange val="0"/>
                </c:ext>
                <c:ext xmlns:c16="http://schemas.microsoft.com/office/drawing/2014/chart" uri="{C3380CC4-5D6E-409C-BE32-E72D297353CC}">
                  <c16:uniqueId val="{00000005-FD73-4495-88DB-17BE6B84E8C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{EFE51921-7B6E-40FD-B5B3-E56CA5F65FD7}</c15:txfldGUID>
                      <c15:f>Diagramm!$I$52</c15:f>
                      <c15:dlblFieldTableCache>
                        <c:ptCount val="1"/>
                      </c15:dlblFieldTableCache>
                    </c15:dlblFTEntry>
                  </c15:dlblFieldTable>
                  <c15:showDataLabelsRange val="0"/>
                </c:ext>
                <c:ext xmlns:c16="http://schemas.microsoft.com/office/drawing/2014/chart" uri="{C3380CC4-5D6E-409C-BE32-E72D297353CC}">
                  <c16:uniqueId val="{00000006-FD73-4495-88DB-17BE6B84E8C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{E3F90592-FC35-4E1B-8B4A-61B24D1E36EE}</c15:txfldGUID>
                      <c15:f>Diagramm!$I$53</c15:f>
                      <c15:dlblFieldTableCache>
                        <c:ptCount val="1"/>
                      </c15:dlblFieldTableCache>
                    </c15:dlblFTEntry>
                  </c15:dlblFieldTable>
                  <c15:showDataLabelsRange val="0"/>
                </c:ext>
                <c:ext xmlns:c16="http://schemas.microsoft.com/office/drawing/2014/chart" uri="{C3380CC4-5D6E-409C-BE32-E72D297353CC}">
                  <c16:uniqueId val="{00000007-FD73-4495-88DB-17BE6B84E8C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{FA5B6B30-3EF2-4582-9DE4-27E8035A9AAE}</c15:txfldGUID>
                      <c15:f>Diagramm!$I$54</c15:f>
                      <c15:dlblFieldTableCache>
                        <c:ptCount val="1"/>
                      </c15:dlblFieldTableCache>
                    </c15:dlblFTEntry>
                  </c15:dlblFieldTable>
                  <c15:showDataLabelsRange val="0"/>
                </c:ext>
                <c:ext xmlns:c16="http://schemas.microsoft.com/office/drawing/2014/chart" uri="{C3380CC4-5D6E-409C-BE32-E72D297353CC}">
                  <c16:uniqueId val="{00000008-FD73-4495-88DB-17BE6B84E8C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{E7621A31-D1A9-4D64-ACFC-D46308AD12D7}</c15:txfldGUID>
                      <c15:f>Diagramm!$I$55</c15:f>
                      <c15:dlblFieldTableCache>
                        <c:ptCount val="1"/>
                      </c15:dlblFieldTableCache>
                    </c15:dlblFTEntry>
                  </c15:dlblFieldTable>
                  <c15:showDataLabelsRange val="0"/>
                </c:ext>
                <c:ext xmlns:c16="http://schemas.microsoft.com/office/drawing/2014/chart" uri="{C3380CC4-5D6E-409C-BE32-E72D297353CC}">
                  <c16:uniqueId val="{00000009-FD73-4495-88DB-17BE6B84E8C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{3A21FC27-341D-4429-AA60-326AAFE7767D}</c15:txfldGUID>
                      <c15:f>Diagramm!$I$56</c15:f>
                      <c15:dlblFieldTableCache>
                        <c:ptCount val="1"/>
                      </c15:dlblFieldTableCache>
                    </c15:dlblFTEntry>
                  </c15:dlblFieldTable>
                  <c15:showDataLabelsRange val="0"/>
                </c:ext>
                <c:ext xmlns:c16="http://schemas.microsoft.com/office/drawing/2014/chart" uri="{C3380CC4-5D6E-409C-BE32-E72D297353CC}">
                  <c16:uniqueId val="{0000000A-FD73-4495-88DB-17BE6B84E8C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{996635BF-BC4E-46DB-9705-3F8A484999AC}</c15:txfldGUID>
                      <c15:f>Diagramm!$I$57</c15:f>
                      <c15:dlblFieldTableCache>
                        <c:ptCount val="1"/>
                      </c15:dlblFieldTableCache>
                    </c15:dlblFTEntry>
                  </c15:dlblFieldTable>
                  <c15:showDataLabelsRange val="0"/>
                </c:ext>
                <c:ext xmlns:c16="http://schemas.microsoft.com/office/drawing/2014/chart" uri="{C3380CC4-5D6E-409C-BE32-E72D297353CC}">
                  <c16:uniqueId val="{0000000B-FD73-4495-88DB-17BE6B84E8C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{25BED9B3-C678-40E4-A2E0-3E7A2FD7962F}</c15:txfldGUID>
                      <c15:f>Diagramm!$I$58</c15:f>
                      <c15:dlblFieldTableCache>
                        <c:ptCount val="1"/>
                      </c15:dlblFieldTableCache>
                    </c15:dlblFTEntry>
                  </c15:dlblFieldTable>
                  <c15:showDataLabelsRange val="0"/>
                </c:ext>
                <c:ext xmlns:c16="http://schemas.microsoft.com/office/drawing/2014/chart" uri="{C3380CC4-5D6E-409C-BE32-E72D297353CC}">
                  <c16:uniqueId val="{0000000C-FD73-4495-88DB-17BE6B84E8C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{61B3A0BF-D13B-47E1-8FD6-E4AE10AC0555}</c15:txfldGUID>
                      <c15:f>Diagramm!$I$59</c15:f>
                      <c15:dlblFieldTableCache>
                        <c:ptCount val="1"/>
                      </c15:dlblFieldTableCache>
                    </c15:dlblFTEntry>
                  </c15:dlblFieldTable>
                  <c15:showDataLabelsRange val="0"/>
                </c:ext>
                <c:ext xmlns:c16="http://schemas.microsoft.com/office/drawing/2014/chart" uri="{C3380CC4-5D6E-409C-BE32-E72D297353CC}">
                  <c16:uniqueId val="{0000000D-FD73-4495-88DB-17BE6B84E8C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{3248571C-9742-429E-A147-D8610F926027}</c15:txfldGUID>
                      <c15:f>Diagramm!$I$60</c15:f>
                      <c15:dlblFieldTableCache>
                        <c:ptCount val="1"/>
                      </c15:dlblFieldTableCache>
                    </c15:dlblFTEntry>
                  </c15:dlblFieldTable>
                  <c15:showDataLabelsRange val="0"/>
                </c:ext>
                <c:ext xmlns:c16="http://schemas.microsoft.com/office/drawing/2014/chart" uri="{C3380CC4-5D6E-409C-BE32-E72D297353CC}">
                  <c16:uniqueId val="{0000000E-FD73-4495-88DB-17BE6B84E8C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{2FF88C81-AEEC-4994-ABA8-D3A90FA23A7B}</c15:txfldGUID>
                      <c15:f>Diagramm!$I$61</c15:f>
                      <c15:dlblFieldTableCache>
                        <c:ptCount val="1"/>
                      </c15:dlblFieldTableCache>
                    </c15:dlblFTEntry>
                  </c15:dlblFieldTable>
                  <c15:showDataLabelsRange val="0"/>
                </c:ext>
                <c:ext xmlns:c16="http://schemas.microsoft.com/office/drawing/2014/chart" uri="{C3380CC4-5D6E-409C-BE32-E72D297353CC}">
                  <c16:uniqueId val="{0000000F-FD73-4495-88DB-17BE6B84E8C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{EEB3AFE0-0002-4E45-BD10-DC132D9F258E}</c15:txfldGUID>
                      <c15:f>Diagramm!$I$62</c15:f>
                      <c15:dlblFieldTableCache>
                        <c:ptCount val="1"/>
                      </c15:dlblFieldTableCache>
                    </c15:dlblFTEntry>
                  </c15:dlblFieldTable>
                  <c15:showDataLabelsRange val="0"/>
                </c:ext>
                <c:ext xmlns:c16="http://schemas.microsoft.com/office/drawing/2014/chart" uri="{C3380CC4-5D6E-409C-BE32-E72D297353CC}">
                  <c16:uniqueId val="{00000010-FD73-4495-88DB-17BE6B84E8C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{0DF73DC5-000F-4CFF-9C5A-FB4C257E234F}</c15:txfldGUID>
                      <c15:f>Diagramm!$I$63</c15:f>
                      <c15:dlblFieldTableCache>
                        <c:ptCount val="1"/>
                      </c15:dlblFieldTableCache>
                    </c15:dlblFTEntry>
                  </c15:dlblFieldTable>
                  <c15:showDataLabelsRange val="0"/>
                </c:ext>
                <c:ext xmlns:c16="http://schemas.microsoft.com/office/drawing/2014/chart" uri="{C3380CC4-5D6E-409C-BE32-E72D297353CC}">
                  <c16:uniqueId val="{00000011-FD73-4495-88DB-17BE6B84E8C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{D013A5EB-759E-4666-9A64-E52887633F76}</c15:txfldGUID>
                      <c15:f>Diagramm!$I$64</c15:f>
                      <c15:dlblFieldTableCache>
                        <c:ptCount val="1"/>
                      </c15:dlblFieldTableCache>
                    </c15:dlblFTEntry>
                  </c15:dlblFieldTable>
                  <c15:showDataLabelsRange val="0"/>
                </c:ext>
                <c:ext xmlns:c16="http://schemas.microsoft.com/office/drawing/2014/chart" uri="{C3380CC4-5D6E-409C-BE32-E72D297353CC}">
                  <c16:uniqueId val="{00000012-FD73-4495-88DB-17BE6B84E8C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{91EF216F-1BC2-4409-8349-9536CD944EB2}</c15:txfldGUID>
                      <c15:f>Diagramm!$I$65</c15:f>
                      <c15:dlblFieldTableCache>
                        <c:ptCount val="1"/>
                      </c15:dlblFieldTableCache>
                    </c15:dlblFTEntry>
                  </c15:dlblFieldTable>
                  <c15:showDataLabelsRange val="0"/>
                </c:ext>
                <c:ext xmlns:c16="http://schemas.microsoft.com/office/drawing/2014/chart" uri="{C3380CC4-5D6E-409C-BE32-E72D297353CC}">
                  <c16:uniqueId val="{00000013-FD73-4495-88DB-17BE6B84E8C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{BBA34876-4A5C-4024-AE3F-EF44EA733C31}</c15:txfldGUID>
                      <c15:f>Diagramm!$I$66</c15:f>
                      <c15:dlblFieldTableCache>
                        <c:ptCount val="1"/>
                      </c15:dlblFieldTableCache>
                    </c15:dlblFTEntry>
                  </c15:dlblFieldTable>
                  <c15:showDataLabelsRange val="0"/>
                </c:ext>
                <c:ext xmlns:c16="http://schemas.microsoft.com/office/drawing/2014/chart" uri="{C3380CC4-5D6E-409C-BE32-E72D297353CC}">
                  <c16:uniqueId val="{00000014-FD73-4495-88DB-17BE6B84E8C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{395C6B6A-5326-4D1A-962F-FCB2438AFC01}</c15:txfldGUID>
                      <c15:f>Diagramm!$I$67</c15:f>
                      <c15:dlblFieldTableCache>
                        <c:ptCount val="1"/>
                      </c15:dlblFieldTableCache>
                    </c15:dlblFTEntry>
                  </c15:dlblFieldTable>
                  <c15:showDataLabelsRange val="0"/>
                </c:ext>
                <c:ext xmlns:c16="http://schemas.microsoft.com/office/drawing/2014/chart" uri="{C3380CC4-5D6E-409C-BE32-E72D297353CC}">
                  <c16:uniqueId val="{00000015-FD73-4495-88DB-17BE6B84E8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73-4495-88DB-17BE6B84E8C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{311037E7-27C5-49E8-BB8F-44489F617C27}</c15:txfldGUID>
                      <c15:f>Diagramm!$K$46</c15:f>
                      <c15:dlblFieldTableCache>
                        <c:ptCount val="1"/>
                      </c15:dlblFieldTableCache>
                    </c15:dlblFTEntry>
                  </c15:dlblFieldTable>
                  <c15:showDataLabelsRange val="0"/>
                </c:ext>
                <c:ext xmlns:c16="http://schemas.microsoft.com/office/drawing/2014/chart" uri="{C3380CC4-5D6E-409C-BE32-E72D297353CC}">
                  <c16:uniqueId val="{00000017-FD73-4495-88DB-17BE6B84E8C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{F3F84947-ED50-4E69-B03D-C063858BA1F1}</c15:txfldGUID>
                      <c15:f>Diagramm!$K$47</c15:f>
                      <c15:dlblFieldTableCache>
                        <c:ptCount val="1"/>
                      </c15:dlblFieldTableCache>
                    </c15:dlblFTEntry>
                  </c15:dlblFieldTable>
                  <c15:showDataLabelsRange val="0"/>
                </c:ext>
                <c:ext xmlns:c16="http://schemas.microsoft.com/office/drawing/2014/chart" uri="{C3380CC4-5D6E-409C-BE32-E72D297353CC}">
                  <c16:uniqueId val="{00000018-FD73-4495-88DB-17BE6B84E8C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{D18B5E6C-757D-446D-BE3B-FCB89AB1D110}</c15:txfldGUID>
                      <c15:f>Diagramm!$K$48</c15:f>
                      <c15:dlblFieldTableCache>
                        <c:ptCount val="1"/>
                      </c15:dlblFieldTableCache>
                    </c15:dlblFTEntry>
                  </c15:dlblFieldTable>
                  <c15:showDataLabelsRange val="0"/>
                </c:ext>
                <c:ext xmlns:c16="http://schemas.microsoft.com/office/drawing/2014/chart" uri="{C3380CC4-5D6E-409C-BE32-E72D297353CC}">
                  <c16:uniqueId val="{00000019-FD73-4495-88DB-17BE6B84E8C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{6428D70F-DCBA-42B8-953C-CA4F0ED3B8CF}</c15:txfldGUID>
                      <c15:f>Diagramm!$K$49</c15:f>
                      <c15:dlblFieldTableCache>
                        <c:ptCount val="1"/>
                      </c15:dlblFieldTableCache>
                    </c15:dlblFTEntry>
                  </c15:dlblFieldTable>
                  <c15:showDataLabelsRange val="0"/>
                </c:ext>
                <c:ext xmlns:c16="http://schemas.microsoft.com/office/drawing/2014/chart" uri="{C3380CC4-5D6E-409C-BE32-E72D297353CC}">
                  <c16:uniqueId val="{0000001A-FD73-4495-88DB-17BE6B84E8C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{BAB5769A-BACB-4937-96F0-D9FBDA68249E}</c15:txfldGUID>
                      <c15:f>Diagramm!$K$50</c15:f>
                      <c15:dlblFieldTableCache>
                        <c:ptCount val="1"/>
                      </c15:dlblFieldTableCache>
                    </c15:dlblFTEntry>
                  </c15:dlblFieldTable>
                  <c15:showDataLabelsRange val="0"/>
                </c:ext>
                <c:ext xmlns:c16="http://schemas.microsoft.com/office/drawing/2014/chart" uri="{C3380CC4-5D6E-409C-BE32-E72D297353CC}">
                  <c16:uniqueId val="{0000001B-FD73-4495-88DB-17BE6B84E8C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{8BC5A60A-74B2-4E28-A853-767B61CDAA7E}</c15:txfldGUID>
                      <c15:f>Diagramm!$K$51</c15:f>
                      <c15:dlblFieldTableCache>
                        <c:ptCount val="1"/>
                      </c15:dlblFieldTableCache>
                    </c15:dlblFTEntry>
                  </c15:dlblFieldTable>
                  <c15:showDataLabelsRange val="0"/>
                </c:ext>
                <c:ext xmlns:c16="http://schemas.microsoft.com/office/drawing/2014/chart" uri="{C3380CC4-5D6E-409C-BE32-E72D297353CC}">
                  <c16:uniqueId val="{0000001C-FD73-4495-88DB-17BE6B84E8C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{3A5198BA-8BD1-4EDF-B48C-9F2BB90045A4}</c15:txfldGUID>
                      <c15:f>Diagramm!$K$52</c15:f>
                      <c15:dlblFieldTableCache>
                        <c:ptCount val="1"/>
                      </c15:dlblFieldTableCache>
                    </c15:dlblFTEntry>
                  </c15:dlblFieldTable>
                  <c15:showDataLabelsRange val="0"/>
                </c:ext>
                <c:ext xmlns:c16="http://schemas.microsoft.com/office/drawing/2014/chart" uri="{C3380CC4-5D6E-409C-BE32-E72D297353CC}">
                  <c16:uniqueId val="{0000001D-FD73-4495-88DB-17BE6B84E8C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{4631C176-B724-4EE3-A500-A3CEA80F7617}</c15:txfldGUID>
                      <c15:f>Diagramm!$K$53</c15:f>
                      <c15:dlblFieldTableCache>
                        <c:ptCount val="1"/>
                      </c15:dlblFieldTableCache>
                    </c15:dlblFTEntry>
                  </c15:dlblFieldTable>
                  <c15:showDataLabelsRange val="0"/>
                </c:ext>
                <c:ext xmlns:c16="http://schemas.microsoft.com/office/drawing/2014/chart" uri="{C3380CC4-5D6E-409C-BE32-E72D297353CC}">
                  <c16:uniqueId val="{0000001E-FD73-4495-88DB-17BE6B84E8C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{D3AE4F84-37AF-488C-A2A0-3E1F3DD408D5}</c15:txfldGUID>
                      <c15:f>Diagramm!$K$54</c15:f>
                      <c15:dlblFieldTableCache>
                        <c:ptCount val="1"/>
                      </c15:dlblFieldTableCache>
                    </c15:dlblFTEntry>
                  </c15:dlblFieldTable>
                  <c15:showDataLabelsRange val="0"/>
                </c:ext>
                <c:ext xmlns:c16="http://schemas.microsoft.com/office/drawing/2014/chart" uri="{C3380CC4-5D6E-409C-BE32-E72D297353CC}">
                  <c16:uniqueId val="{0000001F-FD73-4495-88DB-17BE6B84E8C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{6D099EB3-EB74-4C9E-994E-9C106B3B12F3}</c15:txfldGUID>
                      <c15:f>Diagramm!$K$55</c15:f>
                      <c15:dlblFieldTableCache>
                        <c:ptCount val="1"/>
                      </c15:dlblFieldTableCache>
                    </c15:dlblFTEntry>
                  </c15:dlblFieldTable>
                  <c15:showDataLabelsRange val="0"/>
                </c:ext>
                <c:ext xmlns:c16="http://schemas.microsoft.com/office/drawing/2014/chart" uri="{C3380CC4-5D6E-409C-BE32-E72D297353CC}">
                  <c16:uniqueId val="{00000020-FD73-4495-88DB-17BE6B84E8C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{F8AEBB43-533C-4409-89BC-63505C67FAEA}</c15:txfldGUID>
                      <c15:f>Diagramm!$K$56</c15:f>
                      <c15:dlblFieldTableCache>
                        <c:ptCount val="1"/>
                      </c15:dlblFieldTableCache>
                    </c15:dlblFTEntry>
                  </c15:dlblFieldTable>
                  <c15:showDataLabelsRange val="0"/>
                </c:ext>
                <c:ext xmlns:c16="http://schemas.microsoft.com/office/drawing/2014/chart" uri="{C3380CC4-5D6E-409C-BE32-E72D297353CC}">
                  <c16:uniqueId val="{00000021-FD73-4495-88DB-17BE6B84E8C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{BF2A7039-28F0-4587-8882-7D13B81EBB85}</c15:txfldGUID>
                      <c15:f>Diagramm!$K$57</c15:f>
                      <c15:dlblFieldTableCache>
                        <c:ptCount val="1"/>
                      </c15:dlblFieldTableCache>
                    </c15:dlblFTEntry>
                  </c15:dlblFieldTable>
                  <c15:showDataLabelsRange val="0"/>
                </c:ext>
                <c:ext xmlns:c16="http://schemas.microsoft.com/office/drawing/2014/chart" uri="{C3380CC4-5D6E-409C-BE32-E72D297353CC}">
                  <c16:uniqueId val="{00000022-FD73-4495-88DB-17BE6B84E8C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{492D9131-1B6D-49F5-B6CE-E23FE018B457}</c15:txfldGUID>
                      <c15:f>Diagramm!$K$58</c15:f>
                      <c15:dlblFieldTableCache>
                        <c:ptCount val="1"/>
                      </c15:dlblFieldTableCache>
                    </c15:dlblFTEntry>
                  </c15:dlblFieldTable>
                  <c15:showDataLabelsRange val="0"/>
                </c:ext>
                <c:ext xmlns:c16="http://schemas.microsoft.com/office/drawing/2014/chart" uri="{C3380CC4-5D6E-409C-BE32-E72D297353CC}">
                  <c16:uniqueId val="{00000023-FD73-4495-88DB-17BE6B84E8C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{F403759E-5215-40C9-A319-BC56372892F3}</c15:txfldGUID>
                      <c15:f>Diagramm!$K$59</c15:f>
                      <c15:dlblFieldTableCache>
                        <c:ptCount val="1"/>
                      </c15:dlblFieldTableCache>
                    </c15:dlblFTEntry>
                  </c15:dlblFieldTable>
                  <c15:showDataLabelsRange val="0"/>
                </c:ext>
                <c:ext xmlns:c16="http://schemas.microsoft.com/office/drawing/2014/chart" uri="{C3380CC4-5D6E-409C-BE32-E72D297353CC}">
                  <c16:uniqueId val="{00000024-FD73-4495-88DB-17BE6B84E8C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{E769CDB8-B9C8-4186-92C0-A299F37DB644}</c15:txfldGUID>
                      <c15:f>Diagramm!$K$60</c15:f>
                      <c15:dlblFieldTableCache>
                        <c:ptCount val="1"/>
                      </c15:dlblFieldTableCache>
                    </c15:dlblFTEntry>
                  </c15:dlblFieldTable>
                  <c15:showDataLabelsRange val="0"/>
                </c:ext>
                <c:ext xmlns:c16="http://schemas.microsoft.com/office/drawing/2014/chart" uri="{C3380CC4-5D6E-409C-BE32-E72D297353CC}">
                  <c16:uniqueId val="{00000025-FD73-4495-88DB-17BE6B84E8C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{BF32758A-0DB1-4F35-BC26-E99A2AD67A30}</c15:txfldGUID>
                      <c15:f>Diagramm!$K$61</c15:f>
                      <c15:dlblFieldTableCache>
                        <c:ptCount val="1"/>
                      </c15:dlblFieldTableCache>
                    </c15:dlblFTEntry>
                  </c15:dlblFieldTable>
                  <c15:showDataLabelsRange val="0"/>
                </c:ext>
                <c:ext xmlns:c16="http://schemas.microsoft.com/office/drawing/2014/chart" uri="{C3380CC4-5D6E-409C-BE32-E72D297353CC}">
                  <c16:uniqueId val="{00000026-FD73-4495-88DB-17BE6B84E8C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{EBB9F8EE-3351-49BC-83A9-B4FB7900E833}</c15:txfldGUID>
                      <c15:f>Diagramm!$K$62</c15:f>
                      <c15:dlblFieldTableCache>
                        <c:ptCount val="1"/>
                      </c15:dlblFieldTableCache>
                    </c15:dlblFTEntry>
                  </c15:dlblFieldTable>
                  <c15:showDataLabelsRange val="0"/>
                </c:ext>
                <c:ext xmlns:c16="http://schemas.microsoft.com/office/drawing/2014/chart" uri="{C3380CC4-5D6E-409C-BE32-E72D297353CC}">
                  <c16:uniqueId val="{00000027-FD73-4495-88DB-17BE6B84E8C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{127290B6-937F-447F-AA0E-5D96038A7800}</c15:txfldGUID>
                      <c15:f>Diagramm!$K$63</c15:f>
                      <c15:dlblFieldTableCache>
                        <c:ptCount val="1"/>
                      </c15:dlblFieldTableCache>
                    </c15:dlblFTEntry>
                  </c15:dlblFieldTable>
                  <c15:showDataLabelsRange val="0"/>
                </c:ext>
                <c:ext xmlns:c16="http://schemas.microsoft.com/office/drawing/2014/chart" uri="{C3380CC4-5D6E-409C-BE32-E72D297353CC}">
                  <c16:uniqueId val="{00000028-FD73-4495-88DB-17BE6B84E8C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{EF41B332-B904-43AC-8197-51C565F1ACD1}</c15:txfldGUID>
                      <c15:f>Diagramm!$K$64</c15:f>
                      <c15:dlblFieldTableCache>
                        <c:ptCount val="1"/>
                      </c15:dlblFieldTableCache>
                    </c15:dlblFTEntry>
                  </c15:dlblFieldTable>
                  <c15:showDataLabelsRange val="0"/>
                </c:ext>
                <c:ext xmlns:c16="http://schemas.microsoft.com/office/drawing/2014/chart" uri="{C3380CC4-5D6E-409C-BE32-E72D297353CC}">
                  <c16:uniqueId val="{00000029-FD73-4495-88DB-17BE6B84E8C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{3F2AA7F8-B2BA-4444-A4BB-2ACABC518A8E}</c15:txfldGUID>
                      <c15:f>Diagramm!$K$65</c15:f>
                      <c15:dlblFieldTableCache>
                        <c:ptCount val="1"/>
                      </c15:dlblFieldTableCache>
                    </c15:dlblFTEntry>
                  </c15:dlblFieldTable>
                  <c15:showDataLabelsRange val="0"/>
                </c:ext>
                <c:ext xmlns:c16="http://schemas.microsoft.com/office/drawing/2014/chart" uri="{C3380CC4-5D6E-409C-BE32-E72D297353CC}">
                  <c16:uniqueId val="{0000002A-FD73-4495-88DB-17BE6B84E8C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{E7EE934D-A17B-481A-913F-199ED0E71E5B}</c15:txfldGUID>
                      <c15:f>Diagramm!$K$66</c15:f>
                      <c15:dlblFieldTableCache>
                        <c:ptCount val="1"/>
                      </c15:dlblFieldTableCache>
                    </c15:dlblFTEntry>
                  </c15:dlblFieldTable>
                  <c15:showDataLabelsRange val="0"/>
                </c:ext>
                <c:ext xmlns:c16="http://schemas.microsoft.com/office/drawing/2014/chart" uri="{C3380CC4-5D6E-409C-BE32-E72D297353CC}">
                  <c16:uniqueId val="{0000002B-FD73-4495-88DB-17BE6B84E8C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{FEFDF22A-BBB0-419F-A075-12CC6CDDCA89}</c15:txfldGUID>
                      <c15:f>Diagramm!$K$67</c15:f>
                      <c15:dlblFieldTableCache>
                        <c:ptCount val="1"/>
                      </c15:dlblFieldTableCache>
                    </c15:dlblFTEntry>
                  </c15:dlblFieldTable>
                  <c15:showDataLabelsRange val="0"/>
                </c:ext>
                <c:ext xmlns:c16="http://schemas.microsoft.com/office/drawing/2014/chart" uri="{C3380CC4-5D6E-409C-BE32-E72D297353CC}">
                  <c16:uniqueId val="{0000002C-FD73-4495-88DB-17BE6B84E8C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73-4495-88DB-17BE6B84E8C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{8E0A5D82-C888-4282-B285-60CBDEF750DB}</c15:txfldGUID>
                      <c15:f>Diagramm!$J$46</c15:f>
                      <c15:dlblFieldTableCache>
                        <c:ptCount val="1"/>
                      </c15:dlblFieldTableCache>
                    </c15:dlblFTEntry>
                  </c15:dlblFieldTable>
                  <c15:showDataLabelsRange val="0"/>
                </c:ext>
                <c:ext xmlns:c16="http://schemas.microsoft.com/office/drawing/2014/chart" uri="{C3380CC4-5D6E-409C-BE32-E72D297353CC}">
                  <c16:uniqueId val="{0000002E-FD73-4495-88DB-17BE6B84E8C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{B2C8C7F4-0090-49EA-A090-C13BD1CD4BCC}</c15:txfldGUID>
                      <c15:f>Diagramm!$J$47</c15:f>
                      <c15:dlblFieldTableCache>
                        <c:ptCount val="1"/>
                      </c15:dlblFieldTableCache>
                    </c15:dlblFTEntry>
                  </c15:dlblFieldTable>
                  <c15:showDataLabelsRange val="0"/>
                </c:ext>
                <c:ext xmlns:c16="http://schemas.microsoft.com/office/drawing/2014/chart" uri="{C3380CC4-5D6E-409C-BE32-E72D297353CC}">
                  <c16:uniqueId val="{0000002F-FD73-4495-88DB-17BE6B84E8C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{FDE956FD-2B47-4F87-9FA2-C34B2878C5E8}</c15:txfldGUID>
                      <c15:f>Diagramm!$J$48</c15:f>
                      <c15:dlblFieldTableCache>
                        <c:ptCount val="1"/>
                      </c15:dlblFieldTableCache>
                    </c15:dlblFTEntry>
                  </c15:dlblFieldTable>
                  <c15:showDataLabelsRange val="0"/>
                </c:ext>
                <c:ext xmlns:c16="http://schemas.microsoft.com/office/drawing/2014/chart" uri="{C3380CC4-5D6E-409C-BE32-E72D297353CC}">
                  <c16:uniqueId val="{00000030-FD73-4495-88DB-17BE6B84E8C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{4B31D590-CF4E-4778-86E7-B0144A082E3D}</c15:txfldGUID>
                      <c15:f>Diagramm!$J$49</c15:f>
                      <c15:dlblFieldTableCache>
                        <c:ptCount val="1"/>
                      </c15:dlblFieldTableCache>
                    </c15:dlblFTEntry>
                  </c15:dlblFieldTable>
                  <c15:showDataLabelsRange val="0"/>
                </c:ext>
                <c:ext xmlns:c16="http://schemas.microsoft.com/office/drawing/2014/chart" uri="{C3380CC4-5D6E-409C-BE32-E72D297353CC}">
                  <c16:uniqueId val="{00000031-FD73-4495-88DB-17BE6B84E8C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{73AEFA68-48E8-460F-BEB9-173CD4AA3643}</c15:txfldGUID>
                      <c15:f>Diagramm!$J$50</c15:f>
                      <c15:dlblFieldTableCache>
                        <c:ptCount val="1"/>
                      </c15:dlblFieldTableCache>
                    </c15:dlblFTEntry>
                  </c15:dlblFieldTable>
                  <c15:showDataLabelsRange val="0"/>
                </c:ext>
                <c:ext xmlns:c16="http://schemas.microsoft.com/office/drawing/2014/chart" uri="{C3380CC4-5D6E-409C-BE32-E72D297353CC}">
                  <c16:uniqueId val="{00000032-FD73-4495-88DB-17BE6B84E8C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{6237A6CD-A618-4F05-B424-FD446C92AD2F}</c15:txfldGUID>
                      <c15:f>Diagramm!$J$51</c15:f>
                      <c15:dlblFieldTableCache>
                        <c:ptCount val="1"/>
                      </c15:dlblFieldTableCache>
                    </c15:dlblFTEntry>
                  </c15:dlblFieldTable>
                  <c15:showDataLabelsRange val="0"/>
                </c:ext>
                <c:ext xmlns:c16="http://schemas.microsoft.com/office/drawing/2014/chart" uri="{C3380CC4-5D6E-409C-BE32-E72D297353CC}">
                  <c16:uniqueId val="{00000033-FD73-4495-88DB-17BE6B84E8C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{6074FC9E-84D6-4776-9B16-BB6E371F5B5D}</c15:txfldGUID>
                      <c15:f>Diagramm!$J$52</c15:f>
                      <c15:dlblFieldTableCache>
                        <c:ptCount val="1"/>
                      </c15:dlblFieldTableCache>
                    </c15:dlblFTEntry>
                  </c15:dlblFieldTable>
                  <c15:showDataLabelsRange val="0"/>
                </c:ext>
                <c:ext xmlns:c16="http://schemas.microsoft.com/office/drawing/2014/chart" uri="{C3380CC4-5D6E-409C-BE32-E72D297353CC}">
                  <c16:uniqueId val="{00000034-FD73-4495-88DB-17BE6B84E8C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{B4C7212C-ACF6-4E03-B178-51863867BD67}</c15:txfldGUID>
                      <c15:f>Diagramm!$J$53</c15:f>
                      <c15:dlblFieldTableCache>
                        <c:ptCount val="1"/>
                      </c15:dlblFieldTableCache>
                    </c15:dlblFTEntry>
                  </c15:dlblFieldTable>
                  <c15:showDataLabelsRange val="0"/>
                </c:ext>
                <c:ext xmlns:c16="http://schemas.microsoft.com/office/drawing/2014/chart" uri="{C3380CC4-5D6E-409C-BE32-E72D297353CC}">
                  <c16:uniqueId val="{00000035-FD73-4495-88DB-17BE6B84E8C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{DBD770AC-9D2A-4A3B-A2AA-08EFD6C126A3}</c15:txfldGUID>
                      <c15:f>Diagramm!$J$54</c15:f>
                      <c15:dlblFieldTableCache>
                        <c:ptCount val="1"/>
                      </c15:dlblFieldTableCache>
                    </c15:dlblFTEntry>
                  </c15:dlblFieldTable>
                  <c15:showDataLabelsRange val="0"/>
                </c:ext>
                <c:ext xmlns:c16="http://schemas.microsoft.com/office/drawing/2014/chart" uri="{C3380CC4-5D6E-409C-BE32-E72D297353CC}">
                  <c16:uniqueId val="{00000036-FD73-4495-88DB-17BE6B84E8C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{E33E0268-28EE-4A20-A0C1-217DBDC63355}</c15:txfldGUID>
                      <c15:f>Diagramm!$J$55</c15:f>
                      <c15:dlblFieldTableCache>
                        <c:ptCount val="1"/>
                      </c15:dlblFieldTableCache>
                    </c15:dlblFTEntry>
                  </c15:dlblFieldTable>
                  <c15:showDataLabelsRange val="0"/>
                </c:ext>
                <c:ext xmlns:c16="http://schemas.microsoft.com/office/drawing/2014/chart" uri="{C3380CC4-5D6E-409C-BE32-E72D297353CC}">
                  <c16:uniqueId val="{00000037-FD73-4495-88DB-17BE6B84E8C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{BC8EB17E-8C4E-476F-B094-598103B30E43}</c15:txfldGUID>
                      <c15:f>Diagramm!$J$56</c15:f>
                      <c15:dlblFieldTableCache>
                        <c:ptCount val="1"/>
                      </c15:dlblFieldTableCache>
                    </c15:dlblFTEntry>
                  </c15:dlblFieldTable>
                  <c15:showDataLabelsRange val="0"/>
                </c:ext>
                <c:ext xmlns:c16="http://schemas.microsoft.com/office/drawing/2014/chart" uri="{C3380CC4-5D6E-409C-BE32-E72D297353CC}">
                  <c16:uniqueId val="{00000038-FD73-4495-88DB-17BE6B84E8C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{33A597B8-5A49-49BA-B59B-EC979E0FB62E}</c15:txfldGUID>
                      <c15:f>Diagramm!$J$57</c15:f>
                      <c15:dlblFieldTableCache>
                        <c:ptCount val="1"/>
                      </c15:dlblFieldTableCache>
                    </c15:dlblFTEntry>
                  </c15:dlblFieldTable>
                  <c15:showDataLabelsRange val="0"/>
                </c:ext>
                <c:ext xmlns:c16="http://schemas.microsoft.com/office/drawing/2014/chart" uri="{C3380CC4-5D6E-409C-BE32-E72D297353CC}">
                  <c16:uniqueId val="{00000039-FD73-4495-88DB-17BE6B84E8C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{FA139273-4D6C-4F8E-B7D0-4D0712DF9F27}</c15:txfldGUID>
                      <c15:f>Diagramm!$J$58</c15:f>
                      <c15:dlblFieldTableCache>
                        <c:ptCount val="1"/>
                      </c15:dlblFieldTableCache>
                    </c15:dlblFTEntry>
                  </c15:dlblFieldTable>
                  <c15:showDataLabelsRange val="0"/>
                </c:ext>
                <c:ext xmlns:c16="http://schemas.microsoft.com/office/drawing/2014/chart" uri="{C3380CC4-5D6E-409C-BE32-E72D297353CC}">
                  <c16:uniqueId val="{0000003A-FD73-4495-88DB-17BE6B84E8C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{BCC73D99-AA89-44E2-AC42-47F6E59D02A1}</c15:txfldGUID>
                      <c15:f>Diagramm!$J$59</c15:f>
                      <c15:dlblFieldTableCache>
                        <c:ptCount val="1"/>
                      </c15:dlblFieldTableCache>
                    </c15:dlblFTEntry>
                  </c15:dlblFieldTable>
                  <c15:showDataLabelsRange val="0"/>
                </c:ext>
                <c:ext xmlns:c16="http://schemas.microsoft.com/office/drawing/2014/chart" uri="{C3380CC4-5D6E-409C-BE32-E72D297353CC}">
                  <c16:uniqueId val="{0000003B-FD73-4495-88DB-17BE6B84E8C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{84CE3C1A-4F2E-4CE4-8582-3AC0A6AA9762}</c15:txfldGUID>
                      <c15:f>Diagramm!$J$60</c15:f>
                      <c15:dlblFieldTableCache>
                        <c:ptCount val="1"/>
                      </c15:dlblFieldTableCache>
                    </c15:dlblFTEntry>
                  </c15:dlblFieldTable>
                  <c15:showDataLabelsRange val="0"/>
                </c:ext>
                <c:ext xmlns:c16="http://schemas.microsoft.com/office/drawing/2014/chart" uri="{C3380CC4-5D6E-409C-BE32-E72D297353CC}">
                  <c16:uniqueId val="{0000003C-FD73-4495-88DB-17BE6B84E8C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{74B9BA24-93A4-493E-A74B-13C978B79A5C}</c15:txfldGUID>
                      <c15:f>Diagramm!$J$61</c15:f>
                      <c15:dlblFieldTableCache>
                        <c:ptCount val="1"/>
                      </c15:dlblFieldTableCache>
                    </c15:dlblFTEntry>
                  </c15:dlblFieldTable>
                  <c15:showDataLabelsRange val="0"/>
                </c:ext>
                <c:ext xmlns:c16="http://schemas.microsoft.com/office/drawing/2014/chart" uri="{C3380CC4-5D6E-409C-BE32-E72D297353CC}">
                  <c16:uniqueId val="{0000003D-FD73-4495-88DB-17BE6B84E8C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{130FA830-13FF-4D40-8FDB-4B75BF1861F1}</c15:txfldGUID>
                      <c15:f>Diagramm!$J$62</c15:f>
                      <c15:dlblFieldTableCache>
                        <c:ptCount val="1"/>
                      </c15:dlblFieldTableCache>
                    </c15:dlblFTEntry>
                  </c15:dlblFieldTable>
                  <c15:showDataLabelsRange val="0"/>
                </c:ext>
                <c:ext xmlns:c16="http://schemas.microsoft.com/office/drawing/2014/chart" uri="{C3380CC4-5D6E-409C-BE32-E72D297353CC}">
                  <c16:uniqueId val="{0000003E-FD73-4495-88DB-17BE6B84E8C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{958DE5CB-D73F-4158-ADFE-69ABA7AE804E}</c15:txfldGUID>
                      <c15:f>Diagramm!$J$63</c15:f>
                      <c15:dlblFieldTableCache>
                        <c:ptCount val="1"/>
                      </c15:dlblFieldTableCache>
                    </c15:dlblFTEntry>
                  </c15:dlblFieldTable>
                  <c15:showDataLabelsRange val="0"/>
                </c:ext>
                <c:ext xmlns:c16="http://schemas.microsoft.com/office/drawing/2014/chart" uri="{C3380CC4-5D6E-409C-BE32-E72D297353CC}">
                  <c16:uniqueId val="{0000003F-FD73-4495-88DB-17BE6B84E8C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{AB62FD15-6197-4A27-9471-C93708146AF8}</c15:txfldGUID>
                      <c15:f>Diagramm!$J$64</c15:f>
                      <c15:dlblFieldTableCache>
                        <c:ptCount val="1"/>
                      </c15:dlblFieldTableCache>
                    </c15:dlblFTEntry>
                  </c15:dlblFieldTable>
                  <c15:showDataLabelsRange val="0"/>
                </c:ext>
                <c:ext xmlns:c16="http://schemas.microsoft.com/office/drawing/2014/chart" uri="{C3380CC4-5D6E-409C-BE32-E72D297353CC}">
                  <c16:uniqueId val="{00000040-FD73-4495-88DB-17BE6B84E8C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{62D64AE4-F068-44C5-AFCD-7FF62A2E195F}</c15:txfldGUID>
                      <c15:f>Diagramm!$J$65</c15:f>
                      <c15:dlblFieldTableCache>
                        <c:ptCount val="1"/>
                      </c15:dlblFieldTableCache>
                    </c15:dlblFTEntry>
                  </c15:dlblFieldTable>
                  <c15:showDataLabelsRange val="0"/>
                </c:ext>
                <c:ext xmlns:c16="http://schemas.microsoft.com/office/drawing/2014/chart" uri="{C3380CC4-5D6E-409C-BE32-E72D297353CC}">
                  <c16:uniqueId val="{00000041-FD73-4495-88DB-17BE6B84E8C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{890136A3-9571-4204-8E6F-34D3B8CEA1AB}</c15:txfldGUID>
                      <c15:f>Diagramm!$J$66</c15:f>
                      <c15:dlblFieldTableCache>
                        <c:ptCount val="1"/>
                      </c15:dlblFieldTableCache>
                    </c15:dlblFTEntry>
                  </c15:dlblFieldTable>
                  <c15:showDataLabelsRange val="0"/>
                </c:ext>
                <c:ext xmlns:c16="http://schemas.microsoft.com/office/drawing/2014/chart" uri="{C3380CC4-5D6E-409C-BE32-E72D297353CC}">
                  <c16:uniqueId val="{00000042-FD73-4495-88DB-17BE6B84E8C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{9299C0E8-600B-421E-BFF7-09FE07AD638A}</c15:txfldGUID>
                      <c15:f>Diagramm!$J$67</c15:f>
                      <c15:dlblFieldTableCache>
                        <c:ptCount val="1"/>
                      </c15:dlblFieldTableCache>
                    </c15:dlblFTEntry>
                  </c15:dlblFieldTable>
                  <c15:showDataLabelsRange val="0"/>
                </c:ext>
                <c:ext xmlns:c16="http://schemas.microsoft.com/office/drawing/2014/chart" uri="{C3380CC4-5D6E-409C-BE32-E72D297353CC}">
                  <c16:uniqueId val="{00000043-FD73-4495-88DB-17BE6B84E8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73-4495-88DB-17BE6B84E8C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05-4978-B6B9-C057A10BEE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05-4978-B6B9-C057A10BEE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05-4978-B6B9-C057A10BEE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05-4978-B6B9-C057A10BEE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05-4978-B6B9-C057A10BEE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05-4978-B6B9-C057A10BEE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05-4978-B6B9-C057A10BEE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05-4978-B6B9-C057A10BEE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D05-4978-B6B9-C057A10BEE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05-4978-B6B9-C057A10BEE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D05-4978-B6B9-C057A10BEE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D05-4978-B6B9-C057A10BEE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D05-4978-B6B9-C057A10BEE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D05-4978-B6B9-C057A10BEE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D05-4978-B6B9-C057A10BEE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D05-4978-B6B9-C057A10BEE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D05-4978-B6B9-C057A10BEE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D05-4978-B6B9-C057A10BEE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D05-4978-B6B9-C057A10BEE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D05-4978-B6B9-C057A10BEE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D05-4978-B6B9-C057A10BEE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D05-4978-B6B9-C057A10BEE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D05-4978-B6B9-C057A10BEE7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D05-4978-B6B9-C057A10BEE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D05-4978-B6B9-C057A10BEE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D05-4978-B6B9-C057A10BEE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D05-4978-B6B9-C057A10BEE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D05-4978-B6B9-C057A10BEE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D05-4978-B6B9-C057A10BEE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D05-4978-B6B9-C057A10BEE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D05-4978-B6B9-C057A10BEE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D05-4978-B6B9-C057A10BEE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D05-4978-B6B9-C057A10BEE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D05-4978-B6B9-C057A10BEE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D05-4978-B6B9-C057A10BEE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D05-4978-B6B9-C057A10BEE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D05-4978-B6B9-C057A10BEE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D05-4978-B6B9-C057A10BEE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D05-4978-B6B9-C057A10BEE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D05-4978-B6B9-C057A10BEE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D05-4978-B6B9-C057A10BEE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D05-4978-B6B9-C057A10BEE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D05-4978-B6B9-C057A10BEE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D05-4978-B6B9-C057A10BEE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D05-4978-B6B9-C057A10BEE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D05-4978-B6B9-C057A10BEE7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D05-4978-B6B9-C057A10BEE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D05-4978-B6B9-C057A10BEE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D05-4978-B6B9-C057A10BEE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D05-4978-B6B9-C057A10BEE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D05-4978-B6B9-C057A10BEE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D05-4978-B6B9-C057A10BEE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D05-4978-B6B9-C057A10BEE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D05-4978-B6B9-C057A10BEE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D05-4978-B6B9-C057A10BEE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D05-4978-B6B9-C057A10BEE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D05-4978-B6B9-C057A10BEE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D05-4978-B6B9-C057A10BEE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D05-4978-B6B9-C057A10BEE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D05-4978-B6B9-C057A10BEE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D05-4978-B6B9-C057A10BEE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D05-4978-B6B9-C057A10BEE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D05-4978-B6B9-C057A10BEE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D05-4978-B6B9-C057A10BEE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D05-4978-B6B9-C057A10BEE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D05-4978-B6B9-C057A10BEE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D05-4978-B6B9-C057A10BEE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D05-4978-B6B9-C057A10BEE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D05-4978-B6B9-C057A10BEE7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101.41666666666667</c:v>
                </c:pt>
                <c:pt idx="2">
                  <c:v>102.84313725490195</c:v>
                </c:pt>
                <c:pt idx="3">
                  <c:v>101.4607843137255</c:v>
                </c:pt>
                <c:pt idx="4">
                  <c:v>101.56372549019608</c:v>
                </c:pt>
                <c:pt idx="5">
                  <c:v>102.94117647058823</c:v>
                </c:pt>
                <c:pt idx="6">
                  <c:v>104.57843137254903</c:v>
                </c:pt>
                <c:pt idx="7">
                  <c:v>103.38725490196079</c:v>
                </c:pt>
                <c:pt idx="8">
                  <c:v>103.6078431372549</c:v>
                </c:pt>
                <c:pt idx="9">
                  <c:v>104.27941176470587</c:v>
                </c:pt>
                <c:pt idx="10">
                  <c:v>106.43627450980392</c:v>
                </c:pt>
                <c:pt idx="11">
                  <c:v>105.5</c:v>
                </c:pt>
                <c:pt idx="12">
                  <c:v>105.5735294117647</c:v>
                </c:pt>
                <c:pt idx="13">
                  <c:v>106.38725490196079</c:v>
                </c:pt>
                <c:pt idx="14">
                  <c:v>109.37254901960785</c:v>
                </c:pt>
                <c:pt idx="15">
                  <c:v>108.74019607843137</c:v>
                </c:pt>
                <c:pt idx="16">
                  <c:v>109.29901960784314</c:v>
                </c:pt>
                <c:pt idx="17">
                  <c:v>110.23039215686275</c:v>
                </c:pt>
                <c:pt idx="18">
                  <c:v>112.75490196078431</c:v>
                </c:pt>
                <c:pt idx="19">
                  <c:v>112.1078431372549</c:v>
                </c:pt>
                <c:pt idx="20">
                  <c:v>111.70098039215685</c:v>
                </c:pt>
                <c:pt idx="21">
                  <c:v>112.04901960784315</c:v>
                </c:pt>
                <c:pt idx="22">
                  <c:v>114.40686274509804</c:v>
                </c:pt>
                <c:pt idx="23">
                  <c:v>113.58823529411765</c:v>
                </c:pt>
                <c:pt idx="24">
                  <c:v>112.92156862745098</c:v>
                </c:pt>
              </c:numCache>
            </c:numRef>
          </c:val>
          <c:smooth val="0"/>
          <c:extLst>
            <c:ext xmlns:c16="http://schemas.microsoft.com/office/drawing/2014/chart" uri="{C3380CC4-5D6E-409C-BE32-E72D297353CC}">
              <c16:uniqueId val="{00000000-F8D2-4860-94CD-9133B737F36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107.14791224345363</c:v>
                </c:pt>
                <c:pt idx="2">
                  <c:v>109.62491153573957</c:v>
                </c:pt>
                <c:pt idx="3">
                  <c:v>105.73248407643312</c:v>
                </c:pt>
                <c:pt idx="4">
                  <c:v>103.89242745930645</c:v>
                </c:pt>
                <c:pt idx="5">
                  <c:v>108.20948336871903</c:v>
                </c:pt>
                <c:pt idx="6">
                  <c:v>111.04033970276008</c:v>
                </c:pt>
                <c:pt idx="7">
                  <c:v>109.27105449398442</c:v>
                </c:pt>
                <c:pt idx="8">
                  <c:v>108.77565463552725</c:v>
                </c:pt>
                <c:pt idx="9">
                  <c:v>108.84642604387827</c:v>
                </c:pt>
                <c:pt idx="10">
                  <c:v>113.16348195329087</c:v>
                </c:pt>
                <c:pt idx="11">
                  <c:v>110.19108280254777</c:v>
                </c:pt>
                <c:pt idx="12">
                  <c:v>110.68648266100496</c:v>
                </c:pt>
                <c:pt idx="13">
                  <c:v>113.58811040339702</c:v>
                </c:pt>
                <c:pt idx="14">
                  <c:v>116.98513800424628</c:v>
                </c:pt>
                <c:pt idx="15">
                  <c:v>116.7728237791932</c:v>
                </c:pt>
                <c:pt idx="16">
                  <c:v>114.79122434536447</c:v>
                </c:pt>
                <c:pt idx="17">
                  <c:v>120.66525123849965</c:v>
                </c:pt>
                <c:pt idx="18">
                  <c:v>122.64685067232838</c:v>
                </c:pt>
                <c:pt idx="19">
                  <c:v>119.24982307147913</c:v>
                </c:pt>
                <c:pt idx="20">
                  <c:v>114.57891012031138</c:v>
                </c:pt>
                <c:pt idx="21">
                  <c:v>117.97593772116066</c:v>
                </c:pt>
                <c:pt idx="22">
                  <c:v>117.97593772116066</c:v>
                </c:pt>
                <c:pt idx="23">
                  <c:v>114.86199575371549</c:v>
                </c:pt>
                <c:pt idx="24">
                  <c:v>109.83722576079265</c:v>
                </c:pt>
              </c:numCache>
            </c:numRef>
          </c:val>
          <c:smooth val="0"/>
          <c:extLst>
            <c:ext xmlns:c16="http://schemas.microsoft.com/office/drawing/2014/chart" uri="{C3380CC4-5D6E-409C-BE32-E72D297353CC}">
              <c16:uniqueId val="{00000001-F8D2-4860-94CD-9133B737F36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102.67705037722072</c:v>
                </c:pt>
                <c:pt idx="2">
                  <c:v>100.75444146994403</c:v>
                </c:pt>
                <c:pt idx="3">
                  <c:v>100.70576782672183</c:v>
                </c:pt>
                <c:pt idx="4">
                  <c:v>97.176928693112671</c:v>
                </c:pt>
                <c:pt idx="5">
                  <c:v>99.099537600389382</c:v>
                </c:pt>
                <c:pt idx="6">
                  <c:v>97.274275979557075</c:v>
                </c:pt>
                <c:pt idx="7">
                  <c:v>98.34509613044537</c:v>
                </c:pt>
                <c:pt idx="8">
                  <c:v>96.544171331224135</c:v>
                </c:pt>
                <c:pt idx="9">
                  <c:v>98.856169384278417</c:v>
                </c:pt>
                <c:pt idx="10">
                  <c:v>95.741056218057921</c:v>
                </c:pt>
                <c:pt idx="11">
                  <c:v>96.008761255780001</c:v>
                </c:pt>
                <c:pt idx="12">
                  <c:v>94.572888780725236</c:v>
                </c:pt>
                <c:pt idx="13">
                  <c:v>98.004380627890001</c:v>
                </c:pt>
                <c:pt idx="14">
                  <c:v>95.254319785835975</c:v>
                </c:pt>
                <c:pt idx="15">
                  <c:v>94.18349963494768</c:v>
                </c:pt>
                <c:pt idx="16">
                  <c:v>92.114869798004378</c:v>
                </c:pt>
                <c:pt idx="17">
                  <c:v>95.522024823558041</c:v>
                </c:pt>
                <c:pt idx="18">
                  <c:v>91.165733755171573</c:v>
                </c:pt>
                <c:pt idx="19">
                  <c:v>90.192260890727667</c:v>
                </c:pt>
                <c:pt idx="20">
                  <c:v>88.634704307617426</c:v>
                </c:pt>
                <c:pt idx="21">
                  <c:v>90.046239961061076</c:v>
                </c:pt>
                <c:pt idx="22">
                  <c:v>86.152348503285467</c:v>
                </c:pt>
                <c:pt idx="23">
                  <c:v>85.373570211730339</c:v>
                </c:pt>
                <c:pt idx="24">
                  <c:v>82.672183012898515</c:v>
                </c:pt>
              </c:numCache>
            </c:numRef>
          </c:val>
          <c:smooth val="0"/>
          <c:extLst>
            <c:ext xmlns:c16="http://schemas.microsoft.com/office/drawing/2014/chart" uri="{C3380CC4-5D6E-409C-BE32-E72D297353CC}">
              <c16:uniqueId val="{00000002-F8D2-4860-94CD-9133B737F36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8D2-4860-94CD-9133B737F364}"/>
                </c:ext>
              </c:extLst>
            </c:dLbl>
            <c:dLbl>
              <c:idx val="1"/>
              <c:delete val="1"/>
              <c:extLst>
                <c:ext xmlns:c15="http://schemas.microsoft.com/office/drawing/2012/chart" uri="{CE6537A1-D6FC-4f65-9D91-7224C49458BB}"/>
                <c:ext xmlns:c16="http://schemas.microsoft.com/office/drawing/2014/chart" uri="{C3380CC4-5D6E-409C-BE32-E72D297353CC}">
                  <c16:uniqueId val="{00000004-F8D2-4860-94CD-9133B737F364}"/>
                </c:ext>
              </c:extLst>
            </c:dLbl>
            <c:dLbl>
              <c:idx val="2"/>
              <c:delete val="1"/>
              <c:extLst>
                <c:ext xmlns:c15="http://schemas.microsoft.com/office/drawing/2012/chart" uri="{CE6537A1-D6FC-4f65-9D91-7224C49458BB}"/>
                <c:ext xmlns:c16="http://schemas.microsoft.com/office/drawing/2014/chart" uri="{C3380CC4-5D6E-409C-BE32-E72D297353CC}">
                  <c16:uniqueId val="{00000005-F8D2-4860-94CD-9133B737F364}"/>
                </c:ext>
              </c:extLst>
            </c:dLbl>
            <c:dLbl>
              <c:idx val="3"/>
              <c:delete val="1"/>
              <c:extLst>
                <c:ext xmlns:c15="http://schemas.microsoft.com/office/drawing/2012/chart" uri="{CE6537A1-D6FC-4f65-9D91-7224C49458BB}"/>
                <c:ext xmlns:c16="http://schemas.microsoft.com/office/drawing/2014/chart" uri="{C3380CC4-5D6E-409C-BE32-E72D297353CC}">
                  <c16:uniqueId val="{00000006-F8D2-4860-94CD-9133B737F364}"/>
                </c:ext>
              </c:extLst>
            </c:dLbl>
            <c:dLbl>
              <c:idx val="4"/>
              <c:delete val="1"/>
              <c:extLst>
                <c:ext xmlns:c15="http://schemas.microsoft.com/office/drawing/2012/chart" uri="{CE6537A1-D6FC-4f65-9D91-7224C49458BB}"/>
                <c:ext xmlns:c16="http://schemas.microsoft.com/office/drawing/2014/chart" uri="{C3380CC4-5D6E-409C-BE32-E72D297353CC}">
                  <c16:uniqueId val="{00000007-F8D2-4860-94CD-9133B737F364}"/>
                </c:ext>
              </c:extLst>
            </c:dLbl>
            <c:dLbl>
              <c:idx val="5"/>
              <c:delete val="1"/>
              <c:extLst>
                <c:ext xmlns:c15="http://schemas.microsoft.com/office/drawing/2012/chart" uri="{CE6537A1-D6FC-4f65-9D91-7224C49458BB}"/>
                <c:ext xmlns:c16="http://schemas.microsoft.com/office/drawing/2014/chart" uri="{C3380CC4-5D6E-409C-BE32-E72D297353CC}">
                  <c16:uniqueId val="{00000008-F8D2-4860-94CD-9133B737F364}"/>
                </c:ext>
              </c:extLst>
            </c:dLbl>
            <c:dLbl>
              <c:idx val="6"/>
              <c:delete val="1"/>
              <c:extLst>
                <c:ext xmlns:c15="http://schemas.microsoft.com/office/drawing/2012/chart" uri="{CE6537A1-D6FC-4f65-9D91-7224C49458BB}"/>
                <c:ext xmlns:c16="http://schemas.microsoft.com/office/drawing/2014/chart" uri="{C3380CC4-5D6E-409C-BE32-E72D297353CC}">
                  <c16:uniqueId val="{00000009-F8D2-4860-94CD-9133B737F364}"/>
                </c:ext>
              </c:extLst>
            </c:dLbl>
            <c:dLbl>
              <c:idx val="7"/>
              <c:delete val="1"/>
              <c:extLst>
                <c:ext xmlns:c15="http://schemas.microsoft.com/office/drawing/2012/chart" uri="{CE6537A1-D6FC-4f65-9D91-7224C49458BB}"/>
                <c:ext xmlns:c16="http://schemas.microsoft.com/office/drawing/2014/chart" uri="{C3380CC4-5D6E-409C-BE32-E72D297353CC}">
                  <c16:uniqueId val="{0000000A-F8D2-4860-94CD-9133B737F364}"/>
                </c:ext>
              </c:extLst>
            </c:dLbl>
            <c:dLbl>
              <c:idx val="8"/>
              <c:delete val="1"/>
              <c:extLst>
                <c:ext xmlns:c15="http://schemas.microsoft.com/office/drawing/2012/chart" uri="{CE6537A1-D6FC-4f65-9D91-7224C49458BB}"/>
                <c:ext xmlns:c16="http://schemas.microsoft.com/office/drawing/2014/chart" uri="{C3380CC4-5D6E-409C-BE32-E72D297353CC}">
                  <c16:uniqueId val="{0000000B-F8D2-4860-94CD-9133B737F364}"/>
                </c:ext>
              </c:extLst>
            </c:dLbl>
            <c:dLbl>
              <c:idx val="9"/>
              <c:delete val="1"/>
              <c:extLst>
                <c:ext xmlns:c15="http://schemas.microsoft.com/office/drawing/2012/chart" uri="{CE6537A1-D6FC-4f65-9D91-7224C49458BB}"/>
                <c:ext xmlns:c16="http://schemas.microsoft.com/office/drawing/2014/chart" uri="{C3380CC4-5D6E-409C-BE32-E72D297353CC}">
                  <c16:uniqueId val="{0000000C-F8D2-4860-94CD-9133B737F364}"/>
                </c:ext>
              </c:extLst>
            </c:dLbl>
            <c:dLbl>
              <c:idx val="10"/>
              <c:delete val="1"/>
              <c:extLst>
                <c:ext xmlns:c15="http://schemas.microsoft.com/office/drawing/2012/chart" uri="{CE6537A1-D6FC-4f65-9D91-7224C49458BB}"/>
                <c:ext xmlns:c16="http://schemas.microsoft.com/office/drawing/2014/chart" uri="{C3380CC4-5D6E-409C-BE32-E72D297353CC}">
                  <c16:uniqueId val="{0000000D-F8D2-4860-94CD-9133B737F364}"/>
                </c:ext>
              </c:extLst>
            </c:dLbl>
            <c:dLbl>
              <c:idx val="11"/>
              <c:delete val="1"/>
              <c:extLst>
                <c:ext xmlns:c15="http://schemas.microsoft.com/office/drawing/2012/chart" uri="{CE6537A1-D6FC-4f65-9D91-7224C49458BB}"/>
                <c:ext xmlns:c16="http://schemas.microsoft.com/office/drawing/2014/chart" uri="{C3380CC4-5D6E-409C-BE32-E72D297353CC}">
                  <c16:uniqueId val="{0000000E-F8D2-4860-94CD-9133B737F364}"/>
                </c:ext>
              </c:extLst>
            </c:dLbl>
            <c:dLbl>
              <c:idx val="12"/>
              <c:delete val="1"/>
              <c:extLst>
                <c:ext xmlns:c15="http://schemas.microsoft.com/office/drawing/2012/chart" uri="{CE6537A1-D6FC-4f65-9D91-7224C49458BB}"/>
                <c:ext xmlns:c16="http://schemas.microsoft.com/office/drawing/2014/chart" uri="{C3380CC4-5D6E-409C-BE32-E72D297353CC}">
                  <c16:uniqueId val="{0000000F-F8D2-4860-94CD-9133B737F36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8D2-4860-94CD-9133B737F364}"/>
                </c:ext>
              </c:extLst>
            </c:dLbl>
            <c:dLbl>
              <c:idx val="14"/>
              <c:delete val="1"/>
              <c:extLst>
                <c:ext xmlns:c15="http://schemas.microsoft.com/office/drawing/2012/chart" uri="{CE6537A1-D6FC-4f65-9D91-7224C49458BB}"/>
                <c:ext xmlns:c16="http://schemas.microsoft.com/office/drawing/2014/chart" uri="{C3380CC4-5D6E-409C-BE32-E72D297353CC}">
                  <c16:uniqueId val="{00000011-F8D2-4860-94CD-9133B737F364}"/>
                </c:ext>
              </c:extLst>
            </c:dLbl>
            <c:dLbl>
              <c:idx val="15"/>
              <c:delete val="1"/>
              <c:extLst>
                <c:ext xmlns:c15="http://schemas.microsoft.com/office/drawing/2012/chart" uri="{CE6537A1-D6FC-4f65-9D91-7224C49458BB}"/>
                <c:ext xmlns:c16="http://schemas.microsoft.com/office/drawing/2014/chart" uri="{C3380CC4-5D6E-409C-BE32-E72D297353CC}">
                  <c16:uniqueId val="{00000012-F8D2-4860-94CD-9133B737F364}"/>
                </c:ext>
              </c:extLst>
            </c:dLbl>
            <c:dLbl>
              <c:idx val="16"/>
              <c:delete val="1"/>
              <c:extLst>
                <c:ext xmlns:c15="http://schemas.microsoft.com/office/drawing/2012/chart" uri="{CE6537A1-D6FC-4f65-9D91-7224C49458BB}"/>
                <c:ext xmlns:c16="http://schemas.microsoft.com/office/drawing/2014/chart" uri="{C3380CC4-5D6E-409C-BE32-E72D297353CC}">
                  <c16:uniqueId val="{00000013-F8D2-4860-94CD-9133B737F364}"/>
                </c:ext>
              </c:extLst>
            </c:dLbl>
            <c:dLbl>
              <c:idx val="17"/>
              <c:delete val="1"/>
              <c:extLst>
                <c:ext xmlns:c15="http://schemas.microsoft.com/office/drawing/2012/chart" uri="{CE6537A1-D6FC-4f65-9D91-7224C49458BB}"/>
                <c:ext xmlns:c16="http://schemas.microsoft.com/office/drawing/2014/chart" uri="{C3380CC4-5D6E-409C-BE32-E72D297353CC}">
                  <c16:uniqueId val="{00000014-F8D2-4860-94CD-9133B737F364}"/>
                </c:ext>
              </c:extLst>
            </c:dLbl>
            <c:dLbl>
              <c:idx val="18"/>
              <c:delete val="1"/>
              <c:extLst>
                <c:ext xmlns:c15="http://schemas.microsoft.com/office/drawing/2012/chart" uri="{CE6537A1-D6FC-4f65-9D91-7224C49458BB}"/>
                <c:ext xmlns:c16="http://schemas.microsoft.com/office/drawing/2014/chart" uri="{C3380CC4-5D6E-409C-BE32-E72D297353CC}">
                  <c16:uniqueId val="{00000015-F8D2-4860-94CD-9133B737F364}"/>
                </c:ext>
              </c:extLst>
            </c:dLbl>
            <c:dLbl>
              <c:idx val="19"/>
              <c:delete val="1"/>
              <c:extLst>
                <c:ext xmlns:c15="http://schemas.microsoft.com/office/drawing/2012/chart" uri="{CE6537A1-D6FC-4f65-9D91-7224C49458BB}"/>
                <c:ext xmlns:c16="http://schemas.microsoft.com/office/drawing/2014/chart" uri="{C3380CC4-5D6E-409C-BE32-E72D297353CC}">
                  <c16:uniqueId val="{00000016-F8D2-4860-94CD-9133B737F364}"/>
                </c:ext>
              </c:extLst>
            </c:dLbl>
            <c:dLbl>
              <c:idx val="20"/>
              <c:delete val="1"/>
              <c:extLst>
                <c:ext xmlns:c15="http://schemas.microsoft.com/office/drawing/2012/chart" uri="{CE6537A1-D6FC-4f65-9D91-7224C49458BB}"/>
                <c:ext xmlns:c16="http://schemas.microsoft.com/office/drawing/2014/chart" uri="{C3380CC4-5D6E-409C-BE32-E72D297353CC}">
                  <c16:uniqueId val="{00000017-F8D2-4860-94CD-9133B737F364}"/>
                </c:ext>
              </c:extLst>
            </c:dLbl>
            <c:dLbl>
              <c:idx val="21"/>
              <c:delete val="1"/>
              <c:extLst>
                <c:ext xmlns:c15="http://schemas.microsoft.com/office/drawing/2012/chart" uri="{CE6537A1-D6FC-4f65-9D91-7224C49458BB}"/>
                <c:ext xmlns:c16="http://schemas.microsoft.com/office/drawing/2014/chart" uri="{C3380CC4-5D6E-409C-BE32-E72D297353CC}">
                  <c16:uniqueId val="{00000018-F8D2-4860-94CD-9133B737F364}"/>
                </c:ext>
              </c:extLst>
            </c:dLbl>
            <c:dLbl>
              <c:idx val="22"/>
              <c:delete val="1"/>
              <c:extLst>
                <c:ext xmlns:c15="http://schemas.microsoft.com/office/drawing/2012/chart" uri="{CE6537A1-D6FC-4f65-9D91-7224C49458BB}"/>
                <c:ext xmlns:c16="http://schemas.microsoft.com/office/drawing/2014/chart" uri="{C3380CC4-5D6E-409C-BE32-E72D297353CC}">
                  <c16:uniqueId val="{00000019-F8D2-4860-94CD-9133B737F364}"/>
                </c:ext>
              </c:extLst>
            </c:dLbl>
            <c:dLbl>
              <c:idx val="23"/>
              <c:delete val="1"/>
              <c:extLst>
                <c:ext xmlns:c15="http://schemas.microsoft.com/office/drawing/2012/chart" uri="{CE6537A1-D6FC-4f65-9D91-7224C49458BB}"/>
                <c:ext xmlns:c16="http://schemas.microsoft.com/office/drawing/2014/chart" uri="{C3380CC4-5D6E-409C-BE32-E72D297353CC}">
                  <c16:uniqueId val="{0000001A-F8D2-4860-94CD-9133B737F364}"/>
                </c:ext>
              </c:extLst>
            </c:dLbl>
            <c:dLbl>
              <c:idx val="24"/>
              <c:delete val="1"/>
              <c:extLst>
                <c:ext xmlns:c15="http://schemas.microsoft.com/office/drawing/2012/chart" uri="{CE6537A1-D6FC-4f65-9D91-7224C49458BB}"/>
                <c:ext xmlns:c16="http://schemas.microsoft.com/office/drawing/2014/chart" uri="{C3380CC4-5D6E-409C-BE32-E72D297353CC}">
                  <c16:uniqueId val="{0000001B-F8D2-4860-94CD-9133B737F36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8D2-4860-94CD-9133B737F36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Holzminden (03255)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23036</v>
      </c>
      <c r="F11" s="238">
        <v>23172</v>
      </c>
      <c r="G11" s="238">
        <v>23339</v>
      </c>
      <c r="H11" s="238">
        <v>22858</v>
      </c>
      <c r="I11" s="265">
        <v>22787</v>
      </c>
      <c r="J11" s="263">
        <v>249</v>
      </c>
      <c r="K11" s="266">
        <v>1.0927283100013165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20.641604445216185</v>
      </c>
      <c r="E13" s="115">
        <v>4755</v>
      </c>
      <c r="F13" s="114">
        <v>4757</v>
      </c>
      <c r="G13" s="114">
        <v>4763</v>
      </c>
      <c r="H13" s="114">
        <v>4681</v>
      </c>
      <c r="I13" s="140">
        <v>4583</v>
      </c>
      <c r="J13" s="115">
        <v>172</v>
      </c>
      <c r="K13" s="116">
        <v>3.7530002181976871</v>
      </c>
    </row>
    <row r="14" spans="1:255" ht="14.1" customHeight="1" x14ac:dyDescent="0.2">
      <c r="A14" s="306" t="s">
        <v>230</v>
      </c>
      <c r="B14" s="307"/>
      <c r="C14" s="308"/>
      <c r="D14" s="113">
        <v>59.828095155408924</v>
      </c>
      <c r="E14" s="115">
        <v>13782</v>
      </c>
      <c r="F14" s="114">
        <v>13925</v>
      </c>
      <c r="G14" s="114">
        <v>14068</v>
      </c>
      <c r="H14" s="114">
        <v>13770</v>
      </c>
      <c r="I14" s="140">
        <v>13811</v>
      </c>
      <c r="J14" s="115">
        <v>-29</v>
      </c>
      <c r="K14" s="116">
        <v>-0.20997755412352473</v>
      </c>
    </row>
    <row r="15" spans="1:255" ht="14.1" customHeight="1" x14ac:dyDescent="0.2">
      <c r="A15" s="306" t="s">
        <v>231</v>
      </c>
      <c r="B15" s="307"/>
      <c r="C15" s="308"/>
      <c r="D15" s="113">
        <v>10.184059732592464</v>
      </c>
      <c r="E15" s="115">
        <v>2346</v>
      </c>
      <c r="F15" s="114">
        <v>2341</v>
      </c>
      <c r="G15" s="114">
        <v>2357</v>
      </c>
      <c r="H15" s="114">
        <v>2300</v>
      </c>
      <c r="I15" s="140">
        <v>2292</v>
      </c>
      <c r="J15" s="115">
        <v>54</v>
      </c>
      <c r="K15" s="116">
        <v>2.3560209424083771</v>
      </c>
    </row>
    <row r="16" spans="1:255" ht="14.1" customHeight="1" x14ac:dyDescent="0.2">
      <c r="A16" s="306" t="s">
        <v>232</v>
      </c>
      <c r="B16" s="307"/>
      <c r="C16" s="308"/>
      <c r="D16" s="113">
        <v>9.3462406667824283</v>
      </c>
      <c r="E16" s="115">
        <v>2153</v>
      </c>
      <c r="F16" s="114">
        <v>2149</v>
      </c>
      <c r="G16" s="114">
        <v>2151</v>
      </c>
      <c r="H16" s="114">
        <v>2107</v>
      </c>
      <c r="I16" s="140">
        <v>2101</v>
      </c>
      <c r="J16" s="115">
        <v>52</v>
      </c>
      <c r="K16" s="116">
        <v>2.4750118990956689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0.91161660010418477</v>
      </c>
      <c r="E18" s="115">
        <v>210</v>
      </c>
      <c r="F18" s="114">
        <v>210</v>
      </c>
      <c r="G18" s="114">
        <v>205</v>
      </c>
      <c r="H18" s="114">
        <v>219</v>
      </c>
      <c r="I18" s="140">
        <v>213</v>
      </c>
      <c r="J18" s="115">
        <v>-3</v>
      </c>
      <c r="K18" s="116">
        <v>-1.408450704225352</v>
      </c>
    </row>
    <row r="19" spans="1:255" ht="14.1" customHeight="1" x14ac:dyDescent="0.2">
      <c r="A19" s="306" t="s">
        <v>235</v>
      </c>
      <c r="B19" s="307" t="s">
        <v>236</v>
      </c>
      <c r="C19" s="308"/>
      <c r="D19" s="113">
        <v>0.44278520576488972</v>
      </c>
      <c r="E19" s="115">
        <v>102</v>
      </c>
      <c r="F19" s="114">
        <v>103</v>
      </c>
      <c r="G19" s="114">
        <v>99</v>
      </c>
      <c r="H19" s="114">
        <v>109</v>
      </c>
      <c r="I19" s="140">
        <v>104</v>
      </c>
      <c r="J19" s="115">
        <v>-2</v>
      </c>
      <c r="K19" s="116">
        <v>-1.9230769230769231</v>
      </c>
    </row>
    <row r="20" spans="1:255" ht="14.1" customHeight="1" x14ac:dyDescent="0.2">
      <c r="A20" s="306">
        <v>12</v>
      </c>
      <c r="B20" s="307" t="s">
        <v>237</v>
      </c>
      <c r="C20" s="308"/>
      <c r="D20" s="113">
        <v>0.98541413439833303</v>
      </c>
      <c r="E20" s="115">
        <v>227</v>
      </c>
      <c r="F20" s="114">
        <v>229</v>
      </c>
      <c r="G20" s="114">
        <v>253</v>
      </c>
      <c r="H20" s="114">
        <v>245</v>
      </c>
      <c r="I20" s="140">
        <v>235</v>
      </c>
      <c r="J20" s="115">
        <v>-8</v>
      </c>
      <c r="K20" s="116">
        <v>-3.4042553191489362</v>
      </c>
    </row>
    <row r="21" spans="1:255" ht="14.1" customHeight="1" x14ac:dyDescent="0.2">
      <c r="A21" s="306">
        <v>21</v>
      </c>
      <c r="B21" s="307" t="s">
        <v>238</v>
      </c>
      <c r="C21" s="308"/>
      <c r="D21" s="113">
        <v>4.0718874804653584</v>
      </c>
      <c r="E21" s="115">
        <v>938</v>
      </c>
      <c r="F21" s="114">
        <v>939</v>
      </c>
      <c r="G21" s="114">
        <v>947</v>
      </c>
      <c r="H21" s="114">
        <v>891</v>
      </c>
      <c r="I21" s="140">
        <v>873</v>
      </c>
      <c r="J21" s="115">
        <v>65</v>
      </c>
      <c r="K21" s="116">
        <v>7.4455899198167241</v>
      </c>
    </row>
    <row r="22" spans="1:255" ht="14.1" customHeight="1" x14ac:dyDescent="0.2">
      <c r="A22" s="306">
        <v>22</v>
      </c>
      <c r="B22" s="307" t="s">
        <v>239</v>
      </c>
      <c r="C22" s="308"/>
      <c r="D22" s="113">
        <v>1.4238583087341552</v>
      </c>
      <c r="E22" s="115">
        <v>328</v>
      </c>
      <c r="F22" s="114">
        <v>323</v>
      </c>
      <c r="G22" s="114">
        <v>329</v>
      </c>
      <c r="H22" s="114">
        <v>318</v>
      </c>
      <c r="I22" s="140">
        <v>321</v>
      </c>
      <c r="J22" s="115">
        <v>7</v>
      </c>
      <c r="K22" s="116">
        <v>2.1806853582554515</v>
      </c>
    </row>
    <row r="23" spans="1:255" ht="14.1" customHeight="1" x14ac:dyDescent="0.2">
      <c r="A23" s="306">
        <v>23</v>
      </c>
      <c r="B23" s="307" t="s">
        <v>240</v>
      </c>
      <c r="C23" s="308"/>
      <c r="D23" s="113">
        <v>0.42542108004861956</v>
      </c>
      <c r="E23" s="115">
        <v>98</v>
      </c>
      <c r="F23" s="114">
        <v>97</v>
      </c>
      <c r="G23" s="114">
        <v>103</v>
      </c>
      <c r="H23" s="114">
        <v>99</v>
      </c>
      <c r="I23" s="140">
        <v>103</v>
      </c>
      <c r="J23" s="115">
        <v>-5</v>
      </c>
      <c r="K23" s="116">
        <v>-4.8543689320388346</v>
      </c>
    </row>
    <row r="24" spans="1:255" ht="14.1" customHeight="1" x14ac:dyDescent="0.2">
      <c r="A24" s="306">
        <v>24</v>
      </c>
      <c r="B24" s="307" t="s">
        <v>241</v>
      </c>
      <c r="C24" s="308"/>
      <c r="D24" s="113">
        <v>3.9850668518840076</v>
      </c>
      <c r="E24" s="115">
        <v>918</v>
      </c>
      <c r="F24" s="114">
        <v>945</v>
      </c>
      <c r="G24" s="114">
        <v>957</v>
      </c>
      <c r="H24" s="114">
        <v>953</v>
      </c>
      <c r="I24" s="140">
        <v>965</v>
      </c>
      <c r="J24" s="115">
        <v>-47</v>
      </c>
      <c r="K24" s="116">
        <v>-4.8704663212435237</v>
      </c>
    </row>
    <row r="25" spans="1:255" ht="14.1" customHeight="1" x14ac:dyDescent="0.2">
      <c r="A25" s="306">
        <v>25</v>
      </c>
      <c r="B25" s="307" t="s">
        <v>242</v>
      </c>
      <c r="C25" s="308"/>
      <c r="D25" s="113">
        <v>5.3003993748914739</v>
      </c>
      <c r="E25" s="115">
        <v>1221</v>
      </c>
      <c r="F25" s="114">
        <v>1232</v>
      </c>
      <c r="G25" s="114">
        <v>1241</v>
      </c>
      <c r="H25" s="114">
        <v>1214</v>
      </c>
      <c r="I25" s="140">
        <v>1224</v>
      </c>
      <c r="J25" s="115">
        <v>-3</v>
      </c>
      <c r="K25" s="116">
        <v>-0.24509803921568626</v>
      </c>
    </row>
    <row r="26" spans="1:255" ht="14.1" customHeight="1" x14ac:dyDescent="0.2">
      <c r="A26" s="306">
        <v>26</v>
      </c>
      <c r="B26" s="307" t="s">
        <v>243</v>
      </c>
      <c r="C26" s="308"/>
      <c r="D26" s="113">
        <v>2.5264802917173119</v>
      </c>
      <c r="E26" s="115">
        <v>582</v>
      </c>
      <c r="F26" s="114">
        <v>592</v>
      </c>
      <c r="G26" s="114">
        <v>589</v>
      </c>
      <c r="H26" s="114">
        <v>550</v>
      </c>
      <c r="I26" s="140">
        <v>564</v>
      </c>
      <c r="J26" s="115">
        <v>18</v>
      </c>
      <c r="K26" s="116">
        <v>3.1914893617021276</v>
      </c>
    </row>
    <row r="27" spans="1:255" ht="14.1" customHeight="1" x14ac:dyDescent="0.2">
      <c r="A27" s="306">
        <v>27</v>
      </c>
      <c r="B27" s="307" t="s">
        <v>244</v>
      </c>
      <c r="C27" s="308"/>
      <c r="D27" s="113">
        <v>3.3208890432366731</v>
      </c>
      <c r="E27" s="115">
        <v>765</v>
      </c>
      <c r="F27" s="114">
        <v>771</v>
      </c>
      <c r="G27" s="114">
        <v>769</v>
      </c>
      <c r="H27" s="114">
        <v>758</v>
      </c>
      <c r="I27" s="140">
        <v>764</v>
      </c>
      <c r="J27" s="115">
        <v>1</v>
      </c>
      <c r="K27" s="116">
        <v>0.13089005235602094</v>
      </c>
    </row>
    <row r="28" spans="1:255" ht="14.1" customHeight="1" x14ac:dyDescent="0.2">
      <c r="A28" s="306">
        <v>28</v>
      </c>
      <c r="B28" s="307" t="s">
        <v>245</v>
      </c>
      <c r="C28" s="308"/>
      <c r="D28" s="113">
        <v>1.3109914915783991</v>
      </c>
      <c r="E28" s="115">
        <v>302</v>
      </c>
      <c r="F28" s="114">
        <v>311</v>
      </c>
      <c r="G28" s="114">
        <v>301</v>
      </c>
      <c r="H28" s="114">
        <v>288</v>
      </c>
      <c r="I28" s="140">
        <v>287</v>
      </c>
      <c r="J28" s="115">
        <v>15</v>
      </c>
      <c r="K28" s="116">
        <v>5.2264808362369335</v>
      </c>
    </row>
    <row r="29" spans="1:255" ht="14.1" customHeight="1" x14ac:dyDescent="0.2">
      <c r="A29" s="306">
        <v>29</v>
      </c>
      <c r="B29" s="307" t="s">
        <v>246</v>
      </c>
      <c r="C29" s="308"/>
      <c r="D29" s="113">
        <v>3.2557735718006597</v>
      </c>
      <c r="E29" s="115">
        <v>750</v>
      </c>
      <c r="F29" s="114">
        <v>770</v>
      </c>
      <c r="G29" s="114">
        <v>768</v>
      </c>
      <c r="H29" s="114">
        <v>786</v>
      </c>
      <c r="I29" s="140">
        <v>776</v>
      </c>
      <c r="J29" s="115">
        <v>-26</v>
      </c>
      <c r="K29" s="116">
        <v>-3.3505154639175259</v>
      </c>
    </row>
    <row r="30" spans="1:255" ht="14.1" customHeight="1" x14ac:dyDescent="0.2">
      <c r="A30" s="306" t="s">
        <v>247</v>
      </c>
      <c r="B30" s="307" t="s">
        <v>248</v>
      </c>
      <c r="C30" s="308"/>
      <c r="D30" s="113">
        <v>1.9664872373675986</v>
      </c>
      <c r="E30" s="115">
        <v>453</v>
      </c>
      <c r="F30" s="114">
        <v>471</v>
      </c>
      <c r="G30" s="114">
        <v>470</v>
      </c>
      <c r="H30" s="114">
        <v>488</v>
      </c>
      <c r="I30" s="140">
        <v>505</v>
      </c>
      <c r="J30" s="115">
        <v>-52</v>
      </c>
      <c r="K30" s="116">
        <v>-10.297029702970297</v>
      </c>
    </row>
    <row r="31" spans="1:255" ht="14.1" customHeight="1" x14ac:dyDescent="0.2">
      <c r="A31" s="306" t="s">
        <v>249</v>
      </c>
      <c r="B31" s="307" t="s">
        <v>250</v>
      </c>
      <c r="C31" s="308"/>
      <c r="D31" s="113">
        <v>1.263240145858656</v>
      </c>
      <c r="E31" s="115">
        <v>291</v>
      </c>
      <c r="F31" s="114">
        <v>294</v>
      </c>
      <c r="G31" s="114">
        <v>293</v>
      </c>
      <c r="H31" s="114">
        <v>293</v>
      </c>
      <c r="I31" s="140">
        <v>266</v>
      </c>
      <c r="J31" s="115">
        <v>25</v>
      </c>
      <c r="K31" s="116">
        <v>9.3984962406015029</v>
      </c>
    </row>
    <row r="32" spans="1:255" ht="14.1" customHeight="1" x14ac:dyDescent="0.2">
      <c r="A32" s="306">
        <v>31</v>
      </c>
      <c r="B32" s="307" t="s">
        <v>251</v>
      </c>
      <c r="C32" s="308"/>
      <c r="D32" s="113">
        <v>0.50790067720090293</v>
      </c>
      <c r="E32" s="115">
        <v>117</v>
      </c>
      <c r="F32" s="114">
        <v>120</v>
      </c>
      <c r="G32" s="114">
        <v>118</v>
      </c>
      <c r="H32" s="114">
        <v>114</v>
      </c>
      <c r="I32" s="140">
        <v>117</v>
      </c>
      <c r="J32" s="115">
        <v>0</v>
      </c>
      <c r="K32" s="116">
        <v>0</v>
      </c>
    </row>
    <row r="33" spans="1:11" ht="14.1" customHeight="1" x14ac:dyDescent="0.2">
      <c r="A33" s="306">
        <v>32</v>
      </c>
      <c r="B33" s="307" t="s">
        <v>252</v>
      </c>
      <c r="C33" s="308"/>
      <c r="D33" s="113">
        <v>2.5568675117207849</v>
      </c>
      <c r="E33" s="115">
        <v>589</v>
      </c>
      <c r="F33" s="114">
        <v>585</v>
      </c>
      <c r="G33" s="114">
        <v>610</v>
      </c>
      <c r="H33" s="114">
        <v>591</v>
      </c>
      <c r="I33" s="140">
        <v>576</v>
      </c>
      <c r="J33" s="115">
        <v>13</v>
      </c>
      <c r="K33" s="116">
        <v>2.2569444444444446</v>
      </c>
    </row>
    <row r="34" spans="1:11" ht="14.1" customHeight="1" x14ac:dyDescent="0.2">
      <c r="A34" s="306">
        <v>33</v>
      </c>
      <c r="B34" s="307" t="s">
        <v>253</v>
      </c>
      <c r="C34" s="308"/>
      <c r="D34" s="113">
        <v>0.91161660010418477</v>
      </c>
      <c r="E34" s="115">
        <v>210</v>
      </c>
      <c r="F34" s="114">
        <v>216</v>
      </c>
      <c r="G34" s="114">
        <v>233</v>
      </c>
      <c r="H34" s="114">
        <v>217</v>
      </c>
      <c r="I34" s="140">
        <v>219</v>
      </c>
      <c r="J34" s="115">
        <v>-9</v>
      </c>
      <c r="K34" s="116">
        <v>-4.1095890410958908</v>
      </c>
    </row>
    <row r="35" spans="1:11" ht="14.1" customHeight="1" x14ac:dyDescent="0.2">
      <c r="A35" s="306">
        <v>34</v>
      </c>
      <c r="B35" s="307" t="s">
        <v>254</v>
      </c>
      <c r="C35" s="308"/>
      <c r="D35" s="113">
        <v>2.7348498003125541</v>
      </c>
      <c r="E35" s="115">
        <v>630</v>
      </c>
      <c r="F35" s="114">
        <v>647</v>
      </c>
      <c r="G35" s="114">
        <v>645</v>
      </c>
      <c r="H35" s="114">
        <v>635</v>
      </c>
      <c r="I35" s="140">
        <v>608</v>
      </c>
      <c r="J35" s="115">
        <v>22</v>
      </c>
      <c r="K35" s="116">
        <v>3.6184210526315788</v>
      </c>
    </row>
    <row r="36" spans="1:11" ht="14.1" customHeight="1" x14ac:dyDescent="0.2">
      <c r="A36" s="306">
        <v>41</v>
      </c>
      <c r="B36" s="307" t="s">
        <v>255</v>
      </c>
      <c r="C36" s="308"/>
      <c r="D36" s="113">
        <v>7.2234762979683973</v>
      </c>
      <c r="E36" s="115">
        <v>1664</v>
      </c>
      <c r="F36" s="114">
        <v>1657</v>
      </c>
      <c r="G36" s="114">
        <v>1661</v>
      </c>
      <c r="H36" s="114">
        <v>1636</v>
      </c>
      <c r="I36" s="140">
        <v>1647</v>
      </c>
      <c r="J36" s="115">
        <v>17</v>
      </c>
      <c r="K36" s="116">
        <v>1.0321797207043109</v>
      </c>
    </row>
    <row r="37" spans="1:11" ht="14.1" customHeight="1" x14ac:dyDescent="0.2">
      <c r="A37" s="306">
        <v>42</v>
      </c>
      <c r="B37" s="307" t="s">
        <v>256</v>
      </c>
      <c r="C37" s="308"/>
      <c r="D37" s="113">
        <v>0.46449036291022749</v>
      </c>
      <c r="E37" s="115">
        <v>107</v>
      </c>
      <c r="F37" s="114">
        <v>101</v>
      </c>
      <c r="G37" s="114">
        <v>104</v>
      </c>
      <c r="H37" s="114">
        <v>106</v>
      </c>
      <c r="I37" s="140">
        <v>101</v>
      </c>
      <c r="J37" s="115">
        <v>6</v>
      </c>
      <c r="K37" s="116">
        <v>5.9405940594059405</v>
      </c>
    </row>
    <row r="38" spans="1:11" ht="14.1" customHeight="1" x14ac:dyDescent="0.2">
      <c r="A38" s="306">
        <v>43</v>
      </c>
      <c r="B38" s="307" t="s">
        <v>257</v>
      </c>
      <c r="C38" s="308"/>
      <c r="D38" s="113">
        <v>0.88991144295884705</v>
      </c>
      <c r="E38" s="115">
        <v>205</v>
      </c>
      <c r="F38" s="114">
        <v>208</v>
      </c>
      <c r="G38" s="114">
        <v>211</v>
      </c>
      <c r="H38" s="114">
        <v>202</v>
      </c>
      <c r="I38" s="140">
        <v>202</v>
      </c>
      <c r="J38" s="115">
        <v>3</v>
      </c>
      <c r="K38" s="116">
        <v>1.4851485148514851</v>
      </c>
    </row>
    <row r="39" spans="1:11" ht="14.1" customHeight="1" x14ac:dyDescent="0.2">
      <c r="A39" s="306">
        <v>51</v>
      </c>
      <c r="B39" s="307" t="s">
        <v>258</v>
      </c>
      <c r="C39" s="308"/>
      <c r="D39" s="113">
        <v>4.966139954853273</v>
      </c>
      <c r="E39" s="115">
        <v>1144</v>
      </c>
      <c r="F39" s="114">
        <v>1156</v>
      </c>
      <c r="G39" s="114">
        <v>1164</v>
      </c>
      <c r="H39" s="114">
        <v>1142</v>
      </c>
      <c r="I39" s="140">
        <v>1134</v>
      </c>
      <c r="J39" s="115">
        <v>10</v>
      </c>
      <c r="K39" s="116">
        <v>0.88183421516754845</v>
      </c>
    </row>
    <row r="40" spans="1:11" ht="14.1" customHeight="1" x14ac:dyDescent="0.2">
      <c r="A40" s="306" t="s">
        <v>259</v>
      </c>
      <c r="B40" s="307" t="s">
        <v>260</v>
      </c>
      <c r="C40" s="308"/>
      <c r="D40" s="113">
        <v>3.9373155061642646</v>
      </c>
      <c r="E40" s="115">
        <v>907</v>
      </c>
      <c r="F40" s="114">
        <v>919</v>
      </c>
      <c r="G40" s="114">
        <v>925</v>
      </c>
      <c r="H40" s="114">
        <v>907</v>
      </c>
      <c r="I40" s="140">
        <v>906</v>
      </c>
      <c r="J40" s="115">
        <v>1</v>
      </c>
      <c r="K40" s="116">
        <v>0.11037527593818984</v>
      </c>
    </row>
    <row r="41" spans="1:11" ht="14.1" customHeight="1" x14ac:dyDescent="0.2">
      <c r="A41" s="306"/>
      <c r="B41" s="307" t="s">
        <v>261</v>
      </c>
      <c r="C41" s="308"/>
      <c r="D41" s="113">
        <v>3.4120507032470915</v>
      </c>
      <c r="E41" s="115">
        <v>786</v>
      </c>
      <c r="F41" s="114">
        <v>801</v>
      </c>
      <c r="G41" s="114">
        <v>808</v>
      </c>
      <c r="H41" s="114">
        <v>795</v>
      </c>
      <c r="I41" s="140">
        <v>789</v>
      </c>
      <c r="J41" s="115">
        <v>-3</v>
      </c>
      <c r="K41" s="116">
        <v>-0.38022813688212925</v>
      </c>
    </row>
    <row r="42" spans="1:11" ht="14.1" customHeight="1" x14ac:dyDescent="0.2">
      <c r="A42" s="306">
        <v>52</v>
      </c>
      <c r="B42" s="307" t="s">
        <v>262</v>
      </c>
      <c r="C42" s="308"/>
      <c r="D42" s="113">
        <v>3.1255426289286334</v>
      </c>
      <c r="E42" s="115">
        <v>720</v>
      </c>
      <c r="F42" s="114">
        <v>724</v>
      </c>
      <c r="G42" s="114">
        <v>741</v>
      </c>
      <c r="H42" s="114">
        <v>720</v>
      </c>
      <c r="I42" s="140">
        <v>721</v>
      </c>
      <c r="J42" s="115">
        <v>-1</v>
      </c>
      <c r="K42" s="116">
        <v>-0.13869625520110956</v>
      </c>
    </row>
    <row r="43" spans="1:11" ht="14.1" customHeight="1" x14ac:dyDescent="0.2">
      <c r="A43" s="306" t="s">
        <v>263</v>
      </c>
      <c r="B43" s="307" t="s">
        <v>264</v>
      </c>
      <c r="C43" s="308"/>
      <c r="D43" s="113">
        <v>2.5134571974301094</v>
      </c>
      <c r="E43" s="115">
        <v>579</v>
      </c>
      <c r="F43" s="114">
        <v>585</v>
      </c>
      <c r="G43" s="114">
        <v>604</v>
      </c>
      <c r="H43" s="114">
        <v>585</v>
      </c>
      <c r="I43" s="140">
        <v>586</v>
      </c>
      <c r="J43" s="115">
        <v>-7</v>
      </c>
      <c r="K43" s="116">
        <v>-1.1945392491467577</v>
      </c>
    </row>
    <row r="44" spans="1:11" ht="14.1" customHeight="1" x14ac:dyDescent="0.2">
      <c r="A44" s="306">
        <v>53</v>
      </c>
      <c r="B44" s="307" t="s">
        <v>265</v>
      </c>
      <c r="C44" s="308"/>
      <c r="D44" s="113">
        <v>0.56867511720784858</v>
      </c>
      <c r="E44" s="115">
        <v>131</v>
      </c>
      <c r="F44" s="114">
        <v>129</v>
      </c>
      <c r="G44" s="114">
        <v>133</v>
      </c>
      <c r="H44" s="114">
        <v>131</v>
      </c>
      <c r="I44" s="140">
        <v>129</v>
      </c>
      <c r="J44" s="115">
        <v>2</v>
      </c>
      <c r="K44" s="116">
        <v>1.5503875968992249</v>
      </c>
    </row>
    <row r="45" spans="1:11" ht="14.1" customHeight="1" x14ac:dyDescent="0.2">
      <c r="A45" s="306" t="s">
        <v>266</v>
      </c>
      <c r="B45" s="307" t="s">
        <v>267</v>
      </c>
      <c r="C45" s="308"/>
      <c r="D45" s="113">
        <v>0.53394686577530825</v>
      </c>
      <c r="E45" s="115">
        <v>123</v>
      </c>
      <c r="F45" s="114">
        <v>121</v>
      </c>
      <c r="G45" s="114">
        <v>124</v>
      </c>
      <c r="H45" s="114">
        <v>123</v>
      </c>
      <c r="I45" s="140">
        <v>121</v>
      </c>
      <c r="J45" s="115">
        <v>2</v>
      </c>
      <c r="K45" s="116">
        <v>1.6528925619834711</v>
      </c>
    </row>
    <row r="46" spans="1:11" ht="14.1" customHeight="1" x14ac:dyDescent="0.2">
      <c r="A46" s="306">
        <v>54</v>
      </c>
      <c r="B46" s="307" t="s">
        <v>268</v>
      </c>
      <c r="C46" s="308"/>
      <c r="D46" s="113">
        <v>2.7956242403195</v>
      </c>
      <c r="E46" s="115">
        <v>644</v>
      </c>
      <c r="F46" s="114">
        <v>612</v>
      </c>
      <c r="G46" s="114">
        <v>617</v>
      </c>
      <c r="H46" s="114">
        <v>619</v>
      </c>
      <c r="I46" s="140">
        <v>618</v>
      </c>
      <c r="J46" s="115">
        <v>26</v>
      </c>
      <c r="K46" s="116">
        <v>4.2071197411003238</v>
      </c>
    </row>
    <row r="47" spans="1:11" ht="14.1" customHeight="1" x14ac:dyDescent="0.2">
      <c r="A47" s="306">
        <v>61</v>
      </c>
      <c r="B47" s="307" t="s">
        <v>269</v>
      </c>
      <c r="C47" s="308"/>
      <c r="D47" s="113">
        <v>2.7782601146032295</v>
      </c>
      <c r="E47" s="115">
        <v>640</v>
      </c>
      <c r="F47" s="114">
        <v>648</v>
      </c>
      <c r="G47" s="114">
        <v>662</v>
      </c>
      <c r="H47" s="114">
        <v>640</v>
      </c>
      <c r="I47" s="140">
        <v>642</v>
      </c>
      <c r="J47" s="115">
        <v>-2</v>
      </c>
      <c r="K47" s="116">
        <v>-0.3115264797507788</v>
      </c>
    </row>
    <row r="48" spans="1:11" ht="14.1" customHeight="1" x14ac:dyDescent="0.2">
      <c r="A48" s="306">
        <v>62</v>
      </c>
      <c r="B48" s="307" t="s">
        <v>270</v>
      </c>
      <c r="C48" s="308"/>
      <c r="D48" s="113">
        <v>7.6271922208716791</v>
      </c>
      <c r="E48" s="115">
        <v>1757</v>
      </c>
      <c r="F48" s="114">
        <v>1765</v>
      </c>
      <c r="G48" s="114">
        <v>1783</v>
      </c>
      <c r="H48" s="114">
        <v>1778</v>
      </c>
      <c r="I48" s="140">
        <v>1751</v>
      </c>
      <c r="J48" s="115">
        <v>6</v>
      </c>
      <c r="K48" s="116">
        <v>0.34266133637921187</v>
      </c>
    </row>
    <row r="49" spans="1:11" ht="14.1" customHeight="1" x14ac:dyDescent="0.2">
      <c r="A49" s="306">
        <v>63</v>
      </c>
      <c r="B49" s="307" t="s">
        <v>271</v>
      </c>
      <c r="C49" s="308"/>
      <c r="D49" s="113">
        <v>1.1981246744226428</v>
      </c>
      <c r="E49" s="115">
        <v>276</v>
      </c>
      <c r="F49" s="114">
        <v>292</v>
      </c>
      <c r="G49" s="114">
        <v>309</v>
      </c>
      <c r="H49" s="114">
        <v>291</v>
      </c>
      <c r="I49" s="140">
        <v>277</v>
      </c>
      <c r="J49" s="115">
        <v>-1</v>
      </c>
      <c r="K49" s="116">
        <v>-0.36101083032490977</v>
      </c>
    </row>
    <row r="50" spans="1:11" ht="14.1" customHeight="1" x14ac:dyDescent="0.2">
      <c r="A50" s="306" t="s">
        <v>272</v>
      </c>
      <c r="B50" s="307" t="s">
        <v>273</v>
      </c>
      <c r="C50" s="308"/>
      <c r="D50" s="113">
        <v>0.22139260288244486</v>
      </c>
      <c r="E50" s="115">
        <v>51</v>
      </c>
      <c r="F50" s="114">
        <v>55</v>
      </c>
      <c r="G50" s="114">
        <v>58</v>
      </c>
      <c r="H50" s="114">
        <v>57</v>
      </c>
      <c r="I50" s="140">
        <v>49</v>
      </c>
      <c r="J50" s="115">
        <v>2</v>
      </c>
      <c r="K50" s="116">
        <v>4.0816326530612246</v>
      </c>
    </row>
    <row r="51" spans="1:11" ht="14.1" customHeight="1" x14ac:dyDescent="0.2">
      <c r="A51" s="306" t="s">
        <v>274</v>
      </c>
      <c r="B51" s="307" t="s">
        <v>275</v>
      </c>
      <c r="C51" s="308"/>
      <c r="D51" s="113">
        <v>0.85084216009723912</v>
      </c>
      <c r="E51" s="115">
        <v>196</v>
      </c>
      <c r="F51" s="114">
        <v>209</v>
      </c>
      <c r="G51" s="114">
        <v>221</v>
      </c>
      <c r="H51" s="114">
        <v>205</v>
      </c>
      <c r="I51" s="140">
        <v>198</v>
      </c>
      <c r="J51" s="115">
        <v>-2</v>
      </c>
      <c r="K51" s="116">
        <v>-1.0101010101010102</v>
      </c>
    </row>
    <row r="52" spans="1:11" ht="14.1" customHeight="1" x14ac:dyDescent="0.2">
      <c r="A52" s="306">
        <v>71</v>
      </c>
      <c r="B52" s="307" t="s">
        <v>276</v>
      </c>
      <c r="C52" s="308"/>
      <c r="D52" s="113">
        <v>8.3955547838166353</v>
      </c>
      <c r="E52" s="115">
        <v>1934</v>
      </c>
      <c r="F52" s="114">
        <v>1946</v>
      </c>
      <c r="G52" s="114">
        <v>1961</v>
      </c>
      <c r="H52" s="114">
        <v>1921</v>
      </c>
      <c r="I52" s="140">
        <v>1938</v>
      </c>
      <c r="J52" s="115">
        <v>-4</v>
      </c>
      <c r="K52" s="116">
        <v>-0.20639834881320948</v>
      </c>
    </row>
    <row r="53" spans="1:11" ht="14.1" customHeight="1" x14ac:dyDescent="0.2">
      <c r="A53" s="306" t="s">
        <v>277</v>
      </c>
      <c r="B53" s="307" t="s">
        <v>278</v>
      </c>
      <c r="C53" s="308"/>
      <c r="D53" s="113">
        <v>2.756554957457892</v>
      </c>
      <c r="E53" s="115">
        <v>635</v>
      </c>
      <c r="F53" s="114">
        <v>634</v>
      </c>
      <c r="G53" s="114">
        <v>647</v>
      </c>
      <c r="H53" s="114">
        <v>619</v>
      </c>
      <c r="I53" s="140">
        <v>628</v>
      </c>
      <c r="J53" s="115">
        <v>7</v>
      </c>
      <c r="K53" s="116">
        <v>1.1146496815286624</v>
      </c>
    </row>
    <row r="54" spans="1:11" ht="14.1" customHeight="1" x14ac:dyDescent="0.2">
      <c r="A54" s="306" t="s">
        <v>279</v>
      </c>
      <c r="B54" s="307" t="s">
        <v>280</v>
      </c>
      <c r="C54" s="308"/>
      <c r="D54" s="113">
        <v>4.7273832262545579</v>
      </c>
      <c r="E54" s="115">
        <v>1089</v>
      </c>
      <c r="F54" s="114">
        <v>1099</v>
      </c>
      <c r="G54" s="114">
        <v>1101</v>
      </c>
      <c r="H54" s="114">
        <v>1101</v>
      </c>
      <c r="I54" s="140">
        <v>1105</v>
      </c>
      <c r="J54" s="115">
        <v>-16</v>
      </c>
      <c r="K54" s="116">
        <v>-1.4479638009049773</v>
      </c>
    </row>
    <row r="55" spans="1:11" ht="14.1" customHeight="1" x14ac:dyDescent="0.2">
      <c r="A55" s="306">
        <v>72</v>
      </c>
      <c r="B55" s="307" t="s">
        <v>281</v>
      </c>
      <c r="C55" s="308"/>
      <c r="D55" s="113">
        <v>2.4309776002778261</v>
      </c>
      <c r="E55" s="115">
        <v>560</v>
      </c>
      <c r="F55" s="114">
        <v>561</v>
      </c>
      <c r="G55" s="114">
        <v>551</v>
      </c>
      <c r="H55" s="114">
        <v>546</v>
      </c>
      <c r="I55" s="140">
        <v>545</v>
      </c>
      <c r="J55" s="115">
        <v>15</v>
      </c>
      <c r="K55" s="116">
        <v>2.7522935779816513</v>
      </c>
    </row>
    <row r="56" spans="1:11" ht="14.1" customHeight="1" x14ac:dyDescent="0.2">
      <c r="A56" s="306" t="s">
        <v>282</v>
      </c>
      <c r="B56" s="307" t="s">
        <v>283</v>
      </c>
      <c r="C56" s="308"/>
      <c r="D56" s="113">
        <v>0.89425247438791455</v>
      </c>
      <c r="E56" s="115">
        <v>206</v>
      </c>
      <c r="F56" s="114">
        <v>211</v>
      </c>
      <c r="G56" s="114">
        <v>209</v>
      </c>
      <c r="H56" s="114">
        <v>212</v>
      </c>
      <c r="I56" s="140">
        <v>209</v>
      </c>
      <c r="J56" s="115">
        <v>-3</v>
      </c>
      <c r="K56" s="116">
        <v>-1.4354066985645932</v>
      </c>
    </row>
    <row r="57" spans="1:11" ht="14.1" customHeight="1" x14ac:dyDescent="0.2">
      <c r="A57" s="306" t="s">
        <v>284</v>
      </c>
      <c r="B57" s="307" t="s">
        <v>285</v>
      </c>
      <c r="C57" s="308"/>
      <c r="D57" s="113">
        <v>0.97239104011113042</v>
      </c>
      <c r="E57" s="115">
        <v>224</v>
      </c>
      <c r="F57" s="114">
        <v>218</v>
      </c>
      <c r="G57" s="114">
        <v>212</v>
      </c>
      <c r="H57" s="114">
        <v>206</v>
      </c>
      <c r="I57" s="140">
        <v>207</v>
      </c>
      <c r="J57" s="115">
        <v>17</v>
      </c>
      <c r="K57" s="116">
        <v>8.2125603864734291</v>
      </c>
    </row>
    <row r="58" spans="1:11" ht="14.1" customHeight="1" x14ac:dyDescent="0.2">
      <c r="A58" s="306">
        <v>73</v>
      </c>
      <c r="B58" s="307" t="s">
        <v>286</v>
      </c>
      <c r="C58" s="308"/>
      <c r="D58" s="113">
        <v>2.804306303177635</v>
      </c>
      <c r="E58" s="115">
        <v>646</v>
      </c>
      <c r="F58" s="114">
        <v>664</v>
      </c>
      <c r="G58" s="114">
        <v>659</v>
      </c>
      <c r="H58" s="114">
        <v>655</v>
      </c>
      <c r="I58" s="140">
        <v>648</v>
      </c>
      <c r="J58" s="115">
        <v>-2</v>
      </c>
      <c r="K58" s="116">
        <v>-0.30864197530864196</v>
      </c>
    </row>
    <row r="59" spans="1:11" ht="14.1" customHeight="1" x14ac:dyDescent="0.2">
      <c r="A59" s="306" t="s">
        <v>287</v>
      </c>
      <c r="B59" s="307" t="s">
        <v>288</v>
      </c>
      <c r="C59" s="308"/>
      <c r="D59" s="113">
        <v>2.461364820281299</v>
      </c>
      <c r="E59" s="115">
        <v>567</v>
      </c>
      <c r="F59" s="114">
        <v>587</v>
      </c>
      <c r="G59" s="114">
        <v>582</v>
      </c>
      <c r="H59" s="114">
        <v>579</v>
      </c>
      <c r="I59" s="140">
        <v>571</v>
      </c>
      <c r="J59" s="115">
        <v>-4</v>
      </c>
      <c r="K59" s="116">
        <v>-0.70052539404553416</v>
      </c>
    </row>
    <row r="60" spans="1:11" ht="14.1" customHeight="1" x14ac:dyDescent="0.2">
      <c r="A60" s="306">
        <v>81</v>
      </c>
      <c r="B60" s="307" t="s">
        <v>289</v>
      </c>
      <c r="C60" s="308"/>
      <c r="D60" s="113">
        <v>7.2061121722521273</v>
      </c>
      <c r="E60" s="115">
        <v>1660</v>
      </c>
      <c r="F60" s="114">
        <v>1648</v>
      </c>
      <c r="G60" s="114">
        <v>1657</v>
      </c>
      <c r="H60" s="114">
        <v>1632</v>
      </c>
      <c r="I60" s="140">
        <v>1637</v>
      </c>
      <c r="J60" s="115">
        <v>23</v>
      </c>
      <c r="K60" s="116">
        <v>1.4050091631032375</v>
      </c>
    </row>
    <row r="61" spans="1:11" ht="14.1" customHeight="1" x14ac:dyDescent="0.2">
      <c r="A61" s="306" t="s">
        <v>290</v>
      </c>
      <c r="B61" s="307" t="s">
        <v>291</v>
      </c>
      <c r="C61" s="308"/>
      <c r="D61" s="113">
        <v>2.1965619031081784</v>
      </c>
      <c r="E61" s="115">
        <v>506</v>
      </c>
      <c r="F61" s="114">
        <v>507</v>
      </c>
      <c r="G61" s="114">
        <v>506</v>
      </c>
      <c r="H61" s="114">
        <v>492</v>
      </c>
      <c r="I61" s="140">
        <v>501</v>
      </c>
      <c r="J61" s="115">
        <v>5</v>
      </c>
      <c r="K61" s="116">
        <v>0.99800399201596801</v>
      </c>
    </row>
    <row r="62" spans="1:11" ht="14.1" customHeight="1" x14ac:dyDescent="0.2">
      <c r="A62" s="306" t="s">
        <v>292</v>
      </c>
      <c r="B62" s="307" t="s">
        <v>293</v>
      </c>
      <c r="C62" s="308"/>
      <c r="D62" s="113">
        <v>3.0039937489147421</v>
      </c>
      <c r="E62" s="115">
        <v>692</v>
      </c>
      <c r="F62" s="114">
        <v>682</v>
      </c>
      <c r="G62" s="114">
        <v>690</v>
      </c>
      <c r="H62" s="114">
        <v>678</v>
      </c>
      <c r="I62" s="140">
        <v>685</v>
      </c>
      <c r="J62" s="115">
        <v>7</v>
      </c>
      <c r="K62" s="116">
        <v>1.0218978102189782</v>
      </c>
    </row>
    <row r="63" spans="1:11" ht="14.1" customHeight="1" x14ac:dyDescent="0.2">
      <c r="A63" s="306"/>
      <c r="B63" s="307" t="s">
        <v>294</v>
      </c>
      <c r="C63" s="308"/>
      <c r="D63" s="113">
        <v>2.3832262545580831</v>
      </c>
      <c r="E63" s="115">
        <v>549</v>
      </c>
      <c r="F63" s="114">
        <v>546</v>
      </c>
      <c r="G63" s="114">
        <v>548</v>
      </c>
      <c r="H63" s="114">
        <v>548</v>
      </c>
      <c r="I63" s="140">
        <v>551</v>
      </c>
      <c r="J63" s="115">
        <v>-2</v>
      </c>
      <c r="K63" s="116">
        <v>-0.36297640653357532</v>
      </c>
    </row>
    <row r="64" spans="1:11" ht="14.1" customHeight="1" x14ac:dyDescent="0.2">
      <c r="A64" s="306" t="s">
        <v>295</v>
      </c>
      <c r="B64" s="307" t="s">
        <v>296</v>
      </c>
      <c r="C64" s="308"/>
      <c r="D64" s="113">
        <v>0.45146726862302483</v>
      </c>
      <c r="E64" s="115">
        <v>104</v>
      </c>
      <c r="F64" s="114">
        <v>100</v>
      </c>
      <c r="G64" s="114">
        <v>104</v>
      </c>
      <c r="H64" s="114">
        <v>101</v>
      </c>
      <c r="I64" s="140">
        <v>99</v>
      </c>
      <c r="J64" s="115">
        <v>5</v>
      </c>
      <c r="K64" s="116">
        <v>5.0505050505050502</v>
      </c>
    </row>
    <row r="65" spans="1:11" ht="14.1" customHeight="1" x14ac:dyDescent="0.2">
      <c r="A65" s="306" t="s">
        <v>297</v>
      </c>
      <c r="B65" s="307" t="s">
        <v>298</v>
      </c>
      <c r="C65" s="308"/>
      <c r="D65" s="113">
        <v>0.61642646292759162</v>
      </c>
      <c r="E65" s="115">
        <v>142</v>
      </c>
      <c r="F65" s="114">
        <v>141</v>
      </c>
      <c r="G65" s="114">
        <v>137</v>
      </c>
      <c r="H65" s="114">
        <v>138</v>
      </c>
      <c r="I65" s="140">
        <v>137</v>
      </c>
      <c r="J65" s="115">
        <v>5</v>
      </c>
      <c r="K65" s="116">
        <v>3.6496350364963503</v>
      </c>
    </row>
    <row r="66" spans="1:11" ht="14.1" customHeight="1" x14ac:dyDescent="0.2">
      <c r="A66" s="306">
        <v>82</v>
      </c>
      <c r="B66" s="307" t="s">
        <v>299</v>
      </c>
      <c r="C66" s="308"/>
      <c r="D66" s="113">
        <v>4.0458412918909534</v>
      </c>
      <c r="E66" s="115">
        <v>932</v>
      </c>
      <c r="F66" s="114">
        <v>949</v>
      </c>
      <c r="G66" s="114">
        <v>934</v>
      </c>
      <c r="H66" s="114">
        <v>921</v>
      </c>
      <c r="I66" s="140">
        <v>935</v>
      </c>
      <c r="J66" s="115">
        <v>-3</v>
      </c>
      <c r="K66" s="116">
        <v>-0.32085561497326204</v>
      </c>
    </row>
    <row r="67" spans="1:11" ht="14.1" customHeight="1" x14ac:dyDescent="0.2">
      <c r="A67" s="306" t="s">
        <v>300</v>
      </c>
      <c r="B67" s="307" t="s">
        <v>301</v>
      </c>
      <c r="C67" s="308"/>
      <c r="D67" s="113">
        <v>3.2861607918041327</v>
      </c>
      <c r="E67" s="115">
        <v>757</v>
      </c>
      <c r="F67" s="114">
        <v>771</v>
      </c>
      <c r="G67" s="114">
        <v>757</v>
      </c>
      <c r="H67" s="114">
        <v>746</v>
      </c>
      <c r="I67" s="140">
        <v>755</v>
      </c>
      <c r="J67" s="115">
        <v>2</v>
      </c>
      <c r="K67" s="116">
        <v>0.26490066225165565</v>
      </c>
    </row>
    <row r="68" spans="1:11" ht="14.1" customHeight="1" x14ac:dyDescent="0.2">
      <c r="A68" s="306" t="s">
        <v>302</v>
      </c>
      <c r="B68" s="307" t="s">
        <v>303</v>
      </c>
      <c r="C68" s="308"/>
      <c r="D68" s="113">
        <v>0.49921861434276782</v>
      </c>
      <c r="E68" s="115">
        <v>115</v>
      </c>
      <c r="F68" s="114">
        <v>114</v>
      </c>
      <c r="G68" s="114">
        <v>114</v>
      </c>
      <c r="H68" s="114">
        <v>112</v>
      </c>
      <c r="I68" s="140">
        <v>114</v>
      </c>
      <c r="J68" s="115">
        <v>1</v>
      </c>
      <c r="K68" s="116">
        <v>0.8771929824561403</v>
      </c>
    </row>
    <row r="69" spans="1:11" ht="14.1" customHeight="1" x14ac:dyDescent="0.2">
      <c r="A69" s="306">
        <v>83</v>
      </c>
      <c r="B69" s="307" t="s">
        <v>304</v>
      </c>
      <c r="C69" s="308"/>
      <c r="D69" s="113">
        <v>6.3509289807258202</v>
      </c>
      <c r="E69" s="115">
        <v>1463</v>
      </c>
      <c r="F69" s="114">
        <v>1464</v>
      </c>
      <c r="G69" s="114">
        <v>1450</v>
      </c>
      <c r="H69" s="114">
        <v>1387</v>
      </c>
      <c r="I69" s="140">
        <v>1369</v>
      </c>
      <c r="J69" s="115">
        <v>94</v>
      </c>
      <c r="K69" s="116">
        <v>6.8663257852447046</v>
      </c>
    </row>
    <row r="70" spans="1:11" ht="14.1" customHeight="1" x14ac:dyDescent="0.2">
      <c r="A70" s="306" t="s">
        <v>305</v>
      </c>
      <c r="B70" s="307" t="s">
        <v>306</v>
      </c>
      <c r="C70" s="308"/>
      <c r="D70" s="113">
        <v>5.0573016148636913</v>
      </c>
      <c r="E70" s="115">
        <v>1165</v>
      </c>
      <c r="F70" s="114">
        <v>1169</v>
      </c>
      <c r="G70" s="114">
        <v>1163</v>
      </c>
      <c r="H70" s="114">
        <v>1104</v>
      </c>
      <c r="I70" s="140">
        <v>1090</v>
      </c>
      <c r="J70" s="115">
        <v>75</v>
      </c>
      <c r="K70" s="116">
        <v>6.8807339449541285</v>
      </c>
    </row>
    <row r="71" spans="1:11" ht="14.1" customHeight="1" x14ac:dyDescent="0.2">
      <c r="A71" s="306"/>
      <c r="B71" s="307" t="s">
        <v>307</v>
      </c>
      <c r="C71" s="308"/>
      <c r="D71" s="113">
        <v>2.5004341031429069</v>
      </c>
      <c r="E71" s="115">
        <v>576</v>
      </c>
      <c r="F71" s="114">
        <v>583</v>
      </c>
      <c r="G71" s="114">
        <v>582</v>
      </c>
      <c r="H71" s="114">
        <v>556</v>
      </c>
      <c r="I71" s="140">
        <v>547</v>
      </c>
      <c r="J71" s="115">
        <v>29</v>
      </c>
      <c r="K71" s="116">
        <v>5.3016453382084094</v>
      </c>
    </row>
    <row r="72" spans="1:11" ht="14.1" customHeight="1" x14ac:dyDescent="0.2">
      <c r="A72" s="306">
        <v>84</v>
      </c>
      <c r="B72" s="307" t="s">
        <v>308</v>
      </c>
      <c r="C72" s="308"/>
      <c r="D72" s="113">
        <v>1.1720784858482376</v>
      </c>
      <c r="E72" s="115">
        <v>270</v>
      </c>
      <c r="F72" s="114">
        <v>265</v>
      </c>
      <c r="G72" s="114">
        <v>265</v>
      </c>
      <c r="H72" s="114">
        <v>261</v>
      </c>
      <c r="I72" s="140">
        <v>266</v>
      </c>
      <c r="J72" s="115">
        <v>4</v>
      </c>
      <c r="K72" s="116">
        <v>1.5037593984962405</v>
      </c>
    </row>
    <row r="73" spans="1:11" ht="14.1" customHeight="1" x14ac:dyDescent="0.2">
      <c r="A73" s="306" t="s">
        <v>309</v>
      </c>
      <c r="B73" s="307" t="s">
        <v>310</v>
      </c>
      <c r="C73" s="308"/>
      <c r="D73" s="113">
        <v>0.57735718006598369</v>
      </c>
      <c r="E73" s="115">
        <v>133</v>
      </c>
      <c r="F73" s="114">
        <v>131</v>
      </c>
      <c r="G73" s="114">
        <v>131</v>
      </c>
      <c r="H73" s="114">
        <v>137</v>
      </c>
      <c r="I73" s="140">
        <v>141</v>
      </c>
      <c r="J73" s="115">
        <v>-8</v>
      </c>
      <c r="K73" s="116">
        <v>-5.6737588652482271</v>
      </c>
    </row>
    <row r="74" spans="1:11" ht="14.1" customHeight="1" x14ac:dyDescent="0.2">
      <c r="A74" s="306" t="s">
        <v>311</v>
      </c>
      <c r="B74" s="307" t="s">
        <v>312</v>
      </c>
      <c r="C74" s="308"/>
      <c r="D74" s="113">
        <v>0.13023094287202638</v>
      </c>
      <c r="E74" s="115">
        <v>30</v>
      </c>
      <c r="F74" s="114">
        <v>31</v>
      </c>
      <c r="G74" s="114">
        <v>32</v>
      </c>
      <c r="H74" s="114">
        <v>28</v>
      </c>
      <c r="I74" s="140">
        <v>28</v>
      </c>
      <c r="J74" s="115">
        <v>2</v>
      </c>
      <c r="K74" s="116">
        <v>7.1428571428571432</v>
      </c>
    </row>
    <row r="75" spans="1:11" ht="14.1" customHeight="1" x14ac:dyDescent="0.2">
      <c r="A75" s="306" t="s">
        <v>313</v>
      </c>
      <c r="B75" s="307" t="s">
        <v>314</v>
      </c>
      <c r="C75" s="308"/>
      <c r="D75" s="113">
        <v>0.19534641430803959</v>
      </c>
      <c r="E75" s="115">
        <v>45</v>
      </c>
      <c r="F75" s="114">
        <v>43</v>
      </c>
      <c r="G75" s="114">
        <v>41</v>
      </c>
      <c r="H75" s="114">
        <v>40</v>
      </c>
      <c r="I75" s="140">
        <v>42</v>
      </c>
      <c r="J75" s="115">
        <v>3</v>
      </c>
      <c r="K75" s="116">
        <v>7.1428571428571432</v>
      </c>
    </row>
    <row r="76" spans="1:11" ht="14.1" customHeight="1" x14ac:dyDescent="0.2">
      <c r="A76" s="306">
        <v>91</v>
      </c>
      <c r="B76" s="307" t="s">
        <v>315</v>
      </c>
      <c r="C76" s="308"/>
      <c r="D76" s="113">
        <v>0.30821323146379581</v>
      </c>
      <c r="E76" s="115">
        <v>71</v>
      </c>
      <c r="F76" s="114">
        <v>70</v>
      </c>
      <c r="G76" s="114">
        <v>71</v>
      </c>
      <c r="H76" s="114">
        <v>63</v>
      </c>
      <c r="I76" s="140">
        <v>68</v>
      </c>
      <c r="J76" s="115">
        <v>3</v>
      </c>
      <c r="K76" s="116">
        <v>4.4117647058823533</v>
      </c>
    </row>
    <row r="77" spans="1:11" ht="14.1" customHeight="1" x14ac:dyDescent="0.2">
      <c r="A77" s="306">
        <v>92</v>
      </c>
      <c r="B77" s="307" t="s">
        <v>316</v>
      </c>
      <c r="C77" s="308"/>
      <c r="D77" s="113">
        <v>1.2415349887133182</v>
      </c>
      <c r="E77" s="115">
        <v>286</v>
      </c>
      <c r="F77" s="114">
        <v>280</v>
      </c>
      <c r="G77" s="114">
        <v>283</v>
      </c>
      <c r="H77" s="114">
        <v>277</v>
      </c>
      <c r="I77" s="140">
        <v>267</v>
      </c>
      <c r="J77" s="115">
        <v>19</v>
      </c>
      <c r="K77" s="116">
        <v>7.1161048689138573</v>
      </c>
    </row>
    <row r="78" spans="1:11" ht="14.1" customHeight="1" x14ac:dyDescent="0.2">
      <c r="A78" s="306">
        <v>93</v>
      </c>
      <c r="B78" s="307" t="s">
        <v>317</v>
      </c>
      <c r="C78" s="308"/>
      <c r="D78" s="113">
        <v>0.11720784858482375</v>
      </c>
      <c r="E78" s="115">
        <v>27</v>
      </c>
      <c r="F78" s="114">
        <v>27</v>
      </c>
      <c r="G78" s="114" t="s">
        <v>513</v>
      </c>
      <c r="H78" s="114">
        <v>30</v>
      </c>
      <c r="I78" s="140">
        <v>31</v>
      </c>
      <c r="J78" s="115">
        <v>-4</v>
      </c>
      <c r="K78" s="116">
        <v>-12.903225806451612</v>
      </c>
    </row>
    <row r="79" spans="1:11" ht="14.1" customHeight="1" x14ac:dyDescent="0.2">
      <c r="A79" s="306">
        <v>94</v>
      </c>
      <c r="B79" s="307" t="s">
        <v>318</v>
      </c>
      <c r="C79" s="308"/>
      <c r="D79" s="113">
        <v>6.0774440006945651E-2</v>
      </c>
      <c r="E79" s="115">
        <v>14</v>
      </c>
      <c r="F79" s="114" t="s">
        <v>513</v>
      </c>
      <c r="G79" s="114">
        <v>27</v>
      </c>
      <c r="H79" s="114">
        <v>22</v>
      </c>
      <c r="I79" s="140">
        <v>16</v>
      </c>
      <c r="J79" s="115">
        <v>-2</v>
      </c>
      <c r="K79" s="116">
        <v>-12.5</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4949</v>
      </c>
      <c r="E12" s="114">
        <v>5131</v>
      </c>
      <c r="F12" s="114">
        <v>5207</v>
      </c>
      <c r="G12" s="114">
        <v>5367</v>
      </c>
      <c r="H12" s="140">
        <v>5261</v>
      </c>
      <c r="I12" s="115">
        <v>-312</v>
      </c>
      <c r="J12" s="116">
        <v>-5.9304314769055315</v>
      </c>
      <c r="K12"/>
      <c r="L12"/>
      <c r="M12"/>
      <c r="N12"/>
      <c r="O12"/>
      <c r="P12"/>
    </row>
    <row r="13" spans="1:16" s="110" customFormat="1" ht="14.45" customHeight="1" x14ac:dyDescent="0.2">
      <c r="A13" s="120" t="s">
        <v>105</v>
      </c>
      <c r="B13" s="119" t="s">
        <v>106</v>
      </c>
      <c r="C13" s="113">
        <v>38.411800363709837</v>
      </c>
      <c r="D13" s="115">
        <v>1901</v>
      </c>
      <c r="E13" s="114">
        <v>1965</v>
      </c>
      <c r="F13" s="114">
        <v>2019</v>
      </c>
      <c r="G13" s="114">
        <v>1980</v>
      </c>
      <c r="H13" s="140">
        <v>1899</v>
      </c>
      <c r="I13" s="115">
        <v>2</v>
      </c>
      <c r="J13" s="116">
        <v>0.105318588730911</v>
      </c>
      <c r="K13"/>
      <c r="L13"/>
      <c r="M13"/>
      <c r="N13"/>
      <c r="O13"/>
      <c r="P13"/>
    </row>
    <row r="14" spans="1:16" s="110" customFormat="1" ht="14.45" customHeight="1" x14ac:dyDescent="0.2">
      <c r="A14" s="120"/>
      <c r="B14" s="119" t="s">
        <v>107</v>
      </c>
      <c r="C14" s="113">
        <v>61.588199636290163</v>
      </c>
      <c r="D14" s="115">
        <v>3048</v>
      </c>
      <c r="E14" s="114">
        <v>3166</v>
      </c>
      <c r="F14" s="114">
        <v>3188</v>
      </c>
      <c r="G14" s="114">
        <v>3387</v>
      </c>
      <c r="H14" s="140">
        <v>3362</v>
      </c>
      <c r="I14" s="115">
        <v>-314</v>
      </c>
      <c r="J14" s="116">
        <v>-9.3396787626412845</v>
      </c>
      <c r="K14"/>
      <c r="L14"/>
      <c r="M14"/>
      <c r="N14"/>
      <c r="O14"/>
      <c r="P14"/>
    </row>
    <row r="15" spans="1:16" s="110" customFormat="1" ht="14.45" customHeight="1" x14ac:dyDescent="0.2">
      <c r="A15" s="118" t="s">
        <v>105</v>
      </c>
      <c r="B15" s="121" t="s">
        <v>108</v>
      </c>
      <c r="C15" s="113">
        <v>13.841180036370984</v>
      </c>
      <c r="D15" s="115">
        <v>685</v>
      </c>
      <c r="E15" s="114">
        <v>718</v>
      </c>
      <c r="F15" s="114">
        <v>713</v>
      </c>
      <c r="G15" s="114">
        <v>807</v>
      </c>
      <c r="H15" s="140">
        <v>741</v>
      </c>
      <c r="I15" s="115">
        <v>-56</v>
      </c>
      <c r="J15" s="116">
        <v>-7.5573549257759787</v>
      </c>
      <c r="K15"/>
      <c r="L15"/>
      <c r="M15"/>
      <c r="N15"/>
      <c r="O15"/>
      <c r="P15"/>
    </row>
    <row r="16" spans="1:16" s="110" customFormat="1" ht="14.45" customHeight="1" x14ac:dyDescent="0.2">
      <c r="A16" s="118"/>
      <c r="B16" s="121" t="s">
        <v>109</v>
      </c>
      <c r="C16" s="113">
        <v>42.149929278642148</v>
      </c>
      <c r="D16" s="115">
        <v>2086</v>
      </c>
      <c r="E16" s="114">
        <v>2167</v>
      </c>
      <c r="F16" s="114">
        <v>2226</v>
      </c>
      <c r="G16" s="114">
        <v>2314</v>
      </c>
      <c r="H16" s="140">
        <v>2325</v>
      </c>
      <c r="I16" s="115">
        <v>-239</v>
      </c>
      <c r="J16" s="116">
        <v>-10.279569892473118</v>
      </c>
      <c r="K16"/>
      <c r="L16"/>
      <c r="M16"/>
      <c r="N16"/>
      <c r="O16"/>
      <c r="P16"/>
    </row>
    <row r="17" spans="1:16" s="110" customFormat="1" ht="14.45" customHeight="1" x14ac:dyDescent="0.2">
      <c r="A17" s="118"/>
      <c r="B17" s="121" t="s">
        <v>110</v>
      </c>
      <c r="C17" s="113">
        <v>23.641139624166499</v>
      </c>
      <c r="D17" s="115">
        <v>1170</v>
      </c>
      <c r="E17" s="114">
        <v>1208</v>
      </c>
      <c r="F17" s="114">
        <v>1239</v>
      </c>
      <c r="G17" s="114">
        <v>1252</v>
      </c>
      <c r="H17" s="140">
        <v>1241</v>
      </c>
      <c r="I17" s="115">
        <v>-71</v>
      </c>
      <c r="J17" s="116">
        <v>-5.7211925866236903</v>
      </c>
      <c r="K17"/>
      <c r="L17"/>
      <c r="M17"/>
      <c r="N17"/>
      <c r="O17"/>
      <c r="P17"/>
    </row>
    <row r="18" spans="1:16" s="110" customFormat="1" ht="14.45" customHeight="1" x14ac:dyDescent="0.2">
      <c r="A18" s="120"/>
      <c r="B18" s="121" t="s">
        <v>111</v>
      </c>
      <c r="C18" s="113">
        <v>20.367751060820368</v>
      </c>
      <c r="D18" s="115">
        <v>1008</v>
      </c>
      <c r="E18" s="114">
        <v>1038</v>
      </c>
      <c r="F18" s="114">
        <v>1029</v>
      </c>
      <c r="G18" s="114">
        <v>994</v>
      </c>
      <c r="H18" s="140">
        <v>954</v>
      </c>
      <c r="I18" s="115">
        <v>54</v>
      </c>
      <c r="J18" s="116">
        <v>5.6603773584905657</v>
      </c>
      <c r="K18"/>
      <c r="L18"/>
      <c r="M18"/>
      <c r="N18"/>
      <c r="O18"/>
      <c r="P18"/>
    </row>
    <row r="19" spans="1:16" s="110" customFormat="1" ht="14.45" customHeight="1" x14ac:dyDescent="0.2">
      <c r="A19" s="120"/>
      <c r="B19" s="121" t="s">
        <v>112</v>
      </c>
      <c r="C19" s="113">
        <v>2.0610224287734895</v>
      </c>
      <c r="D19" s="115">
        <v>102</v>
      </c>
      <c r="E19" s="114">
        <v>101</v>
      </c>
      <c r="F19" s="114">
        <v>111</v>
      </c>
      <c r="G19" s="114">
        <v>98</v>
      </c>
      <c r="H19" s="140">
        <v>93</v>
      </c>
      <c r="I19" s="115">
        <v>9</v>
      </c>
      <c r="J19" s="116">
        <v>9.67741935483871</v>
      </c>
      <c r="K19"/>
      <c r="L19"/>
      <c r="M19"/>
      <c r="N19"/>
      <c r="O19"/>
      <c r="P19"/>
    </row>
    <row r="20" spans="1:16" s="110" customFormat="1" ht="14.45" customHeight="1" x14ac:dyDescent="0.2">
      <c r="A20" s="120" t="s">
        <v>113</v>
      </c>
      <c r="B20" s="119" t="s">
        <v>116</v>
      </c>
      <c r="C20" s="113">
        <v>94.807031723580522</v>
      </c>
      <c r="D20" s="115">
        <v>4692</v>
      </c>
      <c r="E20" s="114">
        <v>4868</v>
      </c>
      <c r="F20" s="114">
        <v>4939</v>
      </c>
      <c r="G20" s="114">
        <v>5072</v>
      </c>
      <c r="H20" s="140">
        <v>4984</v>
      </c>
      <c r="I20" s="115">
        <v>-292</v>
      </c>
      <c r="J20" s="116">
        <v>-5.8587479935794544</v>
      </c>
      <c r="K20"/>
      <c r="L20"/>
      <c r="M20"/>
      <c r="N20"/>
      <c r="O20"/>
      <c r="P20"/>
    </row>
    <row r="21" spans="1:16" s="110" customFormat="1" ht="14.45" customHeight="1" x14ac:dyDescent="0.2">
      <c r="A21" s="123"/>
      <c r="B21" s="124" t="s">
        <v>117</v>
      </c>
      <c r="C21" s="125">
        <v>5.0515255607193374</v>
      </c>
      <c r="D21" s="143">
        <v>250</v>
      </c>
      <c r="E21" s="144">
        <v>257</v>
      </c>
      <c r="F21" s="144">
        <v>262</v>
      </c>
      <c r="G21" s="144">
        <v>287</v>
      </c>
      <c r="H21" s="145">
        <v>267</v>
      </c>
      <c r="I21" s="143">
        <v>-17</v>
      </c>
      <c r="J21" s="146">
        <v>-6.3670411985018722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5419</v>
      </c>
      <c r="E56" s="114">
        <v>5668</v>
      </c>
      <c r="F56" s="114">
        <v>5766</v>
      </c>
      <c r="G56" s="114">
        <v>5886</v>
      </c>
      <c r="H56" s="140">
        <v>5842</v>
      </c>
      <c r="I56" s="115">
        <v>-423</v>
      </c>
      <c r="J56" s="116">
        <v>-7.240671003081137</v>
      </c>
      <c r="K56"/>
      <c r="L56"/>
      <c r="M56"/>
      <c r="N56"/>
      <c r="O56"/>
      <c r="P56"/>
    </row>
    <row r="57" spans="1:16" s="110" customFormat="1" ht="14.45" customHeight="1" x14ac:dyDescent="0.2">
      <c r="A57" s="120" t="s">
        <v>105</v>
      </c>
      <c r="B57" s="119" t="s">
        <v>106</v>
      </c>
      <c r="C57" s="113">
        <v>38.401919173279204</v>
      </c>
      <c r="D57" s="115">
        <v>2081</v>
      </c>
      <c r="E57" s="114">
        <v>2182</v>
      </c>
      <c r="F57" s="114">
        <v>2216</v>
      </c>
      <c r="G57" s="114">
        <v>2222</v>
      </c>
      <c r="H57" s="140">
        <v>2170</v>
      </c>
      <c r="I57" s="115">
        <v>-89</v>
      </c>
      <c r="J57" s="116">
        <v>-4.1013824884792625</v>
      </c>
    </row>
    <row r="58" spans="1:16" s="110" customFormat="1" ht="14.45" customHeight="1" x14ac:dyDescent="0.2">
      <c r="A58" s="120"/>
      <c r="B58" s="119" t="s">
        <v>107</v>
      </c>
      <c r="C58" s="113">
        <v>61.598080826720796</v>
      </c>
      <c r="D58" s="115">
        <v>3338</v>
      </c>
      <c r="E58" s="114">
        <v>3486</v>
      </c>
      <c r="F58" s="114">
        <v>3550</v>
      </c>
      <c r="G58" s="114">
        <v>3664</v>
      </c>
      <c r="H58" s="140">
        <v>3672</v>
      </c>
      <c r="I58" s="115">
        <v>-334</v>
      </c>
      <c r="J58" s="116">
        <v>-9.0958605664488026</v>
      </c>
    </row>
    <row r="59" spans="1:16" s="110" customFormat="1" ht="14.45" customHeight="1" x14ac:dyDescent="0.2">
      <c r="A59" s="118" t="s">
        <v>105</v>
      </c>
      <c r="B59" s="121" t="s">
        <v>108</v>
      </c>
      <c r="C59" s="113">
        <v>15.168850341391401</v>
      </c>
      <c r="D59" s="115">
        <v>822</v>
      </c>
      <c r="E59" s="114">
        <v>862</v>
      </c>
      <c r="F59" s="114">
        <v>882</v>
      </c>
      <c r="G59" s="114">
        <v>934</v>
      </c>
      <c r="H59" s="140">
        <v>881</v>
      </c>
      <c r="I59" s="115">
        <v>-59</v>
      </c>
      <c r="J59" s="116">
        <v>-6.6969353007945518</v>
      </c>
    </row>
    <row r="60" spans="1:16" s="110" customFormat="1" ht="14.45" customHeight="1" x14ac:dyDescent="0.2">
      <c r="A60" s="118"/>
      <c r="B60" s="121" t="s">
        <v>109</v>
      </c>
      <c r="C60" s="113">
        <v>42.443255213138954</v>
      </c>
      <c r="D60" s="115">
        <v>2300</v>
      </c>
      <c r="E60" s="114">
        <v>2440</v>
      </c>
      <c r="F60" s="114">
        <v>2501</v>
      </c>
      <c r="G60" s="114">
        <v>2564</v>
      </c>
      <c r="H60" s="140">
        <v>2606</v>
      </c>
      <c r="I60" s="115">
        <v>-306</v>
      </c>
      <c r="J60" s="116">
        <v>-11.742133537989256</v>
      </c>
    </row>
    <row r="61" spans="1:16" s="110" customFormat="1" ht="14.45" customHeight="1" x14ac:dyDescent="0.2">
      <c r="A61" s="118"/>
      <c r="B61" s="121" t="s">
        <v>110</v>
      </c>
      <c r="C61" s="113">
        <v>22.550286030632957</v>
      </c>
      <c r="D61" s="115">
        <v>1222</v>
      </c>
      <c r="E61" s="114">
        <v>1271</v>
      </c>
      <c r="F61" s="114">
        <v>1297</v>
      </c>
      <c r="G61" s="114">
        <v>1312</v>
      </c>
      <c r="H61" s="140">
        <v>1303</v>
      </c>
      <c r="I61" s="115">
        <v>-81</v>
      </c>
      <c r="J61" s="116">
        <v>-6.2164236377590179</v>
      </c>
    </row>
    <row r="62" spans="1:16" s="110" customFormat="1" ht="14.45" customHeight="1" x14ac:dyDescent="0.2">
      <c r="A62" s="120"/>
      <c r="B62" s="121" t="s">
        <v>111</v>
      </c>
      <c r="C62" s="113">
        <v>19.837608414836687</v>
      </c>
      <c r="D62" s="115">
        <v>1075</v>
      </c>
      <c r="E62" s="114">
        <v>1095</v>
      </c>
      <c r="F62" s="114">
        <v>1086</v>
      </c>
      <c r="G62" s="114">
        <v>1076</v>
      </c>
      <c r="H62" s="140">
        <v>1052</v>
      </c>
      <c r="I62" s="115">
        <v>23</v>
      </c>
      <c r="J62" s="116">
        <v>2.1863117870722433</v>
      </c>
    </row>
    <row r="63" spans="1:16" s="110" customFormat="1" ht="14.45" customHeight="1" x14ac:dyDescent="0.2">
      <c r="A63" s="120"/>
      <c r="B63" s="121" t="s">
        <v>112</v>
      </c>
      <c r="C63" s="113">
        <v>1.9929876360952206</v>
      </c>
      <c r="D63" s="115">
        <v>108</v>
      </c>
      <c r="E63" s="114">
        <v>106</v>
      </c>
      <c r="F63" s="114">
        <v>108</v>
      </c>
      <c r="G63" s="114">
        <v>91</v>
      </c>
      <c r="H63" s="140">
        <v>97</v>
      </c>
      <c r="I63" s="115">
        <v>11</v>
      </c>
      <c r="J63" s="116">
        <v>11.340206185567011</v>
      </c>
    </row>
    <row r="64" spans="1:16" s="110" customFormat="1" ht="14.45" customHeight="1" x14ac:dyDescent="0.2">
      <c r="A64" s="120" t="s">
        <v>113</v>
      </c>
      <c r="B64" s="119" t="s">
        <v>116</v>
      </c>
      <c r="C64" s="113">
        <v>94.537737589961253</v>
      </c>
      <c r="D64" s="115">
        <v>5123</v>
      </c>
      <c r="E64" s="114">
        <v>5356</v>
      </c>
      <c r="F64" s="114">
        <v>5435</v>
      </c>
      <c r="G64" s="114">
        <v>5544</v>
      </c>
      <c r="H64" s="140">
        <v>5512</v>
      </c>
      <c r="I64" s="115">
        <v>-389</v>
      </c>
      <c r="J64" s="116">
        <v>-7.0573294629898404</v>
      </c>
    </row>
    <row r="65" spans="1:10" s="110" customFormat="1" ht="14.45" customHeight="1" x14ac:dyDescent="0.2">
      <c r="A65" s="123"/>
      <c r="B65" s="124" t="s">
        <v>117</v>
      </c>
      <c r="C65" s="125">
        <v>5.333087285477025</v>
      </c>
      <c r="D65" s="143">
        <v>289</v>
      </c>
      <c r="E65" s="144">
        <v>306</v>
      </c>
      <c r="F65" s="144">
        <v>324</v>
      </c>
      <c r="G65" s="144">
        <v>333</v>
      </c>
      <c r="H65" s="145">
        <v>320</v>
      </c>
      <c r="I65" s="143">
        <v>-31</v>
      </c>
      <c r="J65" s="146">
        <v>-9.6875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4949</v>
      </c>
      <c r="G11" s="114">
        <v>5131</v>
      </c>
      <c r="H11" s="114">
        <v>5207</v>
      </c>
      <c r="I11" s="114">
        <v>5367</v>
      </c>
      <c r="J11" s="140">
        <v>5261</v>
      </c>
      <c r="K11" s="114">
        <v>-312</v>
      </c>
      <c r="L11" s="116">
        <v>-5.9304314769055315</v>
      </c>
    </row>
    <row r="12" spans="1:17" s="110" customFormat="1" ht="24" customHeight="1" x14ac:dyDescent="0.2">
      <c r="A12" s="604" t="s">
        <v>185</v>
      </c>
      <c r="B12" s="605"/>
      <c r="C12" s="605"/>
      <c r="D12" s="606"/>
      <c r="E12" s="113">
        <v>38.411800363709837</v>
      </c>
      <c r="F12" s="115">
        <v>1901</v>
      </c>
      <c r="G12" s="114">
        <v>1965</v>
      </c>
      <c r="H12" s="114">
        <v>2019</v>
      </c>
      <c r="I12" s="114">
        <v>1980</v>
      </c>
      <c r="J12" s="140">
        <v>1899</v>
      </c>
      <c r="K12" s="114">
        <v>2</v>
      </c>
      <c r="L12" s="116">
        <v>0.105318588730911</v>
      </c>
    </row>
    <row r="13" spans="1:17" s="110" customFormat="1" ht="15" customHeight="1" x14ac:dyDescent="0.2">
      <c r="A13" s="120"/>
      <c r="B13" s="612" t="s">
        <v>107</v>
      </c>
      <c r="C13" s="612"/>
      <c r="E13" s="113">
        <v>61.588199636290163</v>
      </c>
      <c r="F13" s="115">
        <v>3048</v>
      </c>
      <c r="G13" s="114">
        <v>3166</v>
      </c>
      <c r="H13" s="114">
        <v>3188</v>
      </c>
      <c r="I13" s="114">
        <v>3387</v>
      </c>
      <c r="J13" s="140">
        <v>3362</v>
      </c>
      <c r="K13" s="114">
        <v>-314</v>
      </c>
      <c r="L13" s="116">
        <v>-9.3396787626412845</v>
      </c>
    </row>
    <row r="14" spans="1:17" s="110" customFormat="1" ht="22.5" customHeight="1" x14ac:dyDescent="0.2">
      <c r="A14" s="604" t="s">
        <v>186</v>
      </c>
      <c r="B14" s="605"/>
      <c r="C14" s="605"/>
      <c r="D14" s="606"/>
      <c r="E14" s="113">
        <v>13.841180036370984</v>
      </c>
      <c r="F14" s="115">
        <v>685</v>
      </c>
      <c r="G14" s="114">
        <v>718</v>
      </c>
      <c r="H14" s="114">
        <v>713</v>
      </c>
      <c r="I14" s="114">
        <v>807</v>
      </c>
      <c r="J14" s="140">
        <v>741</v>
      </c>
      <c r="K14" s="114">
        <v>-56</v>
      </c>
      <c r="L14" s="116">
        <v>-7.5573549257759787</v>
      </c>
    </row>
    <row r="15" spans="1:17" s="110" customFormat="1" ht="15" customHeight="1" x14ac:dyDescent="0.2">
      <c r="A15" s="120"/>
      <c r="B15" s="119"/>
      <c r="C15" s="258" t="s">
        <v>106</v>
      </c>
      <c r="E15" s="113">
        <v>44.67153284671533</v>
      </c>
      <c r="F15" s="115">
        <v>306</v>
      </c>
      <c r="G15" s="114">
        <v>320</v>
      </c>
      <c r="H15" s="114">
        <v>326</v>
      </c>
      <c r="I15" s="114">
        <v>354</v>
      </c>
      <c r="J15" s="140">
        <v>339</v>
      </c>
      <c r="K15" s="114">
        <v>-33</v>
      </c>
      <c r="L15" s="116">
        <v>-9.7345132743362832</v>
      </c>
    </row>
    <row r="16" spans="1:17" s="110" customFormat="1" ht="15" customHeight="1" x14ac:dyDescent="0.2">
      <c r="A16" s="120"/>
      <c r="B16" s="119"/>
      <c r="C16" s="258" t="s">
        <v>107</v>
      </c>
      <c r="E16" s="113">
        <v>55.32846715328467</v>
      </c>
      <c r="F16" s="115">
        <v>379</v>
      </c>
      <c r="G16" s="114">
        <v>398</v>
      </c>
      <c r="H16" s="114">
        <v>387</v>
      </c>
      <c r="I16" s="114">
        <v>453</v>
      </c>
      <c r="J16" s="140">
        <v>402</v>
      </c>
      <c r="K16" s="114">
        <v>-23</v>
      </c>
      <c r="L16" s="116">
        <v>-5.721393034825871</v>
      </c>
    </row>
    <row r="17" spans="1:12" s="110" customFormat="1" ht="15" customHeight="1" x14ac:dyDescent="0.2">
      <c r="A17" s="120"/>
      <c r="B17" s="121" t="s">
        <v>109</v>
      </c>
      <c r="C17" s="258"/>
      <c r="E17" s="113">
        <v>42.149929278642148</v>
      </c>
      <c r="F17" s="115">
        <v>2086</v>
      </c>
      <c r="G17" s="114">
        <v>2167</v>
      </c>
      <c r="H17" s="114">
        <v>2226</v>
      </c>
      <c r="I17" s="114">
        <v>2314</v>
      </c>
      <c r="J17" s="140">
        <v>2325</v>
      </c>
      <c r="K17" s="114">
        <v>-239</v>
      </c>
      <c r="L17" s="116">
        <v>-10.279569892473118</v>
      </c>
    </row>
    <row r="18" spans="1:12" s="110" customFormat="1" ht="15" customHeight="1" x14ac:dyDescent="0.2">
      <c r="A18" s="120"/>
      <c r="B18" s="119"/>
      <c r="C18" s="258" t="s">
        <v>106</v>
      </c>
      <c r="E18" s="113">
        <v>31.016299137104507</v>
      </c>
      <c r="F18" s="115">
        <v>647</v>
      </c>
      <c r="G18" s="114">
        <v>674</v>
      </c>
      <c r="H18" s="114">
        <v>708</v>
      </c>
      <c r="I18" s="114">
        <v>689</v>
      </c>
      <c r="J18" s="140">
        <v>664</v>
      </c>
      <c r="K18" s="114">
        <v>-17</v>
      </c>
      <c r="L18" s="116">
        <v>-2.5602409638554215</v>
      </c>
    </row>
    <row r="19" spans="1:12" s="110" customFormat="1" ht="15" customHeight="1" x14ac:dyDescent="0.2">
      <c r="A19" s="120"/>
      <c r="B19" s="119"/>
      <c r="C19" s="258" t="s">
        <v>107</v>
      </c>
      <c r="E19" s="113">
        <v>68.983700862895489</v>
      </c>
      <c r="F19" s="115">
        <v>1439</v>
      </c>
      <c r="G19" s="114">
        <v>1493</v>
      </c>
      <c r="H19" s="114">
        <v>1518</v>
      </c>
      <c r="I19" s="114">
        <v>1625</v>
      </c>
      <c r="J19" s="140">
        <v>1661</v>
      </c>
      <c r="K19" s="114">
        <v>-222</v>
      </c>
      <c r="L19" s="116">
        <v>-13.365442504515352</v>
      </c>
    </row>
    <row r="20" spans="1:12" s="110" customFormat="1" ht="15" customHeight="1" x14ac:dyDescent="0.2">
      <c r="A20" s="120"/>
      <c r="B20" s="121" t="s">
        <v>110</v>
      </c>
      <c r="C20" s="258"/>
      <c r="E20" s="113">
        <v>23.641139624166499</v>
      </c>
      <c r="F20" s="115">
        <v>1170</v>
      </c>
      <c r="G20" s="114">
        <v>1208</v>
      </c>
      <c r="H20" s="114">
        <v>1239</v>
      </c>
      <c r="I20" s="114">
        <v>1252</v>
      </c>
      <c r="J20" s="140">
        <v>1241</v>
      </c>
      <c r="K20" s="114">
        <v>-71</v>
      </c>
      <c r="L20" s="116">
        <v>-5.7211925866236903</v>
      </c>
    </row>
    <row r="21" spans="1:12" s="110" customFormat="1" ht="15" customHeight="1" x14ac:dyDescent="0.2">
      <c r="A21" s="120"/>
      <c r="B21" s="119"/>
      <c r="C21" s="258" t="s">
        <v>106</v>
      </c>
      <c r="E21" s="113">
        <v>32.051282051282051</v>
      </c>
      <c r="F21" s="115">
        <v>375</v>
      </c>
      <c r="G21" s="114">
        <v>393</v>
      </c>
      <c r="H21" s="114">
        <v>412</v>
      </c>
      <c r="I21" s="114">
        <v>404</v>
      </c>
      <c r="J21" s="140">
        <v>396</v>
      </c>
      <c r="K21" s="114">
        <v>-21</v>
      </c>
      <c r="L21" s="116">
        <v>-5.3030303030303028</v>
      </c>
    </row>
    <row r="22" spans="1:12" s="110" customFormat="1" ht="15" customHeight="1" x14ac:dyDescent="0.2">
      <c r="A22" s="120"/>
      <c r="B22" s="119"/>
      <c r="C22" s="258" t="s">
        <v>107</v>
      </c>
      <c r="E22" s="113">
        <v>67.948717948717942</v>
      </c>
      <c r="F22" s="115">
        <v>795</v>
      </c>
      <c r="G22" s="114">
        <v>815</v>
      </c>
      <c r="H22" s="114">
        <v>827</v>
      </c>
      <c r="I22" s="114">
        <v>848</v>
      </c>
      <c r="J22" s="140">
        <v>845</v>
      </c>
      <c r="K22" s="114">
        <v>-50</v>
      </c>
      <c r="L22" s="116">
        <v>-5.9171597633136095</v>
      </c>
    </row>
    <row r="23" spans="1:12" s="110" customFormat="1" ht="15" customHeight="1" x14ac:dyDescent="0.2">
      <c r="A23" s="120"/>
      <c r="B23" s="121" t="s">
        <v>111</v>
      </c>
      <c r="C23" s="258"/>
      <c r="E23" s="113">
        <v>20.367751060820368</v>
      </c>
      <c r="F23" s="115">
        <v>1008</v>
      </c>
      <c r="G23" s="114">
        <v>1038</v>
      </c>
      <c r="H23" s="114">
        <v>1029</v>
      </c>
      <c r="I23" s="114">
        <v>994</v>
      </c>
      <c r="J23" s="140">
        <v>954</v>
      </c>
      <c r="K23" s="114">
        <v>54</v>
      </c>
      <c r="L23" s="116">
        <v>5.6603773584905657</v>
      </c>
    </row>
    <row r="24" spans="1:12" s="110" customFormat="1" ht="15" customHeight="1" x14ac:dyDescent="0.2">
      <c r="A24" s="120"/>
      <c r="B24" s="119"/>
      <c r="C24" s="258" t="s">
        <v>106</v>
      </c>
      <c r="E24" s="113">
        <v>56.845238095238095</v>
      </c>
      <c r="F24" s="115">
        <v>573</v>
      </c>
      <c r="G24" s="114">
        <v>578</v>
      </c>
      <c r="H24" s="114">
        <v>573</v>
      </c>
      <c r="I24" s="114">
        <v>533</v>
      </c>
      <c r="J24" s="140">
        <v>500</v>
      </c>
      <c r="K24" s="114">
        <v>73</v>
      </c>
      <c r="L24" s="116">
        <v>14.6</v>
      </c>
    </row>
    <row r="25" spans="1:12" s="110" customFormat="1" ht="15" customHeight="1" x14ac:dyDescent="0.2">
      <c r="A25" s="120"/>
      <c r="B25" s="119"/>
      <c r="C25" s="258" t="s">
        <v>107</v>
      </c>
      <c r="E25" s="113">
        <v>43.154761904761905</v>
      </c>
      <c r="F25" s="115">
        <v>435</v>
      </c>
      <c r="G25" s="114">
        <v>460</v>
      </c>
      <c r="H25" s="114">
        <v>456</v>
      </c>
      <c r="I25" s="114">
        <v>461</v>
      </c>
      <c r="J25" s="140">
        <v>454</v>
      </c>
      <c r="K25" s="114">
        <v>-19</v>
      </c>
      <c r="L25" s="116">
        <v>-4.1850220264317182</v>
      </c>
    </row>
    <row r="26" spans="1:12" s="110" customFormat="1" ht="15" customHeight="1" x14ac:dyDescent="0.2">
      <c r="A26" s="120"/>
      <c r="C26" s="121" t="s">
        <v>187</v>
      </c>
      <c r="D26" s="110" t="s">
        <v>188</v>
      </c>
      <c r="E26" s="113">
        <v>2.0610224287734895</v>
      </c>
      <c r="F26" s="115">
        <v>102</v>
      </c>
      <c r="G26" s="114">
        <v>101</v>
      </c>
      <c r="H26" s="114">
        <v>111</v>
      </c>
      <c r="I26" s="114">
        <v>98</v>
      </c>
      <c r="J26" s="140">
        <v>93</v>
      </c>
      <c r="K26" s="114">
        <v>9</v>
      </c>
      <c r="L26" s="116">
        <v>9.67741935483871</v>
      </c>
    </row>
    <row r="27" spans="1:12" s="110" customFormat="1" ht="15" customHeight="1" x14ac:dyDescent="0.2">
      <c r="A27" s="120"/>
      <c r="B27" s="119"/>
      <c r="D27" s="259" t="s">
        <v>106</v>
      </c>
      <c r="E27" s="113">
        <v>59.803921568627452</v>
      </c>
      <c r="F27" s="115">
        <v>61</v>
      </c>
      <c r="G27" s="114">
        <v>61</v>
      </c>
      <c r="H27" s="114">
        <v>66</v>
      </c>
      <c r="I27" s="114">
        <v>54</v>
      </c>
      <c r="J27" s="140">
        <v>41</v>
      </c>
      <c r="K27" s="114">
        <v>20</v>
      </c>
      <c r="L27" s="116">
        <v>48.780487804878049</v>
      </c>
    </row>
    <row r="28" spans="1:12" s="110" customFormat="1" ht="15" customHeight="1" x14ac:dyDescent="0.2">
      <c r="A28" s="120"/>
      <c r="B28" s="119"/>
      <c r="D28" s="259" t="s">
        <v>107</v>
      </c>
      <c r="E28" s="113">
        <v>40.196078431372548</v>
      </c>
      <c r="F28" s="115">
        <v>41</v>
      </c>
      <c r="G28" s="114">
        <v>40</v>
      </c>
      <c r="H28" s="114">
        <v>45</v>
      </c>
      <c r="I28" s="114">
        <v>44</v>
      </c>
      <c r="J28" s="140">
        <v>52</v>
      </c>
      <c r="K28" s="114">
        <v>-11</v>
      </c>
      <c r="L28" s="116">
        <v>-21.153846153846153</v>
      </c>
    </row>
    <row r="29" spans="1:12" s="110" customFormat="1" ht="24" customHeight="1" x14ac:dyDescent="0.2">
      <c r="A29" s="604" t="s">
        <v>189</v>
      </c>
      <c r="B29" s="605"/>
      <c r="C29" s="605"/>
      <c r="D29" s="606"/>
      <c r="E29" s="113">
        <v>94.807031723580522</v>
      </c>
      <c r="F29" s="115">
        <v>4692</v>
      </c>
      <c r="G29" s="114">
        <v>4868</v>
      </c>
      <c r="H29" s="114">
        <v>4939</v>
      </c>
      <c r="I29" s="114">
        <v>5072</v>
      </c>
      <c r="J29" s="140">
        <v>4984</v>
      </c>
      <c r="K29" s="114">
        <v>-292</v>
      </c>
      <c r="L29" s="116">
        <v>-5.8587479935794544</v>
      </c>
    </row>
    <row r="30" spans="1:12" s="110" customFormat="1" ht="15" customHeight="1" x14ac:dyDescent="0.2">
      <c r="A30" s="120"/>
      <c r="B30" s="119"/>
      <c r="C30" s="258" t="s">
        <v>106</v>
      </c>
      <c r="E30" s="113">
        <v>38.320545609548169</v>
      </c>
      <c r="F30" s="115">
        <v>1798</v>
      </c>
      <c r="G30" s="114">
        <v>1864</v>
      </c>
      <c r="H30" s="114">
        <v>1913</v>
      </c>
      <c r="I30" s="114">
        <v>1866</v>
      </c>
      <c r="J30" s="140">
        <v>1798</v>
      </c>
      <c r="K30" s="114">
        <v>0</v>
      </c>
      <c r="L30" s="116">
        <v>0</v>
      </c>
    </row>
    <row r="31" spans="1:12" s="110" customFormat="1" ht="15" customHeight="1" x14ac:dyDescent="0.2">
      <c r="A31" s="120"/>
      <c r="B31" s="119"/>
      <c r="C31" s="258" t="s">
        <v>107</v>
      </c>
      <c r="E31" s="113">
        <v>61.679454390451831</v>
      </c>
      <c r="F31" s="115">
        <v>2894</v>
      </c>
      <c r="G31" s="114">
        <v>3004</v>
      </c>
      <c r="H31" s="114">
        <v>3026</v>
      </c>
      <c r="I31" s="114">
        <v>3206</v>
      </c>
      <c r="J31" s="140">
        <v>3186</v>
      </c>
      <c r="K31" s="114">
        <v>-292</v>
      </c>
      <c r="L31" s="116">
        <v>-9.1650973006905208</v>
      </c>
    </row>
    <row r="32" spans="1:12" s="110" customFormat="1" ht="15" customHeight="1" x14ac:dyDescent="0.2">
      <c r="A32" s="120"/>
      <c r="B32" s="119" t="s">
        <v>117</v>
      </c>
      <c r="C32" s="258"/>
      <c r="E32" s="113">
        <v>5.0515255607193374</v>
      </c>
      <c r="F32" s="114">
        <v>250</v>
      </c>
      <c r="G32" s="114">
        <v>257</v>
      </c>
      <c r="H32" s="114">
        <v>262</v>
      </c>
      <c r="I32" s="114">
        <v>287</v>
      </c>
      <c r="J32" s="140">
        <v>267</v>
      </c>
      <c r="K32" s="114">
        <v>-17</v>
      </c>
      <c r="L32" s="116">
        <v>-6.3670411985018722</v>
      </c>
    </row>
    <row r="33" spans="1:12" s="110" customFormat="1" ht="15" customHeight="1" x14ac:dyDescent="0.2">
      <c r="A33" s="120"/>
      <c r="B33" s="119"/>
      <c r="C33" s="258" t="s">
        <v>106</v>
      </c>
      <c r="E33" s="113">
        <v>40</v>
      </c>
      <c r="F33" s="114">
        <v>100</v>
      </c>
      <c r="G33" s="114">
        <v>99</v>
      </c>
      <c r="H33" s="114">
        <v>103</v>
      </c>
      <c r="I33" s="114">
        <v>110</v>
      </c>
      <c r="J33" s="140">
        <v>97</v>
      </c>
      <c r="K33" s="114">
        <v>3</v>
      </c>
      <c r="L33" s="116">
        <v>3.0927835051546393</v>
      </c>
    </row>
    <row r="34" spans="1:12" s="110" customFormat="1" ht="15" customHeight="1" x14ac:dyDescent="0.2">
      <c r="A34" s="120"/>
      <c r="B34" s="119"/>
      <c r="C34" s="258" t="s">
        <v>107</v>
      </c>
      <c r="E34" s="113">
        <v>60</v>
      </c>
      <c r="F34" s="114">
        <v>150</v>
      </c>
      <c r="G34" s="114">
        <v>158</v>
      </c>
      <c r="H34" s="114">
        <v>159</v>
      </c>
      <c r="I34" s="114">
        <v>177</v>
      </c>
      <c r="J34" s="140">
        <v>170</v>
      </c>
      <c r="K34" s="114">
        <v>-20</v>
      </c>
      <c r="L34" s="116">
        <v>-11.764705882352942</v>
      </c>
    </row>
    <row r="35" spans="1:12" s="110" customFormat="1" ht="24" customHeight="1" x14ac:dyDescent="0.2">
      <c r="A35" s="604" t="s">
        <v>192</v>
      </c>
      <c r="B35" s="605"/>
      <c r="C35" s="605"/>
      <c r="D35" s="606"/>
      <c r="E35" s="113">
        <v>17.882400484946455</v>
      </c>
      <c r="F35" s="114">
        <v>885</v>
      </c>
      <c r="G35" s="114">
        <v>911</v>
      </c>
      <c r="H35" s="114">
        <v>912</v>
      </c>
      <c r="I35" s="114">
        <v>993</v>
      </c>
      <c r="J35" s="114">
        <v>943</v>
      </c>
      <c r="K35" s="318">
        <v>-58</v>
      </c>
      <c r="L35" s="319">
        <v>-6.1505832449628848</v>
      </c>
    </row>
    <row r="36" spans="1:12" s="110" customFormat="1" ht="15" customHeight="1" x14ac:dyDescent="0.2">
      <c r="A36" s="120"/>
      <c r="B36" s="119"/>
      <c r="C36" s="258" t="s">
        <v>106</v>
      </c>
      <c r="E36" s="113">
        <v>37.853107344632768</v>
      </c>
      <c r="F36" s="114">
        <v>335</v>
      </c>
      <c r="G36" s="114">
        <v>344</v>
      </c>
      <c r="H36" s="114">
        <v>346</v>
      </c>
      <c r="I36" s="114">
        <v>363</v>
      </c>
      <c r="J36" s="114">
        <v>339</v>
      </c>
      <c r="K36" s="318">
        <v>-4</v>
      </c>
      <c r="L36" s="116">
        <v>-1.1799410029498525</v>
      </c>
    </row>
    <row r="37" spans="1:12" s="110" customFormat="1" ht="15" customHeight="1" x14ac:dyDescent="0.2">
      <c r="A37" s="120"/>
      <c r="B37" s="119"/>
      <c r="C37" s="258" t="s">
        <v>107</v>
      </c>
      <c r="E37" s="113">
        <v>62.146892655367232</v>
      </c>
      <c r="F37" s="114">
        <v>550</v>
      </c>
      <c r="G37" s="114">
        <v>567</v>
      </c>
      <c r="H37" s="114">
        <v>566</v>
      </c>
      <c r="I37" s="114">
        <v>630</v>
      </c>
      <c r="J37" s="140">
        <v>604</v>
      </c>
      <c r="K37" s="114">
        <v>-54</v>
      </c>
      <c r="L37" s="116">
        <v>-8.9403973509933774</v>
      </c>
    </row>
    <row r="38" spans="1:12" s="110" customFormat="1" ht="15" customHeight="1" x14ac:dyDescent="0.2">
      <c r="A38" s="120"/>
      <c r="B38" s="119" t="s">
        <v>328</v>
      </c>
      <c r="C38" s="258"/>
      <c r="E38" s="113">
        <v>59.830268741159827</v>
      </c>
      <c r="F38" s="114">
        <v>2961</v>
      </c>
      <c r="G38" s="114">
        <v>3011</v>
      </c>
      <c r="H38" s="114">
        <v>3053</v>
      </c>
      <c r="I38" s="114">
        <v>3094</v>
      </c>
      <c r="J38" s="140">
        <v>3065</v>
      </c>
      <c r="K38" s="114">
        <v>-104</v>
      </c>
      <c r="L38" s="116">
        <v>-3.393148450244698</v>
      </c>
    </row>
    <row r="39" spans="1:12" s="110" customFormat="1" ht="15" customHeight="1" x14ac:dyDescent="0.2">
      <c r="A39" s="120"/>
      <c r="B39" s="119"/>
      <c r="C39" s="258" t="s">
        <v>106</v>
      </c>
      <c r="E39" s="113">
        <v>39.918946301925025</v>
      </c>
      <c r="F39" s="115">
        <v>1182</v>
      </c>
      <c r="G39" s="114">
        <v>1197</v>
      </c>
      <c r="H39" s="114">
        <v>1236</v>
      </c>
      <c r="I39" s="114">
        <v>1192</v>
      </c>
      <c r="J39" s="140">
        <v>1141</v>
      </c>
      <c r="K39" s="114">
        <v>41</v>
      </c>
      <c r="L39" s="116">
        <v>3.5933391761612619</v>
      </c>
    </row>
    <row r="40" spans="1:12" s="110" customFormat="1" ht="15" customHeight="1" x14ac:dyDescent="0.2">
      <c r="A40" s="120"/>
      <c r="B40" s="119"/>
      <c r="C40" s="258" t="s">
        <v>107</v>
      </c>
      <c r="E40" s="113">
        <v>60.081053698074975</v>
      </c>
      <c r="F40" s="115">
        <v>1779</v>
      </c>
      <c r="G40" s="114">
        <v>1814</v>
      </c>
      <c r="H40" s="114">
        <v>1817</v>
      </c>
      <c r="I40" s="114">
        <v>1902</v>
      </c>
      <c r="J40" s="140">
        <v>1924</v>
      </c>
      <c r="K40" s="114">
        <v>-145</v>
      </c>
      <c r="L40" s="116">
        <v>-7.5363825363825363</v>
      </c>
    </row>
    <row r="41" spans="1:12" s="110" customFormat="1" ht="15" customHeight="1" x14ac:dyDescent="0.2">
      <c r="A41" s="120"/>
      <c r="B41" s="320" t="s">
        <v>516</v>
      </c>
      <c r="C41" s="258"/>
      <c r="E41" s="113">
        <v>5.0313194584764602</v>
      </c>
      <c r="F41" s="115">
        <v>249</v>
      </c>
      <c r="G41" s="114">
        <v>264</v>
      </c>
      <c r="H41" s="114">
        <v>259</v>
      </c>
      <c r="I41" s="114">
        <v>263</v>
      </c>
      <c r="J41" s="140">
        <v>260</v>
      </c>
      <c r="K41" s="114">
        <v>-11</v>
      </c>
      <c r="L41" s="116">
        <v>-4.2307692307692308</v>
      </c>
    </row>
    <row r="42" spans="1:12" s="110" customFormat="1" ht="15" customHeight="1" x14ac:dyDescent="0.2">
      <c r="A42" s="120"/>
      <c r="B42" s="119"/>
      <c r="C42" s="268" t="s">
        <v>106</v>
      </c>
      <c r="D42" s="182"/>
      <c r="E42" s="113">
        <v>38.955823293172692</v>
      </c>
      <c r="F42" s="115">
        <v>97</v>
      </c>
      <c r="G42" s="114">
        <v>104</v>
      </c>
      <c r="H42" s="114">
        <v>102</v>
      </c>
      <c r="I42" s="114">
        <v>105</v>
      </c>
      <c r="J42" s="140">
        <v>101</v>
      </c>
      <c r="K42" s="114">
        <v>-4</v>
      </c>
      <c r="L42" s="116">
        <v>-3.9603960396039604</v>
      </c>
    </row>
    <row r="43" spans="1:12" s="110" customFormat="1" ht="15" customHeight="1" x14ac:dyDescent="0.2">
      <c r="A43" s="120"/>
      <c r="B43" s="119"/>
      <c r="C43" s="268" t="s">
        <v>107</v>
      </c>
      <c r="D43" s="182"/>
      <c r="E43" s="113">
        <v>61.044176706827308</v>
      </c>
      <c r="F43" s="115">
        <v>152</v>
      </c>
      <c r="G43" s="114">
        <v>160</v>
      </c>
      <c r="H43" s="114">
        <v>157</v>
      </c>
      <c r="I43" s="114">
        <v>158</v>
      </c>
      <c r="J43" s="140">
        <v>159</v>
      </c>
      <c r="K43" s="114">
        <v>-7</v>
      </c>
      <c r="L43" s="116">
        <v>-4.4025157232704402</v>
      </c>
    </row>
    <row r="44" spans="1:12" s="110" customFormat="1" ht="15" customHeight="1" x14ac:dyDescent="0.2">
      <c r="A44" s="120"/>
      <c r="B44" s="119" t="s">
        <v>205</v>
      </c>
      <c r="C44" s="268"/>
      <c r="D44" s="182"/>
      <c r="E44" s="113">
        <v>17.256011315417258</v>
      </c>
      <c r="F44" s="115">
        <v>854</v>
      </c>
      <c r="G44" s="114">
        <v>945</v>
      </c>
      <c r="H44" s="114">
        <v>983</v>
      </c>
      <c r="I44" s="114">
        <v>1017</v>
      </c>
      <c r="J44" s="140">
        <v>993</v>
      </c>
      <c r="K44" s="114">
        <v>-139</v>
      </c>
      <c r="L44" s="116">
        <v>-13.997985901309164</v>
      </c>
    </row>
    <row r="45" spans="1:12" s="110" customFormat="1" ht="15" customHeight="1" x14ac:dyDescent="0.2">
      <c r="A45" s="120"/>
      <c r="B45" s="119"/>
      <c r="C45" s="268" t="s">
        <v>106</v>
      </c>
      <c r="D45" s="182"/>
      <c r="E45" s="113">
        <v>33.606557377049178</v>
      </c>
      <c r="F45" s="115">
        <v>287</v>
      </c>
      <c r="G45" s="114">
        <v>320</v>
      </c>
      <c r="H45" s="114">
        <v>335</v>
      </c>
      <c r="I45" s="114">
        <v>320</v>
      </c>
      <c r="J45" s="140">
        <v>318</v>
      </c>
      <c r="K45" s="114">
        <v>-31</v>
      </c>
      <c r="L45" s="116">
        <v>-9.7484276729559749</v>
      </c>
    </row>
    <row r="46" spans="1:12" s="110" customFormat="1" ht="15" customHeight="1" x14ac:dyDescent="0.2">
      <c r="A46" s="123"/>
      <c r="B46" s="124"/>
      <c r="C46" s="260" t="s">
        <v>107</v>
      </c>
      <c r="D46" s="261"/>
      <c r="E46" s="125">
        <v>66.393442622950815</v>
      </c>
      <c r="F46" s="143">
        <v>567</v>
      </c>
      <c r="G46" s="144">
        <v>625</v>
      </c>
      <c r="H46" s="144">
        <v>648</v>
      </c>
      <c r="I46" s="144">
        <v>697</v>
      </c>
      <c r="J46" s="145">
        <v>675</v>
      </c>
      <c r="K46" s="144">
        <v>-108</v>
      </c>
      <c r="L46" s="146">
        <v>-16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4949</v>
      </c>
      <c r="E11" s="114">
        <v>5131</v>
      </c>
      <c r="F11" s="114">
        <v>5207</v>
      </c>
      <c r="G11" s="114">
        <v>5367</v>
      </c>
      <c r="H11" s="140">
        <v>5261</v>
      </c>
      <c r="I11" s="115">
        <v>-312</v>
      </c>
      <c r="J11" s="116">
        <v>-5.9304314769055315</v>
      </c>
    </row>
    <row r="12" spans="1:15" s="110" customFormat="1" ht="24.95" customHeight="1" x14ac:dyDescent="0.2">
      <c r="A12" s="193" t="s">
        <v>132</v>
      </c>
      <c r="B12" s="194" t="s">
        <v>133</v>
      </c>
      <c r="C12" s="113">
        <v>2.8288543140028288</v>
      </c>
      <c r="D12" s="115">
        <v>140</v>
      </c>
      <c r="E12" s="114">
        <v>145</v>
      </c>
      <c r="F12" s="114">
        <v>144</v>
      </c>
      <c r="G12" s="114">
        <v>183</v>
      </c>
      <c r="H12" s="140">
        <v>122</v>
      </c>
      <c r="I12" s="115">
        <v>18</v>
      </c>
      <c r="J12" s="116">
        <v>14.754098360655737</v>
      </c>
    </row>
    <row r="13" spans="1:15" s="110" customFormat="1" ht="24.95" customHeight="1" x14ac:dyDescent="0.2">
      <c r="A13" s="193" t="s">
        <v>134</v>
      </c>
      <c r="B13" s="199" t="s">
        <v>214</v>
      </c>
      <c r="C13" s="113">
        <v>1.0103051121438675</v>
      </c>
      <c r="D13" s="115">
        <v>50</v>
      </c>
      <c r="E13" s="114">
        <v>55</v>
      </c>
      <c r="F13" s="114">
        <v>59</v>
      </c>
      <c r="G13" s="114">
        <v>59</v>
      </c>
      <c r="H13" s="140">
        <v>49</v>
      </c>
      <c r="I13" s="115">
        <v>1</v>
      </c>
      <c r="J13" s="116">
        <v>2.0408163265306123</v>
      </c>
    </row>
    <row r="14" spans="1:15" s="287" customFormat="1" ht="24.95" customHeight="1" x14ac:dyDescent="0.2">
      <c r="A14" s="193" t="s">
        <v>215</v>
      </c>
      <c r="B14" s="199" t="s">
        <v>137</v>
      </c>
      <c r="C14" s="113">
        <v>8.244089715093958</v>
      </c>
      <c r="D14" s="115">
        <v>408</v>
      </c>
      <c r="E14" s="114">
        <v>410</v>
      </c>
      <c r="F14" s="114">
        <v>417</v>
      </c>
      <c r="G14" s="114">
        <v>438</v>
      </c>
      <c r="H14" s="140">
        <v>447</v>
      </c>
      <c r="I14" s="115">
        <v>-39</v>
      </c>
      <c r="J14" s="116">
        <v>-8.724832214765101</v>
      </c>
      <c r="K14" s="110"/>
      <c r="L14" s="110"/>
      <c r="M14" s="110"/>
      <c r="N14" s="110"/>
      <c r="O14" s="110"/>
    </row>
    <row r="15" spans="1:15" s="110" customFormat="1" ht="24.95" customHeight="1" x14ac:dyDescent="0.2">
      <c r="A15" s="193" t="s">
        <v>216</v>
      </c>
      <c r="B15" s="199" t="s">
        <v>217</v>
      </c>
      <c r="C15" s="113">
        <v>4.3847241867043847</v>
      </c>
      <c r="D15" s="115">
        <v>217</v>
      </c>
      <c r="E15" s="114">
        <v>216</v>
      </c>
      <c r="F15" s="114">
        <v>212</v>
      </c>
      <c r="G15" s="114">
        <v>217</v>
      </c>
      <c r="H15" s="140">
        <v>224</v>
      </c>
      <c r="I15" s="115">
        <v>-7</v>
      </c>
      <c r="J15" s="116">
        <v>-3.125</v>
      </c>
    </row>
    <row r="16" spans="1:15" s="287" customFormat="1" ht="24.95" customHeight="1" x14ac:dyDescent="0.2">
      <c r="A16" s="193" t="s">
        <v>218</v>
      </c>
      <c r="B16" s="199" t="s">
        <v>141</v>
      </c>
      <c r="C16" s="113">
        <v>2.1620529399878765</v>
      </c>
      <c r="D16" s="115">
        <v>107</v>
      </c>
      <c r="E16" s="114">
        <v>117</v>
      </c>
      <c r="F16" s="114">
        <v>120</v>
      </c>
      <c r="G16" s="114">
        <v>135</v>
      </c>
      <c r="H16" s="140">
        <v>136</v>
      </c>
      <c r="I16" s="115">
        <v>-29</v>
      </c>
      <c r="J16" s="116">
        <v>-21.323529411764707</v>
      </c>
      <c r="K16" s="110"/>
      <c r="L16" s="110"/>
      <c r="M16" s="110"/>
      <c r="N16" s="110"/>
      <c r="O16" s="110"/>
    </row>
    <row r="17" spans="1:15" s="110" customFormat="1" ht="24.95" customHeight="1" x14ac:dyDescent="0.2">
      <c r="A17" s="193" t="s">
        <v>142</v>
      </c>
      <c r="B17" s="199" t="s">
        <v>220</v>
      </c>
      <c r="C17" s="113">
        <v>1.6973125884016973</v>
      </c>
      <c r="D17" s="115">
        <v>84</v>
      </c>
      <c r="E17" s="114">
        <v>77</v>
      </c>
      <c r="F17" s="114">
        <v>85</v>
      </c>
      <c r="G17" s="114">
        <v>86</v>
      </c>
      <c r="H17" s="140">
        <v>87</v>
      </c>
      <c r="I17" s="115">
        <v>-3</v>
      </c>
      <c r="J17" s="116">
        <v>-3.4482758620689653</v>
      </c>
    </row>
    <row r="18" spans="1:15" s="287" customFormat="1" ht="24.95" customHeight="1" x14ac:dyDescent="0.2">
      <c r="A18" s="201" t="s">
        <v>144</v>
      </c>
      <c r="B18" s="202" t="s">
        <v>145</v>
      </c>
      <c r="C18" s="113">
        <v>4.5463730046474033</v>
      </c>
      <c r="D18" s="115">
        <v>225</v>
      </c>
      <c r="E18" s="114">
        <v>222</v>
      </c>
      <c r="F18" s="114">
        <v>221</v>
      </c>
      <c r="G18" s="114">
        <v>228</v>
      </c>
      <c r="H18" s="140">
        <v>221</v>
      </c>
      <c r="I18" s="115">
        <v>4</v>
      </c>
      <c r="J18" s="116">
        <v>1.8099547511312217</v>
      </c>
      <c r="K18" s="110"/>
      <c r="L18" s="110"/>
      <c r="M18" s="110"/>
      <c r="N18" s="110"/>
      <c r="O18" s="110"/>
    </row>
    <row r="19" spans="1:15" s="110" customFormat="1" ht="24.95" customHeight="1" x14ac:dyDescent="0.2">
      <c r="A19" s="193" t="s">
        <v>146</v>
      </c>
      <c r="B19" s="199" t="s">
        <v>147</v>
      </c>
      <c r="C19" s="113">
        <v>17.680339462517679</v>
      </c>
      <c r="D19" s="115">
        <v>875</v>
      </c>
      <c r="E19" s="114">
        <v>894</v>
      </c>
      <c r="F19" s="114">
        <v>878</v>
      </c>
      <c r="G19" s="114">
        <v>896</v>
      </c>
      <c r="H19" s="140">
        <v>881</v>
      </c>
      <c r="I19" s="115">
        <v>-6</v>
      </c>
      <c r="J19" s="116">
        <v>-0.68104426787741201</v>
      </c>
    </row>
    <row r="20" spans="1:15" s="287" customFormat="1" ht="24.95" customHeight="1" x14ac:dyDescent="0.2">
      <c r="A20" s="193" t="s">
        <v>148</v>
      </c>
      <c r="B20" s="199" t="s">
        <v>149</v>
      </c>
      <c r="C20" s="113">
        <v>7.8601737724792891</v>
      </c>
      <c r="D20" s="115">
        <v>389</v>
      </c>
      <c r="E20" s="114">
        <v>386</v>
      </c>
      <c r="F20" s="114">
        <v>390</v>
      </c>
      <c r="G20" s="114">
        <v>309</v>
      </c>
      <c r="H20" s="140">
        <v>313</v>
      </c>
      <c r="I20" s="115">
        <v>76</v>
      </c>
      <c r="J20" s="116">
        <v>24.28115015974441</v>
      </c>
      <c r="K20" s="110"/>
      <c r="L20" s="110"/>
      <c r="M20" s="110"/>
      <c r="N20" s="110"/>
      <c r="O20" s="110"/>
    </row>
    <row r="21" spans="1:15" s="110" customFormat="1" ht="24.95" customHeight="1" x14ac:dyDescent="0.2">
      <c r="A21" s="201" t="s">
        <v>150</v>
      </c>
      <c r="B21" s="202" t="s">
        <v>151</v>
      </c>
      <c r="C21" s="113">
        <v>8.7694483734087694</v>
      </c>
      <c r="D21" s="115">
        <v>434</v>
      </c>
      <c r="E21" s="114">
        <v>562</v>
      </c>
      <c r="F21" s="114">
        <v>614</v>
      </c>
      <c r="G21" s="114">
        <v>653</v>
      </c>
      <c r="H21" s="140">
        <v>636</v>
      </c>
      <c r="I21" s="115">
        <v>-202</v>
      </c>
      <c r="J21" s="116">
        <v>-31.761006289308177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0.82845019195797132</v>
      </c>
      <c r="D23" s="115">
        <v>41</v>
      </c>
      <c r="E23" s="114">
        <v>41</v>
      </c>
      <c r="F23" s="114">
        <v>43</v>
      </c>
      <c r="G23" s="114">
        <v>47</v>
      </c>
      <c r="H23" s="140">
        <v>45</v>
      </c>
      <c r="I23" s="115">
        <v>-4</v>
      </c>
      <c r="J23" s="116">
        <v>-8.8888888888888893</v>
      </c>
    </row>
    <row r="24" spans="1:15" s="110" customFormat="1" ht="24.95" customHeight="1" x14ac:dyDescent="0.2">
      <c r="A24" s="193" t="s">
        <v>156</v>
      </c>
      <c r="B24" s="199" t="s">
        <v>221</v>
      </c>
      <c r="C24" s="113">
        <v>5.6172964235199032</v>
      </c>
      <c r="D24" s="115">
        <v>278</v>
      </c>
      <c r="E24" s="114">
        <v>272</v>
      </c>
      <c r="F24" s="114">
        <v>268</v>
      </c>
      <c r="G24" s="114">
        <v>259</v>
      </c>
      <c r="H24" s="140">
        <v>254</v>
      </c>
      <c r="I24" s="115">
        <v>24</v>
      </c>
      <c r="J24" s="116">
        <v>9.4488188976377945</v>
      </c>
    </row>
    <row r="25" spans="1:15" s="110" customFormat="1" ht="24.95" customHeight="1" x14ac:dyDescent="0.2">
      <c r="A25" s="193" t="s">
        <v>222</v>
      </c>
      <c r="B25" s="204" t="s">
        <v>159</v>
      </c>
      <c r="C25" s="113">
        <v>7.7389371590220248</v>
      </c>
      <c r="D25" s="115">
        <v>383</v>
      </c>
      <c r="E25" s="114">
        <v>380</v>
      </c>
      <c r="F25" s="114">
        <v>391</v>
      </c>
      <c r="G25" s="114">
        <v>443</v>
      </c>
      <c r="H25" s="140">
        <v>456</v>
      </c>
      <c r="I25" s="115">
        <v>-73</v>
      </c>
      <c r="J25" s="116">
        <v>-16.008771929824562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2.4247322691452817</v>
      </c>
      <c r="D27" s="115">
        <v>120</v>
      </c>
      <c r="E27" s="114">
        <v>123</v>
      </c>
      <c r="F27" s="114">
        <v>134</v>
      </c>
      <c r="G27" s="114">
        <v>130</v>
      </c>
      <c r="H27" s="140">
        <v>130</v>
      </c>
      <c r="I27" s="115">
        <v>-10</v>
      </c>
      <c r="J27" s="116">
        <v>-7.6923076923076925</v>
      </c>
    </row>
    <row r="28" spans="1:15" s="110" customFormat="1" ht="24.95" customHeight="1" x14ac:dyDescent="0.2">
      <c r="A28" s="193" t="s">
        <v>163</v>
      </c>
      <c r="B28" s="199" t="s">
        <v>164</v>
      </c>
      <c r="C28" s="113">
        <v>2.5055566781167911</v>
      </c>
      <c r="D28" s="115">
        <v>124</v>
      </c>
      <c r="E28" s="114">
        <v>129</v>
      </c>
      <c r="F28" s="114">
        <v>126</v>
      </c>
      <c r="G28" s="114">
        <v>151</v>
      </c>
      <c r="H28" s="140">
        <v>146</v>
      </c>
      <c r="I28" s="115">
        <v>-22</v>
      </c>
      <c r="J28" s="116">
        <v>-15.068493150684931</v>
      </c>
    </row>
    <row r="29" spans="1:15" s="110" customFormat="1" ht="24.95" customHeight="1" x14ac:dyDescent="0.2">
      <c r="A29" s="193">
        <v>86</v>
      </c>
      <c r="B29" s="199" t="s">
        <v>165</v>
      </c>
      <c r="C29" s="113">
        <v>6.0012123661345722</v>
      </c>
      <c r="D29" s="115">
        <v>297</v>
      </c>
      <c r="E29" s="114">
        <v>296</v>
      </c>
      <c r="F29" s="114">
        <v>299</v>
      </c>
      <c r="G29" s="114">
        <v>301</v>
      </c>
      <c r="H29" s="140">
        <v>310</v>
      </c>
      <c r="I29" s="115">
        <v>-13</v>
      </c>
      <c r="J29" s="116">
        <v>-4.193548387096774</v>
      </c>
    </row>
    <row r="30" spans="1:15" s="110" customFormat="1" ht="24.95" customHeight="1" x14ac:dyDescent="0.2">
      <c r="A30" s="193">
        <v>87.88</v>
      </c>
      <c r="B30" s="204" t="s">
        <v>166</v>
      </c>
      <c r="C30" s="113">
        <v>6.3043038997777332</v>
      </c>
      <c r="D30" s="115">
        <v>312</v>
      </c>
      <c r="E30" s="114">
        <v>292</v>
      </c>
      <c r="F30" s="114">
        <v>297</v>
      </c>
      <c r="G30" s="114">
        <v>311</v>
      </c>
      <c r="H30" s="140">
        <v>312</v>
      </c>
      <c r="I30" s="115">
        <v>0</v>
      </c>
      <c r="J30" s="116">
        <v>0</v>
      </c>
    </row>
    <row r="31" spans="1:15" s="110" customFormat="1" ht="24.95" customHeight="1" x14ac:dyDescent="0.2">
      <c r="A31" s="193" t="s">
        <v>167</v>
      </c>
      <c r="B31" s="199" t="s">
        <v>168</v>
      </c>
      <c r="C31" s="113">
        <v>10.951707415639524</v>
      </c>
      <c r="D31" s="115">
        <v>542</v>
      </c>
      <c r="E31" s="114">
        <v>589</v>
      </c>
      <c r="F31" s="114">
        <v>588</v>
      </c>
      <c r="G31" s="114">
        <v>619</v>
      </c>
      <c r="H31" s="140">
        <v>582</v>
      </c>
      <c r="I31" s="115">
        <v>-40</v>
      </c>
      <c r="J31" s="116">
        <v>-6.8728522336769755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2.8288543140028288</v>
      </c>
      <c r="D34" s="115">
        <v>140</v>
      </c>
      <c r="E34" s="114">
        <v>145</v>
      </c>
      <c r="F34" s="114">
        <v>144</v>
      </c>
      <c r="G34" s="114">
        <v>183</v>
      </c>
      <c r="H34" s="140">
        <v>122</v>
      </c>
      <c r="I34" s="115">
        <v>18</v>
      </c>
      <c r="J34" s="116">
        <v>14.754098360655737</v>
      </c>
    </row>
    <row r="35" spans="1:10" s="110" customFormat="1" ht="24.95" customHeight="1" x14ac:dyDescent="0.2">
      <c r="A35" s="292" t="s">
        <v>171</v>
      </c>
      <c r="B35" s="293" t="s">
        <v>172</v>
      </c>
      <c r="C35" s="113">
        <v>13.80076783188523</v>
      </c>
      <c r="D35" s="115">
        <v>683</v>
      </c>
      <c r="E35" s="114">
        <v>687</v>
      </c>
      <c r="F35" s="114">
        <v>697</v>
      </c>
      <c r="G35" s="114">
        <v>725</v>
      </c>
      <c r="H35" s="140">
        <v>717</v>
      </c>
      <c r="I35" s="115">
        <v>-34</v>
      </c>
      <c r="J35" s="116">
        <v>-4.7419804741980478</v>
      </c>
    </row>
    <row r="36" spans="1:10" s="110" customFormat="1" ht="24.95" customHeight="1" x14ac:dyDescent="0.2">
      <c r="A36" s="294" t="s">
        <v>173</v>
      </c>
      <c r="B36" s="295" t="s">
        <v>174</v>
      </c>
      <c r="C36" s="125">
        <v>83.370377854111936</v>
      </c>
      <c r="D36" s="143">
        <v>4126</v>
      </c>
      <c r="E36" s="144">
        <v>4299</v>
      </c>
      <c r="F36" s="144">
        <v>4366</v>
      </c>
      <c r="G36" s="144">
        <v>4459</v>
      </c>
      <c r="H36" s="145">
        <v>4422</v>
      </c>
      <c r="I36" s="143">
        <v>-296</v>
      </c>
      <c r="J36" s="146">
        <v>-6.6938037087290816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4949</v>
      </c>
      <c r="F11" s="264">
        <v>5131</v>
      </c>
      <c r="G11" s="264">
        <v>5207</v>
      </c>
      <c r="H11" s="264">
        <v>5367</v>
      </c>
      <c r="I11" s="265">
        <v>5261</v>
      </c>
      <c r="J11" s="263">
        <v>-312</v>
      </c>
      <c r="K11" s="266">
        <v>-5.9304314769055315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46.110325318246112</v>
      </c>
      <c r="E13" s="115">
        <v>2282</v>
      </c>
      <c r="F13" s="114">
        <v>2362</v>
      </c>
      <c r="G13" s="114">
        <v>2403</v>
      </c>
      <c r="H13" s="114">
        <v>2526</v>
      </c>
      <c r="I13" s="140">
        <v>2524</v>
      </c>
      <c r="J13" s="115">
        <v>-242</v>
      </c>
      <c r="K13" s="116">
        <v>-9.5879556259904906</v>
      </c>
    </row>
    <row r="14" spans="1:15" ht="15.95" customHeight="1" x14ac:dyDescent="0.2">
      <c r="A14" s="306" t="s">
        <v>230</v>
      </c>
      <c r="B14" s="307"/>
      <c r="C14" s="308"/>
      <c r="D14" s="113">
        <v>42.271165892099411</v>
      </c>
      <c r="E14" s="115">
        <v>2092</v>
      </c>
      <c r="F14" s="114">
        <v>2174</v>
      </c>
      <c r="G14" s="114">
        <v>2211</v>
      </c>
      <c r="H14" s="114">
        <v>2235</v>
      </c>
      <c r="I14" s="140">
        <v>2145</v>
      </c>
      <c r="J14" s="115">
        <v>-53</v>
      </c>
      <c r="K14" s="116">
        <v>-2.4708624708624707</v>
      </c>
    </row>
    <row r="15" spans="1:15" ht="15.95" customHeight="1" x14ac:dyDescent="0.2">
      <c r="A15" s="306" t="s">
        <v>231</v>
      </c>
      <c r="B15" s="307"/>
      <c r="C15" s="308"/>
      <c r="D15" s="113">
        <v>4.021014346332592</v>
      </c>
      <c r="E15" s="115">
        <v>199</v>
      </c>
      <c r="F15" s="114">
        <v>205</v>
      </c>
      <c r="G15" s="114">
        <v>205</v>
      </c>
      <c r="H15" s="114">
        <v>206</v>
      </c>
      <c r="I15" s="140">
        <v>198</v>
      </c>
      <c r="J15" s="115">
        <v>1</v>
      </c>
      <c r="K15" s="116">
        <v>0.50505050505050508</v>
      </c>
    </row>
    <row r="16" spans="1:15" ht="15.95" customHeight="1" x14ac:dyDescent="0.2">
      <c r="A16" s="306" t="s">
        <v>232</v>
      </c>
      <c r="B16" s="307"/>
      <c r="C16" s="308"/>
      <c r="D16" s="113">
        <v>2.8086482117599516</v>
      </c>
      <c r="E16" s="115">
        <v>139</v>
      </c>
      <c r="F16" s="114">
        <v>137</v>
      </c>
      <c r="G16" s="114">
        <v>134</v>
      </c>
      <c r="H16" s="114">
        <v>142</v>
      </c>
      <c r="I16" s="140">
        <v>147</v>
      </c>
      <c r="J16" s="115">
        <v>-8</v>
      </c>
      <c r="K16" s="116">
        <v>-5.4421768707482991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2.4449383713881594</v>
      </c>
      <c r="E18" s="115">
        <v>121</v>
      </c>
      <c r="F18" s="114">
        <v>121</v>
      </c>
      <c r="G18" s="114">
        <v>124</v>
      </c>
      <c r="H18" s="114">
        <v>125</v>
      </c>
      <c r="I18" s="140">
        <v>116</v>
      </c>
      <c r="J18" s="115">
        <v>5</v>
      </c>
      <c r="K18" s="116">
        <v>4.3103448275862073</v>
      </c>
    </row>
    <row r="19" spans="1:11" ht="14.1" customHeight="1" x14ac:dyDescent="0.2">
      <c r="A19" s="306" t="s">
        <v>235</v>
      </c>
      <c r="B19" s="307" t="s">
        <v>236</v>
      </c>
      <c r="C19" s="308"/>
      <c r="D19" s="113">
        <v>1.5760759749444333</v>
      </c>
      <c r="E19" s="115">
        <v>78</v>
      </c>
      <c r="F19" s="114">
        <v>77</v>
      </c>
      <c r="G19" s="114">
        <v>77</v>
      </c>
      <c r="H19" s="114">
        <v>76</v>
      </c>
      <c r="I19" s="140">
        <v>73</v>
      </c>
      <c r="J19" s="115">
        <v>5</v>
      </c>
      <c r="K19" s="116">
        <v>6.8493150684931505</v>
      </c>
    </row>
    <row r="20" spans="1:11" ht="14.1" customHeight="1" x14ac:dyDescent="0.2">
      <c r="A20" s="306">
        <v>12</v>
      </c>
      <c r="B20" s="307" t="s">
        <v>237</v>
      </c>
      <c r="C20" s="308"/>
      <c r="D20" s="113">
        <v>1.737724792887452</v>
      </c>
      <c r="E20" s="115">
        <v>86</v>
      </c>
      <c r="F20" s="114">
        <v>92</v>
      </c>
      <c r="G20" s="114">
        <v>95</v>
      </c>
      <c r="H20" s="114">
        <v>104</v>
      </c>
      <c r="I20" s="140">
        <v>102</v>
      </c>
      <c r="J20" s="115">
        <v>-16</v>
      </c>
      <c r="K20" s="116">
        <v>-15.686274509803921</v>
      </c>
    </row>
    <row r="21" spans="1:11" ht="14.1" customHeight="1" x14ac:dyDescent="0.2">
      <c r="A21" s="306">
        <v>21</v>
      </c>
      <c r="B21" s="307" t="s">
        <v>238</v>
      </c>
      <c r="C21" s="308"/>
      <c r="D21" s="113">
        <v>0.36370984037179227</v>
      </c>
      <c r="E21" s="115">
        <v>18</v>
      </c>
      <c r="F21" s="114">
        <v>14</v>
      </c>
      <c r="G21" s="114">
        <v>18</v>
      </c>
      <c r="H21" s="114">
        <v>18</v>
      </c>
      <c r="I21" s="140">
        <v>23</v>
      </c>
      <c r="J21" s="115">
        <v>-5</v>
      </c>
      <c r="K21" s="116">
        <v>-21.739130434782609</v>
      </c>
    </row>
    <row r="22" spans="1:11" ht="14.1" customHeight="1" x14ac:dyDescent="0.2">
      <c r="A22" s="306">
        <v>22</v>
      </c>
      <c r="B22" s="307" t="s">
        <v>239</v>
      </c>
      <c r="C22" s="308"/>
      <c r="D22" s="113">
        <v>0.74762578298646187</v>
      </c>
      <c r="E22" s="115">
        <v>37</v>
      </c>
      <c r="F22" s="114">
        <v>38</v>
      </c>
      <c r="G22" s="114">
        <v>40</v>
      </c>
      <c r="H22" s="114">
        <v>42</v>
      </c>
      <c r="I22" s="140">
        <v>41</v>
      </c>
      <c r="J22" s="115">
        <v>-4</v>
      </c>
      <c r="K22" s="116">
        <v>-9.7560975609756095</v>
      </c>
    </row>
    <row r="23" spans="1:11" ht="14.1" customHeight="1" x14ac:dyDescent="0.2">
      <c r="A23" s="306">
        <v>23</v>
      </c>
      <c r="B23" s="307" t="s">
        <v>240</v>
      </c>
      <c r="C23" s="308"/>
      <c r="D23" s="113">
        <v>0.70721357850070721</v>
      </c>
      <c r="E23" s="115">
        <v>35</v>
      </c>
      <c r="F23" s="114">
        <v>37</v>
      </c>
      <c r="G23" s="114">
        <v>36</v>
      </c>
      <c r="H23" s="114">
        <v>35</v>
      </c>
      <c r="I23" s="140">
        <v>38</v>
      </c>
      <c r="J23" s="115">
        <v>-3</v>
      </c>
      <c r="K23" s="116">
        <v>-7.8947368421052628</v>
      </c>
    </row>
    <row r="24" spans="1:11" ht="14.1" customHeight="1" x14ac:dyDescent="0.2">
      <c r="A24" s="306">
        <v>24</v>
      </c>
      <c r="B24" s="307" t="s">
        <v>241</v>
      </c>
      <c r="C24" s="308"/>
      <c r="D24" s="113">
        <v>0.5253586583148111</v>
      </c>
      <c r="E24" s="115">
        <v>26</v>
      </c>
      <c r="F24" s="114">
        <v>31</v>
      </c>
      <c r="G24" s="114">
        <v>32</v>
      </c>
      <c r="H24" s="114">
        <v>32</v>
      </c>
      <c r="I24" s="140">
        <v>31</v>
      </c>
      <c r="J24" s="115">
        <v>-5</v>
      </c>
      <c r="K24" s="116">
        <v>-16.129032258064516</v>
      </c>
    </row>
    <row r="25" spans="1:11" ht="14.1" customHeight="1" x14ac:dyDescent="0.2">
      <c r="A25" s="306">
        <v>25</v>
      </c>
      <c r="B25" s="307" t="s">
        <v>242</v>
      </c>
      <c r="C25" s="308"/>
      <c r="D25" s="113">
        <v>1.1315417256011315</v>
      </c>
      <c r="E25" s="115">
        <v>56</v>
      </c>
      <c r="F25" s="114">
        <v>54</v>
      </c>
      <c r="G25" s="114">
        <v>60</v>
      </c>
      <c r="H25" s="114">
        <v>53</v>
      </c>
      <c r="I25" s="140">
        <v>53</v>
      </c>
      <c r="J25" s="115">
        <v>3</v>
      </c>
      <c r="K25" s="116">
        <v>5.6603773584905657</v>
      </c>
    </row>
    <row r="26" spans="1:11" ht="14.1" customHeight="1" x14ac:dyDescent="0.2">
      <c r="A26" s="306">
        <v>26</v>
      </c>
      <c r="B26" s="307" t="s">
        <v>243</v>
      </c>
      <c r="C26" s="308"/>
      <c r="D26" s="113">
        <v>0.42432814710042432</v>
      </c>
      <c r="E26" s="115">
        <v>21</v>
      </c>
      <c r="F26" s="114">
        <v>22</v>
      </c>
      <c r="G26" s="114">
        <v>22</v>
      </c>
      <c r="H26" s="114">
        <v>23</v>
      </c>
      <c r="I26" s="140">
        <v>24</v>
      </c>
      <c r="J26" s="115">
        <v>-3</v>
      </c>
      <c r="K26" s="116">
        <v>-12.5</v>
      </c>
    </row>
    <row r="27" spans="1:11" ht="14.1" customHeight="1" x14ac:dyDescent="0.2">
      <c r="A27" s="306">
        <v>27</v>
      </c>
      <c r="B27" s="307" t="s">
        <v>244</v>
      </c>
      <c r="C27" s="308"/>
      <c r="D27" s="113">
        <v>0.2020610224287735</v>
      </c>
      <c r="E27" s="115">
        <v>10</v>
      </c>
      <c r="F27" s="114">
        <v>12</v>
      </c>
      <c r="G27" s="114">
        <v>13</v>
      </c>
      <c r="H27" s="114">
        <v>14</v>
      </c>
      <c r="I27" s="140">
        <v>14</v>
      </c>
      <c r="J27" s="115">
        <v>-4</v>
      </c>
      <c r="K27" s="116">
        <v>-28.571428571428573</v>
      </c>
    </row>
    <row r="28" spans="1:11" ht="14.1" customHeight="1" x14ac:dyDescent="0.2">
      <c r="A28" s="306">
        <v>28</v>
      </c>
      <c r="B28" s="307" t="s">
        <v>245</v>
      </c>
      <c r="C28" s="308"/>
      <c r="D28" s="113">
        <v>0.18185492018589614</v>
      </c>
      <c r="E28" s="115">
        <v>9</v>
      </c>
      <c r="F28" s="114">
        <v>10</v>
      </c>
      <c r="G28" s="114">
        <v>9</v>
      </c>
      <c r="H28" s="114">
        <v>13</v>
      </c>
      <c r="I28" s="140">
        <v>12</v>
      </c>
      <c r="J28" s="115">
        <v>-3</v>
      </c>
      <c r="K28" s="116">
        <v>-25</v>
      </c>
    </row>
    <row r="29" spans="1:11" ht="14.1" customHeight="1" x14ac:dyDescent="0.2">
      <c r="A29" s="306">
        <v>29</v>
      </c>
      <c r="B29" s="307" t="s">
        <v>246</v>
      </c>
      <c r="C29" s="308"/>
      <c r="D29" s="113">
        <v>2.8894726207314609</v>
      </c>
      <c r="E29" s="115">
        <v>143</v>
      </c>
      <c r="F29" s="114">
        <v>174</v>
      </c>
      <c r="G29" s="114">
        <v>189</v>
      </c>
      <c r="H29" s="114">
        <v>193</v>
      </c>
      <c r="I29" s="140">
        <v>193</v>
      </c>
      <c r="J29" s="115">
        <v>-50</v>
      </c>
      <c r="K29" s="116">
        <v>-25.906735751295336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2.0610224287734895</v>
      </c>
      <c r="E31" s="115">
        <v>102</v>
      </c>
      <c r="F31" s="114">
        <v>135</v>
      </c>
      <c r="G31" s="114">
        <v>150</v>
      </c>
      <c r="H31" s="114">
        <v>152</v>
      </c>
      <c r="I31" s="140">
        <v>150</v>
      </c>
      <c r="J31" s="115">
        <v>-48</v>
      </c>
      <c r="K31" s="116">
        <v>-32</v>
      </c>
    </row>
    <row r="32" spans="1:11" ht="14.1" customHeight="1" x14ac:dyDescent="0.2">
      <c r="A32" s="306">
        <v>31</v>
      </c>
      <c r="B32" s="307" t="s">
        <v>251</v>
      </c>
      <c r="C32" s="308"/>
      <c r="D32" s="113">
        <v>0.12123661345726409</v>
      </c>
      <c r="E32" s="115">
        <v>6</v>
      </c>
      <c r="F32" s="114">
        <v>6</v>
      </c>
      <c r="G32" s="114">
        <v>6</v>
      </c>
      <c r="H32" s="114">
        <v>6</v>
      </c>
      <c r="I32" s="140">
        <v>5</v>
      </c>
      <c r="J32" s="115">
        <v>1</v>
      </c>
      <c r="K32" s="116">
        <v>20</v>
      </c>
    </row>
    <row r="33" spans="1:11" ht="14.1" customHeight="1" x14ac:dyDescent="0.2">
      <c r="A33" s="306">
        <v>32</v>
      </c>
      <c r="B33" s="307" t="s">
        <v>252</v>
      </c>
      <c r="C33" s="308"/>
      <c r="D33" s="113">
        <v>1.0709234188724994</v>
      </c>
      <c r="E33" s="115">
        <v>53</v>
      </c>
      <c r="F33" s="114">
        <v>46</v>
      </c>
      <c r="G33" s="114">
        <v>52</v>
      </c>
      <c r="H33" s="114">
        <v>53</v>
      </c>
      <c r="I33" s="140">
        <v>47</v>
      </c>
      <c r="J33" s="115">
        <v>6</v>
      </c>
      <c r="K33" s="116">
        <v>12.76595744680851</v>
      </c>
    </row>
    <row r="34" spans="1:11" ht="14.1" customHeight="1" x14ac:dyDescent="0.2">
      <c r="A34" s="306">
        <v>33</v>
      </c>
      <c r="B34" s="307" t="s">
        <v>253</v>
      </c>
      <c r="C34" s="308"/>
      <c r="D34" s="113">
        <v>0.44453424934330166</v>
      </c>
      <c r="E34" s="115">
        <v>22</v>
      </c>
      <c r="F34" s="114">
        <v>22</v>
      </c>
      <c r="G34" s="114">
        <v>15</v>
      </c>
      <c r="H34" s="114">
        <v>20</v>
      </c>
      <c r="I34" s="140">
        <v>21</v>
      </c>
      <c r="J34" s="115">
        <v>1</v>
      </c>
      <c r="K34" s="116">
        <v>4.7619047619047619</v>
      </c>
    </row>
    <row r="35" spans="1:11" ht="14.1" customHeight="1" x14ac:dyDescent="0.2">
      <c r="A35" s="306">
        <v>34</v>
      </c>
      <c r="B35" s="307" t="s">
        <v>254</v>
      </c>
      <c r="C35" s="308"/>
      <c r="D35" s="113">
        <v>5.1323499696908463</v>
      </c>
      <c r="E35" s="115">
        <v>254</v>
      </c>
      <c r="F35" s="114">
        <v>264</v>
      </c>
      <c r="G35" s="114">
        <v>273</v>
      </c>
      <c r="H35" s="114">
        <v>279</v>
      </c>
      <c r="I35" s="140">
        <v>265</v>
      </c>
      <c r="J35" s="115">
        <v>-11</v>
      </c>
      <c r="K35" s="116">
        <v>-4.1509433962264151</v>
      </c>
    </row>
    <row r="36" spans="1:11" ht="14.1" customHeight="1" x14ac:dyDescent="0.2">
      <c r="A36" s="306">
        <v>41</v>
      </c>
      <c r="B36" s="307" t="s">
        <v>255</v>
      </c>
      <c r="C36" s="308"/>
      <c r="D36" s="113">
        <v>1.272984441301273</v>
      </c>
      <c r="E36" s="115">
        <v>63</v>
      </c>
      <c r="F36" s="114">
        <v>64</v>
      </c>
      <c r="G36" s="114">
        <v>63</v>
      </c>
      <c r="H36" s="114">
        <v>66</v>
      </c>
      <c r="I36" s="140">
        <v>70</v>
      </c>
      <c r="J36" s="115">
        <v>-7</v>
      </c>
      <c r="K36" s="116">
        <v>-10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0.10103051121438675</v>
      </c>
      <c r="E38" s="115">
        <v>5</v>
      </c>
      <c r="F38" s="114">
        <v>7</v>
      </c>
      <c r="G38" s="114">
        <v>7</v>
      </c>
      <c r="H38" s="114">
        <v>6</v>
      </c>
      <c r="I38" s="140">
        <v>5</v>
      </c>
      <c r="J38" s="115">
        <v>0</v>
      </c>
      <c r="K38" s="116">
        <v>0</v>
      </c>
    </row>
    <row r="39" spans="1:11" ht="14.1" customHeight="1" x14ac:dyDescent="0.2">
      <c r="A39" s="306">
        <v>51</v>
      </c>
      <c r="B39" s="307" t="s">
        <v>258</v>
      </c>
      <c r="C39" s="308"/>
      <c r="D39" s="113">
        <v>8.5067690442513637</v>
      </c>
      <c r="E39" s="115">
        <v>421</v>
      </c>
      <c r="F39" s="114">
        <v>429</v>
      </c>
      <c r="G39" s="114">
        <v>425</v>
      </c>
      <c r="H39" s="114">
        <v>451</v>
      </c>
      <c r="I39" s="140">
        <v>462</v>
      </c>
      <c r="J39" s="115">
        <v>-41</v>
      </c>
      <c r="K39" s="116">
        <v>-8.8744588744588739</v>
      </c>
    </row>
    <row r="40" spans="1:11" ht="14.1" customHeight="1" x14ac:dyDescent="0.2">
      <c r="A40" s="306" t="s">
        <v>259</v>
      </c>
      <c r="B40" s="307" t="s">
        <v>260</v>
      </c>
      <c r="C40" s="308"/>
      <c r="D40" s="113">
        <v>8.3855324307941004</v>
      </c>
      <c r="E40" s="115">
        <v>415</v>
      </c>
      <c r="F40" s="114">
        <v>422</v>
      </c>
      <c r="G40" s="114">
        <v>417</v>
      </c>
      <c r="H40" s="114">
        <v>444</v>
      </c>
      <c r="I40" s="140">
        <v>458</v>
      </c>
      <c r="J40" s="115">
        <v>-43</v>
      </c>
      <c r="K40" s="116">
        <v>-9.3886462882096069</v>
      </c>
    </row>
    <row r="41" spans="1:11" ht="14.1" customHeight="1" x14ac:dyDescent="0.2">
      <c r="A41" s="306"/>
      <c r="B41" s="307" t="s">
        <v>261</v>
      </c>
      <c r="C41" s="308"/>
      <c r="D41" s="113">
        <v>2.2226712467165082</v>
      </c>
      <c r="E41" s="115">
        <v>110</v>
      </c>
      <c r="F41" s="114">
        <v>111</v>
      </c>
      <c r="G41" s="114">
        <v>106</v>
      </c>
      <c r="H41" s="114">
        <v>137</v>
      </c>
      <c r="I41" s="140">
        <v>147</v>
      </c>
      <c r="J41" s="115">
        <v>-37</v>
      </c>
      <c r="K41" s="116">
        <v>-25.170068027210885</v>
      </c>
    </row>
    <row r="42" spans="1:11" ht="14.1" customHeight="1" x14ac:dyDescent="0.2">
      <c r="A42" s="306">
        <v>52</v>
      </c>
      <c r="B42" s="307" t="s">
        <v>262</v>
      </c>
      <c r="C42" s="308"/>
      <c r="D42" s="113">
        <v>7.8399676702364118</v>
      </c>
      <c r="E42" s="115">
        <v>388</v>
      </c>
      <c r="F42" s="114">
        <v>388</v>
      </c>
      <c r="G42" s="114">
        <v>398</v>
      </c>
      <c r="H42" s="114">
        <v>302</v>
      </c>
      <c r="I42" s="140">
        <v>298</v>
      </c>
      <c r="J42" s="115">
        <v>90</v>
      </c>
      <c r="K42" s="116">
        <v>30.201342281879196</v>
      </c>
    </row>
    <row r="43" spans="1:11" ht="14.1" customHeight="1" x14ac:dyDescent="0.2">
      <c r="A43" s="306" t="s">
        <v>263</v>
      </c>
      <c r="B43" s="307" t="s">
        <v>264</v>
      </c>
      <c r="C43" s="308"/>
      <c r="D43" s="113">
        <v>7.5772883410790062</v>
      </c>
      <c r="E43" s="115">
        <v>375</v>
      </c>
      <c r="F43" s="114">
        <v>373</v>
      </c>
      <c r="G43" s="114">
        <v>375</v>
      </c>
      <c r="H43" s="114">
        <v>283</v>
      </c>
      <c r="I43" s="140">
        <v>287</v>
      </c>
      <c r="J43" s="115">
        <v>88</v>
      </c>
      <c r="K43" s="116">
        <v>30.662020905923345</v>
      </c>
    </row>
    <row r="44" spans="1:11" ht="14.1" customHeight="1" x14ac:dyDescent="0.2">
      <c r="A44" s="306">
        <v>53</v>
      </c>
      <c r="B44" s="307" t="s">
        <v>265</v>
      </c>
      <c r="C44" s="308"/>
      <c r="D44" s="113">
        <v>1.394221054758537</v>
      </c>
      <c r="E44" s="115">
        <v>69</v>
      </c>
      <c r="F44" s="114">
        <v>78</v>
      </c>
      <c r="G44" s="114">
        <v>73</v>
      </c>
      <c r="H44" s="114">
        <v>73</v>
      </c>
      <c r="I44" s="140">
        <v>73</v>
      </c>
      <c r="J44" s="115">
        <v>-4</v>
      </c>
      <c r="K44" s="116">
        <v>-5.4794520547945202</v>
      </c>
    </row>
    <row r="45" spans="1:11" ht="14.1" customHeight="1" x14ac:dyDescent="0.2">
      <c r="A45" s="306" t="s">
        <v>266</v>
      </c>
      <c r="B45" s="307" t="s">
        <v>267</v>
      </c>
      <c r="C45" s="308"/>
      <c r="D45" s="113">
        <v>1.394221054758537</v>
      </c>
      <c r="E45" s="115">
        <v>69</v>
      </c>
      <c r="F45" s="114">
        <v>78</v>
      </c>
      <c r="G45" s="114">
        <v>73</v>
      </c>
      <c r="H45" s="114">
        <v>73</v>
      </c>
      <c r="I45" s="140">
        <v>73</v>
      </c>
      <c r="J45" s="115">
        <v>-4</v>
      </c>
      <c r="K45" s="116">
        <v>-5.4794520547945202</v>
      </c>
    </row>
    <row r="46" spans="1:11" ht="14.1" customHeight="1" x14ac:dyDescent="0.2">
      <c r="A46" s="306">
        <v>54</v>
      </c>
      <c r="B46" s="307" t="s">
        <v>268</v>
      </c>
      <c r="C46" s="308"/>
      <c r="D46" s="113">
        <v>14.831279046271975</v>
      </c>
      <c r="E46" s="115">
        <v>734</v>
      </c>
      <c r="F46" s="114">
        <v>735</v>
      </c>
      <c r="G46" s="114">
        <v>747</v>
      </c>
      <c r="H46" s="114">
        <v>792</v>
      </c>
      <c r="I46" s="140">
        <v>788</v>
      </c>
      <c r="J46" s="115">
        <v>-54</v>
      </c>
      <c r="K46" s="116">
        <v>-6.8527918781725887</v>
      </c>
    </row>
    <row r="47" spans="1:11" ht="14.1" customHeight="1" x14ac:dyDescent="0.2">
      <c r="A47" s="306">
        <v>61</v>
      </c>
      <c r="B47" s="307" t="s">
        <v>269</v>
      </c>
      <c r="C47" s="308"/>
      <c r="D47" s="113">
        <v>0.28288543140028288</v>
      </c>
      <c r="E47" s="115">
        <v>14</v>
      </c>
      <c r="F47" s="114">
        <v>16</v>
      </c>
      <c r="G47" s="114">
        <v>16</v>
      </c>
      <c r="H47" s="114">
        <v>18</v>
      </c>
      <c r="I47" s="140">
        <v>18</v>
      </c>
      <c r="J47" s="115">
        <v>-4</v>
      </c>
      <c r="K47" s="116">
        <v>-22.222222222222221</v>
      </c>
    </row>
    <row r="48" spans="1:11" ht="14.1" customHeight="1" x14ac:dyDescent="0.2">
      <c r="A48" s="306">
        <v>62</v>
      </c>
      <c r="B48" s="307" t="s">
        <v>270</v>
      </c>
      <c r="C48" s="308"/>
      <c r="D48" s="113">
        <v>11.941806425540513</v>
      </c>
      <c r="E48" s="115">
        <v>591</v>
      </c>
      <c r="F48" s="114">
        <v>608</v>
      </c>
      <c r="G48" s="114">
        <v>611</v>
      </c>
      <c r="H48" s="114">
        <v>659</v>
      </c>
      <c r="I48" s="140">
        <v>585</v>
      </c>
      <c r="J48" s="115">
        <v>6</v>
      </c>
      <c r="K48" s="116">
        <v>1.0256410256410255</v>
      </c>
    </row>
    <row r="49" spans="1:11" ht="14.1" customHeight="1" x14ac:dyDescent="0.2">
      <c r="A49" s="306">
        <v>63</v>
      </c>
      <c r="B49" s="307" t="s">
        <v>271</v>
      </c>
      <c r="C49" s="308"/>
      <c r="D49" s="113">
        <v>6.3043038997777332</v>
      </c>
      <c r="E49" s="115">
        <v>312</v>
      </c>
      <c r="F49" s="114">
        <v>406</v>
      </c>
      <c r="G49" s="114">
        <v>421</v>
      </c>
      <c r="H49" s="114">
        <v>458</v>
      </c>
      <c r="I49" s="140">
        <v>457</v>
      </c>
      <c r="J49" s="115">
        <v>-145</v>
      </c>
      <c r="K49" s="116">
        <v>-31.728665207877462</v>
      </c>
    </row>
    <row r="50" spans="1:11" ht="14.1" customHeight="1" x14ac:dyDescent="0.2">
      <c r="A50" s="306" t="s">
        <v>272</v>
      </c>
      <c r="B50" s="307" t="s">
        <v>273</v>
      </c>
      <c r="C50" s="308"/>
      <c r="D50" s="113">
        <v>0.50515255607193377</v>
      </c>
      <c r="E50" s="115">
        <v>25</v>
      </c>
      <c r="F50" s="114">
        <v>32</v>
      </c>
      <c r="G50" s="114">
        <v>36</v>
      </c>
      <c r="H50" s="114">
        <v>32</v>
      </c>
      <c r="I50" s="140">
        <v>31</v>
      </c>
      <c r="J50" s="115">
        <v>-6</v>
      </c>
      <c r="K50" s="116">
        <v>-19.35483870967742</v>
      </c>
    </row>
    <row r="51" spans="1:11" ht="14.1" customHeight="1" x14ac:dyDescent="0.2">
      <c r="A51" s="306" t="s">
        <v>274</v>
      </c>
      <c r="B51" s="307" t="s">
        <v>275</v>
      </c>
      <c r="C51" s="308"/>
      <c r="D51" s="113">
        <v>5.6172964235199032</v>
      </c>
      <c r="E51" s="115">
        <v>278</v>
      </c>
      <c r="F51" s="114">
        <v>365</v>
      </c>
      <c r="G51" s="114">
        <v>376</v>
      </c>
      <c r="H51" s="114">
        <v>416</v>
      </c>
      <c r="I51" s="140">
        <v>414</v>
      </c>
      <c r="J51" s="115">
        <v>-136</v>
      </c>
      <c r="K51" s="116">
        <v>-32.850241545893716</v>
      </c>
    </row>
    <row r="52" spans="1:11" ht="14.1" customHeight="1" x14ac:dyDescent="0.2">
      <c r="A52" s="306">
        <v>71</v>
      </c>
      <c r="B52" s="307" t="s">
        <v>276</v>
      </c>
      <c r="C52" s="308"/>
      <c r="D52" s="113">
        <v>9.9009900990099009</v>
      </c>
      <c r="E52" s="115">
        <v>490</v>
      </c>
      <c r="F52" s="114">
        <v>495</v>
      </c>
      <c r="G52" s="114">
        <v>488</v>
      </c>
      <c r="H52" s="114">
        <v>540</v>
      </c>
      <c r="I52" s="140">
        <v>543</v>
      </c>
      <c r="J52" s="115">
        <v>-53</v>
      </c>
      <c r="K52" s="116">
        <v>-9.7605893186003687</v>
      </c>
    </row>
    <row r="53" spans="1:11" ht="14.1" customHeight="1" x14ac:dyDescent="0.2">
      <c r="A53" s="306" t="s">
        <v>277</v>
      </c>
      <c r="B53" s="307" t="s">
        <v>278</v>
      </c>
      <c r="C53" s="308"/>
      <c r="D53" s="113">
        <v>0.5859769650434431</v>
      </c>
      <c r="E53" s="115">
        <v>29</v>
      </c>
      <c r="F53" s="114">
        <v>33</v>
      </c>
      <c r="G53" s="114">
        <v>35</v>
      </c>
      <c r="H53" s="114">
        <v>37</v>
      </c>
      <c r="I53" s="140">
        <v>32</v>
      </c>
      <c r="J53" s="115">
        <v>-3</v>
      </c>
      <c r="K53" s="116">
        <v>-9.375</v>
      </c>
    </row>
    <row r="54" spans="1:11" ht="14.1" customHeight="1" x14ac:dyDescent="0.2">
      <c r="A54" s="306" t="s">
        <v>279</v>
      </c>
      <c r="B54" s="307" t="s">
        <v>280</v>
      </c>
      <c r="C54" s="308"/>
      <c r="D54" s="113">
        <v>8.9917154980804206</v>
      </c>
      <c r="E54" s="115">
        <v>445</v>
      </c>
      <c r="F54" s="114">
        <v>447</v>
      </c>
      <c r="G54" s="114">
        <v>435</v>
      </c>
      <c r="H54" s="114">
        <v>484</v>
      </c>
      <c r="I54" s="140">
        <v>492</v>
      </c>
      <c r="J54" s="115">
        <v>-47</v>
      </c>
      <c r="K54" s="116">
        <v>-9.5528455284552845</v>
      </c>
    </row>
    <row r="55" spans="1:11" ht="14.1" customHeight="1" x14ac:dyDescent="0.2">
      <c r="A55" s="306">
        <v>72</v>
      </c>
      <c r="B55" s="307" t="s">
        <v>281</v>
      </c>
      <c r="C55" s="308"/>
      <c r="D55" s="113">
        <v>1.2527783390583955</v>
      </c>
      <c r="E55" s="115">
        <v>62</v>
      </c>
      <c r="F55" s="114">
        <v>62</v>
      </c>
      <c r="G55" s="114">
        <v>66</v>
      </c>
      <c r="H55" s="114">
        <v>62</v>
      </c>
      <c r="I55" s="140">
        <v>60</v>
      </c>
      <c r="J55" s="115">
        <v>2</v>
      </c>
      <c r="K55" s="116">
        <v>3.3333333333333335</v>
      </c>
    </row>
    <row r="56" spans="1:11" ht="14.1" customHeight="1" x14ac:dyDescent="0.2">
      <c r="A56" s="306" t="s">
        <v>282</v>
      </c>
      <c r="B56" s="307" t="s">
        <v>283</v>
      </c>
      <c r="C56" s="308"/>
      <c r="D56" s="113">
        <v>0.14144271570014144</v>
      </c>
      <c r="E56" s="115">
        <v>7</v>
      </c>
      <c r="F56" s="114">
        <v>9</v>
      </c>
      <c r="G56" s="114">
        <v>10</v>
      </c>
      <c r="H56" s="114">
        <v>9</v>
      </c>
      <c r="I56" s="140">
        <v>10</v>
      </c>
      <c r="J56" s="115">
        <v>-3</v>
      </c>
      <c r="K56" s="116">
        <v>-30</v>
      </c>
    </row>
    <row r="57" spans="1:11" ht="14.1" customHeight="1" x14ac:dyDescent="0.2">
      <c r="A57" s="306" t="s">
        <v>284</v>
      </c>
      <c r="B57" s="307" t="s">
        <v>285</v>
      </c>
      <c r="C57" s="308"/>
      <c r="D57" s="113">
        <v>0.66680137401495254</v>
      </c>
      <c r="E57" s="115">
        <v>33</v>
      </c>
      <c r="F57" s="114">
        <v>33</v>
      </c>
      <c r="G57" s="114">
        <v>35</v>
      </c>
      <c r="H57" s="114">
        <v>33</v>
      </c>
      <c r="I57" s="140">
        <v>30</v>
      </c>
      <c r="J57" s="115">
        <v>3</v>
      </c>
      <c r="K57" s="116">
        <v>10</v>
      </c>
    </row>
    <row r="58" spans="1:11" ht="14.1" customHeight="1" x14ac:dyDescent="0.2">
      <c r="A58" s="306">
        <v>73</v>
      </c>
      <c r="B58" s="307" t="s">
        <v>286</v>
      </c>
      <c r="C58" s="308"/>
      <c r="D58" s="113">
        <v>0.99009900990099009</v>
      </c>
      <c r="E58" s="115">
        <v>49</v>
      </c>
      <c r="F58" s="114">
        <v>46</v>
      </c>
      <c r="G58" s="114">
        <v>48</v>
      </c>
      <c r="H58" s="114">
        <v>45</v>
      </c>
      <c r="I58" s="140">
        <v>43</v>
      </c>
      <c r="J58" s="115">
        <v>6</v>
      </c>
      <c r="K58" s="116">
        <v>13.953488372093023</v>
      </c>
    </row>
    <row r="59" spans="1:11" ht="14.1" customHeight="1" x14ac:dyDescent="0.2">
      <c r="A59" s="306" t="s">
        <v>287</v>
      </c>
      <c r="B59" s="307" t="s">
        <v>288</v>
      </c>
      <c r="C59" s="308"/>
      <c r="D59" s="113">
        <v>0.86886239644372598</v>
      </c>
      <c r="E59" s="115">
        <v>43</v>
      </c>
      <c r="F59" s="114">
        <v>41</v>
      </c>
      <c r="G59" s="114">
        <v>43</v>
      </c>
      <c r="H59" s="114">
        <v>39</v>
      </c>
      <c r="I59" s="140">
        <v>39</v>
      </c>
      <c r="J59" s="115">
        <v>4</v>
      </c>
      <c r="K59" s="116">
        <v>10.256410256410257</v>
      </c>
    </row>
    <row r="60" spans="1:11" ht="14.1" customHeight="1" x14ac:dyDescent="0.2">
      <c r="A60" s="306">
        <v>81</v>
      </c>
      <c r="B60" s="307" t="s">
        <v>289</v>
      </c>
      <c r="C60" s="308"/>
      <c r="D60" s="113">
        <v>3.536067892503536</v>
      </c>
      <c r="E60" s="115">
        <v>175</v>
      </c>
      <c r="F60" s="114">
        <v>169</v>
      </c>
      <c r="G60" s="114">
        <v>172</v>
      </c>
      <c r="H60" s="114">
        <v>165</v>
      </c>
      <c r="I60" s="140">
        <v>179</v>
      </c>
      <c r="J60" s="115">
        <v>-4</v>
      </c>
      <c r="K60" s="116">
        <v>-2.2346368715083798</v>
      </c>
    </row>
    <row r="61" spans="1:11" ht="14.1" customHeight="1" x14ac:dyDescent="0.2">
      <c r="A61" s="306" t="s">
        <v>290</v>
      </c>
      <c r="B61" s="307" t="s">
        <v>291</v>
      </c>
      <c r="C61" s="308"/>
      <c r="D61" s="113">
        <v>1.5760759749444333</v>
      </c>
      <c r="E61" s="115">
        <v>78</v>
      </c>
      <c r="F61" s="114">
        <v>75</v>
      </c>
      <c r="G61" s="114">
        <v>84</v>
      </c>
      <c r="H61" s="114">
        <v>82</v>
      </c>
      <c r="I61" s="140">
        <v>86</v>
      </c>
      <c r="J61" s="115">
        <v>-8</v>
      </c>
      <c r="K61" s="116">
        <v>-9.3023255813953494</v>
      </c>
    </row>
    <row r="62" spans="1:11" ht="14.1" customHeight="1" x14ac:dyDescent="0.2">
      <c r="A62" s="306" t="s">
        <v>292</v>
      </c>
      <c r="B62" s="307" t="s">
        <v>293</v>
      </c>
      <c r="C62" s="308"/>
      <c r="D62" s="113">
        <v>0.86886239644372598</v>
      </c>
      <c r="E62" s="115">
        <v>43</v>
      </c>
      <c r="F62" s="114">
        <v>40</v>
      </c>
      <c r="G62" s="114">
        <v>38</v>
      </c>
      <c r="H62" s="114">
        <v>37</v>
      </c>
      <c r="I62" s="140">
        <v>42</v>
      </c>
      <c r="J62" s="115">
        <v>1</v>
      </c>
      <c r="K62" s="116">
        <v>2.3809523809523809</v>
      </c>
    </row>
    <row r="63" spans="1:11" ht="14.1" customHeight="1" x14ac:dyDescent="0.2">
      <c r="A63" s="306"/>
      <c r="B63" s="307" t="s">
        <v>294</v>
      </c>
      <c r="C63" s="308"/>
      <c r="D63" s="113">
        <v>0.60618306728632043</v>
      </c>
      <c r="E63" s="115">
        <v>30</v>
      </c>
      <c r="F63" s="114">
        <v>28</v>
      </c>
      <c r="G63" s="114">
        <v>28</v>
      </c>
      <c r="H63" s="114">
        <v>28</v>
      </c>
      <c r="I63" s="140">
        <v>36</v>
      </c>
      <c r="J63" s="115">
        <v>-6</v>
      </c>
      <c r="K63" s="116">
        <v>-16.666666666666668</v>
      </c>
    </row>
    <row r="64" spans="1:11" ht="14.1" customHeight="1" x14ac:dyDescent="0.2">
      <c r="A64" s="306" t="s">
        <v>295</v>
      </c>
      <c r="B64" s="307" t="s">
        <v>296</v>
      </c>
      <c r="C64" s="308"/>
      <c r="D64" s="113">
        <v>8.0824408971509401E-2</v>
      </c>
      <c r="E64" s="115">
        <v>4</v>
      </c>
      <c r="F64" s="114">
        <v>5</v>
      </c>
      <c r="G64" s="114">
        <v>3</v>
      </c>
      <c r="H64" s="114">
        <v>3</v>
      </c>
      <c r="I64" s="140">
        <v>4</v>
      </c>
      <c r="J64" s="115">
        <v>0</v>
      </c>
      <c r="K64" s="116">
        <v>0</v>
      </c>
    </row>
    <row r="65" spans="1:11" ht="14.1" customHeight="1" x14ac:dyDescent="0.2">
      <c r="A65" s="306" t="s">
        <v>297</v>
      </c>
      <c r="B65" s="307" t="s">
        <v>298</v>
      </c>
      <c r="C65" s="308"/>
      <c r="D65" s="113">
        <v>0.5859769650434431</v>
      </c>
      <c r="E65" s="115">
        <v>29</v>
      </c>
      <c r="F65" s="114">
        <v>31</v>
      </c>
      <c r="G65" s="114">
        <v>30</v>
      </c>
      <c r="H65" s="114">
        <v>25</v>
      </c>
      <c r="I65" s="140">
        <v>28</v>
      </c>
      <c r="J65" s="115">
        <v>1</v>
      </c>
      <c r="K65" s="116">
        <v>3.5714285714285716</v>
      </c>
    </row>
    <row r="66" spans="1:11" ht="14.1" customHeight="1" x14ac:dyDescent="0.2">
      <c r="A66" s="306">
        <v>82</v>
      </c>
      <c r="B66" s="307" t="s">
        <v>299</v>
      </c>
      <c r="C66" s="308"/>
      <c r="D66" s="113">
        <v>2.1418468377449988</v>
      </c>
      <c r="E66" s="115">
        <v>106</v>
      </c>
      <c r="F66" s="114">
        <v>104</v>
      </c>
      <c r="G66" s="114">
        <v>111</v>
      </c>
      <c r="H66" s="114">
        <v>122</v>
      </c>
      <c r="I66" s="140">
        <v>124</v>
      </c>
      <c r="J66" s="115">
        <v>-18</v>
      </c>
      <c r="K66" s="116">
        <v>-14.516129032258064</v>
      </c>
    </row>
    <row r="67" spans="1:11" ht="14.1" customHeight="1" x14ac:dyDescent="0.2">
      <c r="A67" s="306" t="s">
        <v>300</v>
      </c>
      <c r="B67" s="307" t="s">
        <v>301</v>
      </c>
      <c r="C67" s="308"/>
      <c r="D67" s="113">
        <v>1.3336027480299051</v>
      </c>
      <c r="E67" s="115">
        <v>66</v>
      </c>
      <c r="F67" s="114">
        <v>60</v>
      </c>
      <c r="G67" s="114">
        <v>67</v>
      </c>
      <c r="H67" s="114">
        <v>76</v>
      </c>
      <c r="I67" s="140">
        <v>77</v>
      </c>
      <c r="J67" s="115">
        <v>-11</v>
      </c>
      <c r="K67" s="116">
        <v>-14.285714285714286</v>
      </c>
    </row>
    <row r="68" spans="1:11" ht="14.1" customHeight="1" x14ac:dyDescent="0.2">
      <c r="A68" s="306" t="s">
        <v>302</v>
      </c>
      <c r="B68" s="307" t="s">
        <v>303</v>
      </c>
      <c r="C68" s="308"/>
      <c r="D68" s="113">
        <v>0.56577086280056577</v>
      </c>
      <c r="E68" s="115">
        <v>28</v>
      </c>
      <c r="F68" s="114">
        <v>33</v>
      </c>
      <c r="G68" s="114">
        <v>32</v>
      </c>
      <c r="H68" s="114">
        <v>35</v>
      </c>
      <c r="I68" s="140">
        <v>36</v>
      </c>
      <c r="J68" s="115">
        <v>-8</v>
      </c>
      <c r="K68" s="116">
        <v>-22.222222222222221</v>
      </c>
    </row>
    <row r="69" spans="1:11" ht="14.1" customHeight="1" x14ac:dyDescent="0.2">
      <c r="A69" s="306">
        <v>83</v>
      </c>
      <c r="B69" s="307" t="s">
        <v>304</v>
      </c>
      <c r="C69" s="308"/>
      <c r="D69" s="113">
        <v>4.1624570620327335</v>
      </c>
      <c r="E69" s="115">
        <v>206</v>
      </c>
      <c r="F69" s="114">
        <v>200</v>
      </c>
      <c r="G69" s="114">
        <v>194</v>
      </c>
      <c r="H69" s="114">
        <v>210</v>
      </c>
      <c r="I69" s="140">
        <v>195</v>
      </c>
      <c r="J69" s="115">
        <v>11</v>
      </c>
      <c r="K69" s="116">
        <v>5.6410256410256414</v>
      </c>
    </row>
    <row r="70" spans="1:11" ht="14.1" customHeight="1" x14ac:dyDescent="0.2">
      <c r="A70" s="306" t="s">
        <v>305</v>
      </c>
      <c r="B70" s="307" t="s">
        <v>306</v>
      </c>
      <c r="C70" s="308"/>
      <c r="D70" s="113">
        <v>2.0206102242877351</v>
      </c>
      <c r="E70" s="115">
        <v>100</v>
      </c>
      <c r="F70" s="114">
        <v>95</v>
      </c>
      <c r="G70" s="114">
        <v>96</v>
      </c>
      <c r="H70" s="114">
        <v>100</v>
      </c>
      <c r="I70" s="140">
        <v>99</v>
      </c>
      <c r="J70" s="115">
        <v>1</v>
      </c>
      <c r="K70" s="116">
        <v>1.0101010101010102</v>
      </c>
    </row>
    <row r="71" spans="1:11" ht="14.1" customHeight="1" x14ac:dyDescent="0.2">
      <c r="A71" s="306"/>
      <c r="B71" s="307" t="s">
        <v>307</v>
      </c>
      <c r="C71" s="308"/>
      <c r="D71" s="113">
        <v>1.3740149525156597</v>
      </c>
      <c r="E71" s="115">
        <v>68</v>
      </c>
      <c r="F71" s="114">
        <v>62</v>
      </c>
      <c r="G71" s="114">
        <v>61</v>
      </c>
      <c r="H71" s="114">
        <v>61</v>
      </c>
      <c r="I71" s="140">
        <v>60</v>
      </c>
      <c r="J71" s="115">
        <v>8</v>
      </c>
      <c r="K71" s="116">
        <v>13.333333333333334</v>
      </c>
    </row>
    <row r="72" spans="1:11" ht="14.1" customHeight="1" x14ac:dyDescent="0.2">
      <c r="A72" s="306">
        <v>84</v>
      </c>
      <c r="B72" s="307" t="s">
        <v>308</v>
      </c>
      <c r="C72" s="308"/>
      <c r="D72" s="113">
        <v>1.0507173166296222</v>
      </c>
      <c r="E72" s="115">
        <v>52</v>
      </c>
      <c r="F72" s="114">
        <v>54</v>
      </c>
      <c r="G72" s="114">
        <v>54</v>
      </c>
      <c r="H72" s="114">
        <v>54</v>
      </c>
      <c r="I72" s="140">
        <v>51</v>
      </c>
      <c r="J72" s="115">
        <v>1</v>
      </c>
      <c r="K72" s="116">
        <v>1.9607843137254901</v>
      </c>
    </row>
    <row r="73" spans="1:11" ht="14.1" customHeight="1" x14ac:dyDescent="0.2">
      <c r="A73" s="306" t="s">
        <v>309</v>
      </c>
      <c r="B73" s="307" t="s">
        <v>310</v>
      </c>
      <c r="C73" s="308"/>
      <c r="D73" s="113">
        <v>0.2020610224287735</v>
      </c>
      <c r="E73" s="115">
        <v>10</v>
      </c>
      <c r="F73" s="114">
        <v>11</v>
      </c>
      <c r="G73" s="114">
        <v>13</v>
      </c>
      <c r="H73" s="114">
        <v>15</v>
      </c>
      <c r="I73" s="140">
        <v>15</v>
      </c>
      <c r="J73" s="115">
        <v>-5</v>
      </c>
      <c r="K73" s="116">
        <v>-33.333333333333336</v>
      </c>
    </row>
    <row r="74" spans="1:11" ht="14.1" customHeight="1" x14ac:dyDescent="0.2">
      <c r="A74" s="306" t="s">
        <v>311</v>
      </c>
      <c r="B74" s="307" t="s">
        <v>312</v>
      </c>
      <c r="C74" s="308"/>
      <c r="D74" s="113">
        <v>0.10103051121438675</v>
      </c>
      <c r="E74" s="115">
        <v>5</v>
      </c>
      <c r="F74" s="114">
        <v>4</v>
      </c>
      <c r="G74" s="114">
        <v>4</v>
      </c>
      <c r="H74" s="114">
        <v>4</v>
      </c>
      <c r="I74" s="140">
        <v>4</v>
      </c>
      <c r="J74" s="115">
        <v>1</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0.82845019195797132</v>
      </c>
      <c r="E76" s="115">
        <v>41</v>
      </c>
      <c r="F76" s="114">
        <v>34</v>
      </c>
      <c r="G76" s="114">
        <v>37</v>
      </c>
      <c r="H76" s="114">
        <v>38</v>
      </c>
      <c r="I76" s="140">
        <v>39</v>
      </c>
      <c r="J76" s="115">
        <v>2</v>
      </c>
      <c r="K76" s="116">
        <v>5.1282051282051286</v>
      </c>
    </row>
    <row r="77" spans="1:11" ht="14.1" customHeight="1" x14ac:dyDescent="0.2">
      <c r="A77" s="306">
        <v>92</v>
      </c>
      <c r="B77" s="307" t="s">
        <v>316</v>
      </c>
      <c r="C77" s="308"/>
      <c r="D77" s="113">
        <v>0.12123661345726409</v>
      </c>
      <c r="E77" s="115">
        <v>6</v>
      </c>
      <c r="F77" s="114">
        <v>6</v>
      </c>
      <c r="G77" s="114">
        <v>6</v>
      </c>
      <c r="H77" s="114">
        <v>6</v>
      </c>
      <c r="I77" s="140">
        <v>5</v>
      </c>
      <c r="J77" s="115">
        <v>1</v>
      </c>
      <c r="K77" s="116">
        <v>20</v>
      </c>
    </row>
    <row r="78" spans="1:11" ht="14.1" customHeight="1" x14ac:dyDescent="0.2">
      <c r="A78" s="306">
        <v>93</v>
      </c>
      <c r="B78" s="307" t="s">
        <v>317</v>
      </c>
      <c r="C78" s="308"/>
      <c r="D78" s="113">
        <v>0.22226712467165083</v>
      </c>
      <c r="E78" s="115">
        <v>11</v>
      </c>
      <c r="F78" s="114">
        <v>11</v>
      </c>
      <c r="G78" s="114">
        <v>11</v>
      </c>
      <c r="H78" s="114">
        <v>10</v>
      </c>
      <c r="I78" s="140">
        <v>10</v>
      </c>
      <c r="J78" s="115">
        <v>1</v>
      </c>
      <c r="K78" s="116">
        <v>10</v>
      </c>
    </row>
    <row r="79" spans="1:11" ht="14.1" customHeight="1" x14ac:dyDescent="0.2">
      <c r="A79" s="306">
        <v>94</v>
      </c>
      <c r="B79" s="307" t="s">
        <v>318</v>
      </c>
      <c r="C79" s="308"/>
      <c r="D79" s="113">
        <v>0.40412204485754699</v>
      </c>
      <c r="E79" s="115">
        <v>20</v>
      </c>
      <c r="F79" s="114">
        <v>23</v>
      </c>
      <c r="G79" s="114">
        <v>21</v>
      </c>
      <c r="H79" s="114">
        <v>22</v>
      </c>
      <c r="I79" s="140">
        <v>24</v>
      </c>
      <c r="J79" s="115">
        <v>-4</v>
      </c>
      <c r="K79" s="116">
        <v>-16.666666666666668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4.7888462315619318</v>
      </c>
      <c r="E81" s="143">
        <v>237</v>
      </c>
      <c r="F81" s="144">
        <v>253</v>
      </c>
      <c r="G81" s="144">
        <v>254</v>
      </c>
      <c r="H81" s="144">
        <v>258</v>
      </c>
      <c r="I81" s="145">
        <v>247</v>
      </c>
      <c r="J81" s="143">
        <v>-10</v>
      </c>
      <c r="K81" s="146">
        <v>-4.048582995951417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1359</v>
      </c>
      <c r="G12" s="536">
        <v>1014</v>
      </c>
      <c r="H12" s="536">
        <v>1953</v>
      </c>
      <c r="I12" s="536">
        <v>1363</v>
      </c>
      <c r="J12" s="537">
        <v>1478</v>
      </c>
      <c r="K12" s="538">
        <v>-119</v>
      </c>
      <c r="L12" s="349">
        <v>-8.051420838971584</v>
      </c>
    </row>
    <row r="13" spans="1:17" s="110" customFormat="1" ht="15" customHeight="1" x14ac:dyDescent="0.2">
      <c r="A13" s="350" t="s">
        <v>344</v>
      </c>
      <c r="B13" s="351" t="s">
        <v>345</v>
      </c>
      <c r="C13" s="347"/>
      <c r="D13" s="347"/>
      <c r="E13" s="348"/>
      <c r="F13" s="536">
        <v>741</v>
      </c>
      <c r="G13" s="536">
        <v>516</v>
      </c>
      <c r="H13" s="536">
        <v>1130</v>
      </c>
      <c r="I13" s="536">
        <v>773</v>
      </c>
      <c r="J13" s="537">
        <v>779</v>
      </c>
      <c r="K13" s="538">
        <v>-38</v>
      </c>
      <c r="L13" s="349">
        <v>-4.8780487804878048</v>
      </c>
    </row>
    <row r="14" spans="1:17" s="110" customFormat="1" ht="22.5" customHeight="1" x14ac:dyDescent="0.2">
      <c r="A14" s="350"/>
      <c r="B14" s="351" t="s">
        <v>346</v>
      </c>
      <c r="C14" s="347"/>
      <c r="D14" s="347"/>
      <c r="E14" s="348"/>
      <c r="F14" s="536">
        <v>618</v>
      </c>
      <c r="G14" s="536">
        <v>498</v>
      </c>
      <c r="H14" s="536">
        <v>823</v>
      </c>
      <c r="I14" s="536">
        <v>590</v>
      </c>
      <c r="J14" s="537">
        <v>699</v>
      </c>
      <c r="K14" s="538">
        <v>-81</v>
      </c>
      <c r="L14" s="349">
        <v>-11.587982832618026</v>
      </c>
    </row>
    <row r="15" spans="1:17" s="110" customFormat="1" ht="15" customHeight="1" x14ac:dyDescent="0.2">
      <c r="A15" s="350" t="s">
        <v>347</v>
      </c>
      <c r="B15" s="351" t="s">
        <v>108</v>
      </c>
      <c r="C15" s="347"/>
      <c r="D15" s="347"/>
      <c r="E15" s="348"/>
      <c r="F15" s="536">
        <v>281</v>
      </c>
      <c r="G15" s="536">
        <v>235</v>
      </c>
      <c r="H15" s="536">
        <v>838</v>
      </c>
      <c r="I15" s="536">
        <v>333</v>
      </c>
      <c r="J15" s="537">
        <v>288</v>
      </c>
      <c r="K15" s="538">
        <v>-7</v>
      </c>
      <c r="L15" s="349">
        <v>-2.4305555555555554</v>
      </c>
    </row>
    <row r="16" spans="1:17" s="110" customFormat="1" ht="15" customHeight="1" x14ac:dyDescent="0.2">
      <c r="A16" s="350"/>
      <c r="B16" s="351" t="s">
        <v>109</v>
      </c>
      <c r="C16" s="347"/>
      <c r="D16" s="347"/>
      <c r="E16" s="348"/>
      <c r="F16" s="536">
        <v>907</v>
      </c>
      <c r="G16" s="536">
        <v>680</v>
      </c>
      <c r="H16" s="536">
        <v>967</v>
      </c>
      <c r="I16" s="536">
        <v>858</v>
      </c>
      <c r="J16" s="537">
        <v>976</v>
      </c>
      <c r="K16" s="538">
        <v>-69</v>
      </c>
      <c r="L16" s="349">
        <v>-7.0696721311475406</v>
      </c>
    </row>
    <row r="17" spans="1:12" s="110" customFormat="1" ht="15" customHeight="1" x14ac:dyDescent="0.2">
      <c r="A17" s="350"/>
      <c r="B17" s="351" t="s">
        <v>110</v>
      </c>
      <c r="C17" s="347"/>
      <c r="D17" s="347"/>
      <c r="E17" s="348"/>
      <c r="F17" s="536">
        <v>155</v>
      </c>
      <c r="G17" s="536">
        <v>84</v>
      </c>
      <c r="H17" s="536">
        <v>128</v>
      </c>
      <c r="I17" s="536">
        <v>147</v>
      </c>
      <c r="J17" s="537">
        <v>197</v>
      </c>
      <c r="K17" s="538">
        <v>-42</v>
      </c>
      <c r="L17" s="349">
        <v>-21.319796954314722</v>
      </c>
    </row>
    <row r="18" spans="1:12" s="110" customFormat="1" ht="15" customHeight="1" x14ac:dyDescent="0.2">
      <c r="A18" s="350"/>
      <c r="B18" s="351" t="s">
        <v>111</v>
      </c>
      <c r="C18" s="347"/>
      <c r="D18" s="347"/>
      <c r="E18" s="348"/>
      <c r="F18" s="536">
        <v>16</v>
      </c>
      <c r="G18" s="536">
        <v>15</v>
      </c>
      <c r="H18" s="536">
        <v>20</v>
      </c>
      <c r="I18" s="536">
        <v>25</v>
      </c>
      <c r="J18" s="537">
        <v>17</v>
      </c>
      <c r="K18" s="538">
        <v>-1</v>
      </c>
      <c r="L18" s="349">
        <v>-5.882352941176471</v>
      </c>
    </row>
    <row r="19" spans="1:12" s="110" customFormat="1" ht="15" customHeight="1" x14ac:dyDescent="0.2">
      <c r="A19" s="118" t="s">
        <v>113</v>
      </c>
      <c r="B19" s="119" t="s">
        <v>181</v>
      </c>
      <c r="C19" s="347"/>
      <c r="D19" s="347"/>
      <c r="E19" s="348"/>
      <c r="F19" s="536">
        <v>796</v>
      </c>
      <c r="G19" s="536">
        <v>553</v>
      </c>
      <c r="H19" s="536">
        <v>1377</v>
      </c>
      <c r="I19" s="536">
        <v>835</v>
      </c>
      <c r="J19" s="537">
        <v>871</v>
      </c>
      <c r="K19" s="538">
        <v>-75</v>
      </c>
      <c r="L19" s="349">
        <v>-8.6107921928817444</v>
      </c>
    </row>
    <row r="20" spans="1:12" s="110" customFormat="1" ht="15" customHeight="1" x14ac:dyDescent="0.2">
      <c r="A20" s="118"/>
      <c r="B20" s="119" t="s">
        <v>182</v>
      </c>
      <c r="C20" s="347"/>
      <c r="D20" s="347"/>
      <c r="E20" s="348"/>
      <c r="F20" s="536">
        <v>563</v>
      </c>
      <c r="G20" s="536">
        <v>461</v>
      </c>
      <c r="H20" s="536">
        <v>576</v>
      </c>
      <c r="I20" s="536">
        <v>528</v>
      </c>
      <c r="J20" s="537">
        <v>607</v>
      </c>
      <c r="K20" s="538">
        <v>-44</v>
      </c>
      <c r="L20" s="349">
        <v>-7.2487644151565078</v>
      </c>
    </row>
    <row r="21" spans="1:12" s="110" customFormat="1" ht="15" customHeight="1" x14ac:dyDescent="0.2">
      <c r="A21" s="118" t="s">
        <v>113</v>
      </c>
      <c r="B21" s="119" t="s">
        <v>116</v>
      </c>
      <c r="C21" s="347"/>
      <c r="D21" s="347"/>
      <c r="E21" s="348"/>
      <c r="F21" s="536">
        <v>1169</v>
      </c>
      <c r="G21" s="536">
        <v>839</v>
      </c>
      <c r="H21" s="536">
        <v>1678</v>
      </c>
      <c r="I21" s="536">
        <v>1152</v>
      </c>
      <c r="J21" s="537">
        <v>1271</v>
      </c>
      <c r="K21" s="538">
        <v>-102</v>
      </c>
      <c r="L21" s="349">
        <v>-8.0251770259638082</v>
      </c>
    </row>
    <row r="22" spans="1:12" s="110" customFormat="1" ht="15" customHeight="1" x14ac:dyDescent="0.2">
      <c r="A22" s="118"/>
      <c r="B22" s="119" t="s">
        <v>117</v>
      </c>
      <c r="C22" s="347"/>
      <c r="D22" s="347"/>
      <c r="E22" s="348"/>
      <c r="F22" s="536">
        <v>189</v>
      </c>
      <c r="G22" s="536">
        <v>174</v>
      </c>
      <c r="H22" s="536">
        <v>271</v>
      </c>
      <c r="I22" s="536">
        <v>208</v>
      </c>
      <c r="J22" s="537">
        <v>207</v>
      </c>
      <c r="K22" s="538">
        <v>-18</v>
      </c>
      <c r="L22" s="349">
        <v>-8.695652173913043</v>
      </c>
    </row>
    <row r="23" spans="1:12" s="110" customFormat="1" ht="15" customHeight="1" x14ac:dyDescent="0.2">
      <c r="A23" s="352" t="s">
        <v>347</v>
      </c>
      <c r="B23" s="353" t="s">
        <v>193</v>
      </c>
      <c r="C23" s="354"/>
      <c r="D23" s="354"/>
      <c r="E23" s="355"/>
      <c r="F23" s="539">
        <v>27</v>
      </c>
      <c r="G23" s="539">
        <v>37</v>
      </c>
      <c r="H23" s="539">
        <v>494</v>
      </c>
      <c r="I23" s="539">
        <v>11</v>
      </c>
      <c r="J23" s="540">
        <v>29</v>
      </c>
      <c r="K23" s="541">
        <v>-2</v>
      </c>
      <c r="L23" s="356">
        <v>-6.8965517241379306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35.1</v>
      </c>
      <c r="G25" s="542">
        <v>39.200000000000003</v>
      </c>
      <c r="H25" s="542">
        <v>40.6</v>
      </c>
      <c r="I25" s="542">
        <v>42.2</v>
      </c>
      <c r="J25" s="542">
        <v>36</v>
      </c>
      <c r="K25" s="543" t="s">
        <v>349</v>
      </c>
      <c r="L25" s="364">
        <v>-0.89999999999999858</v>
      </c>
    </row>
    <row r="26" spans="1:12" s="110" customFormat="1" ht="15" customHeight="1" x14ac:dyDescent="0.2">
      <c r="A26" s="365" t="s">
        <v>105</v>
      </c>
      <c r="B26" s="366" t="s">
        <v>345</v>
      </c>
      <c r="C26" s="362"/>
      <c r="D26" s="362"/>
      <c r="E26" s="363"/>
      <c r="F26" s="542">
        <v>33.700000000000003</v>
      </c>
      <c r="G26" s="542">
        <v>36.299999999999997</v>
      </c>
      <c r="H26" s="542">
        <v>36.5</v>
      </c>
      <c r="I26" s="542">
        <v>40.200000000000003</v>
      </c>
      <c r="J26" s="544">
        <v>35.9</v>
      </c>
      <c r="K26" s="543" t="s">
        <v>349</v>
      </c>
      <c r="L26" s="364">
        <v>-2.1999999999999957</v>
      </c>
    </row>
    <row r="27" spans="1:12" s="110" customFormat="1" ht="15" customHeight="1" x14ac:dyDescent="0.2">
      <c r="A27" s="365"/>
      <c r="B27" s="366" t="s">
        <v>346</v>
      </c>
      <c r="C27" s="362"/>
      <c r="D27" s="362"/>
      <c r="E27" s="363"/>
      <c r="F27" s="542">
        <v>36.799999999999997</v>
      </c>
      <c r="G27" s="542">
        <v>42.1</v>
      </c>
      <c r="H27" s="542">
        <v>45.7</v>
      </c>
      <c r="I27" s="542">
        <v>44.7</v>
      </c>
      <c r="J27" s="542">
        <v>36.1</v>
      </c>
      <c r="K27" s="543" t="s">
        <v>349</v>
      </c>
      <c r="L27" s="364">
        <v>0.69999999999999574</v>
      </c>
    </row>
    <row r="28" spans="1:12" s="110" customFormat="1" ht="15" customHeight="1" x14ac:dyDescent="0.2">
      <c r="A28" s="365" t="s">
        <v>113</v>
      </c>
      <c r="B28" s="366" t="s">
        <v>108</v>
      </c>
      <c r="C28" s="362"/>
      <c r="D28" s="362"/>
      <c r="E28" s="363"/>
      <c r="F28" s="542">
        <v>45.7</v>
      </c>
      <c r="G28" s="542">
        <v>42.9</v>
      </c>
      <c r="H28" s="542">
        <v>48.3</v>
      </c>
      <c r="I28" s="542">
        <v>53.4</v>
      </c>
      <c r="J28" s="542">
        <v>48.8</v>
      </c>
      <c r="K28" s="543" t="s">
        <v>349</v>
      </c>
      <c r="L28" s="364">
        <v>-3.0999999999999943</v>
      </c>
    </row>
    <row r="29" spans="1:12" s="110" customFormat="1" ht="11.25" x14ac:dyDescent="0.2">
      <c r="A29" s="365"/>
      <c r="B29" s="366" t="s">
        <v>109</v>
      </c>
      <c r="C29" s="362"/>
      <c r="D29" s="362"/>
      <c r="E29" s="363"/>
      <c r="F29" s="542">
        <v>33.1</v>
      </c>
      <c r="G29" s="542">
        <v>38</v>
      </c>
      <c r="H29" s="542">
        <v>37.799999999999997</v>
      </c>
      <c r="I29" s="542">
        <v>37.4</v>
      </c>
      <c r="J29" s="544">
        <v>34</v>
      </c>
      <c r="K29" s="543" t="s">
        <v>349</v>
      </c>
      <c r="L29" s="364">
        <v>-0.89999999999999858</v>
      </c>
    </row>
    <row r="30" spans="1:12" s="110" customFormat="1" ht="15" customHeight="1" x14ac:dyDescent="0.2">
      <c r="A30" s="365"/>
      <c r="B30" s="366" t="s">
        <v>110</v>
      </c>
      <c r="C30" s="362"/>
      <c r="D30" s="362"/>
      <c r="E30" s="363"/>
      <c r="F30" s="542">
        <v>30.3</v>
      </c>
      <c r="G30" s="542">
        <v>41</v>
      </c>
      <c r="H30" s="542">
        <v>37.5</v>
      </c>
      <c r="I30" s="542">
        <v>47.6</v>
      </c>
      <c r="J30" s="542">
        <v>28.6</v>
      </c>
      <c r="K30" s="543" t="s">
        <v>349</v>
      </c>
      <c r="L30" s="364">
        <v>1.6999999999999993</v>
      </c>
    </row>
    <row r="31" spans="1:12" s="110" customFormat="1" ht="15" customHeight="1" x14ac:dyDescent="0.2">
      <c r="A31" s="365"/>
      <c r="B31" s="366" t="s">
        <v>111</v>
      </c>
      <c r="C31" s="362"/>
      <c r="D31" s="362"/>
      <c r="E31" s="363"/>
      <c r="F31" s="542">
        <v>25</v>
      </c>
      <c r="G31" s="542">
        <v>33.299999999999997</v>
      </c>
      <c r="H31" s="542">
        <v>45</v>
      </c>
      <c r="I31" s="542">
        <v>28</v>
      </c>
      <c r="J31" s="542">
        <v>41.2</v>
      </c>
      <c r="K31" s="543" t="s">
        <v>349</v>
      </c>
      <c r="L31" s="364">
        <v>-16.200000000000003</v>
      </c>
    </row>
    <row r="32" spans="1:12" s="110" customFormat="1" ht="15" customHeight="1" x14ac:dyDescent="0.2">
      <c r="A32" s="367" t="s">
        <v>113</v>
      </c>
      <c r="B32" s="368" t="s">
        <v>181</v>
      </c>
      <c r="C32" s="362"/>
      <c r="D32" s="362"/>
      <c r="E32" s="363"/>
      <c r="F32" s="542">
        <v>34.5</v>
      </c>
      <c r="G32" s="542">
        <v>36.5</v>
      </c>
      <c r="H32" s="542">
        <v>38.700000000000003</v>
      </c>
      <c r="I32" s="542">
        <v>40</v>
      </c>
      <c r="J32" s="544">
        <v>35.299999999999997</v>
      </c>
      <c r="K32" s="543" t="s">
        <v>349</v>
      </c>
      <c r="L32" s="364">
        <v>-0.79999999999999716</v>
      </c>
    </row>
    <row r="33" spans="1:12" s="110" customFormat="1" ht="15" customHeight="1" x14ac:dyDescent="0.2">
      <c r="A33" s="367"/>
      <c r="B33" s="368" t="s">
        <v>182</v>
      </c>
      <c r="C33" s="362"/>
      <c r="D33" s="362"/>
      <c r="E33" s="363"/>
      <c r="F33" s="542">
        <v>35.9</v>
      </c>
      <c r="G33" s="542">
        <v>42.2</v>
      </c>
      <c r="H33" s="542">
        <v>43.4</v>
      </c>
      <c r="I33" s="542">
        <v>45.5</v>
      </c>
      <c r="J33" s="542">
        <v>36.9</v>
      </c>
      <c r="K33" s="543" t="s">
        <v>349</v>
      </c>
      <c r="L33" s="364">
        <v>-1</v>
      </c>
    </row>
    <row r="34" spans="1:12" s="369" customFormat="1" ht="15" customHeight="1" x14ac:dyDescent="0.2">
      <c r="A34" s="367" t="s">
        <v>113</v>
      </c>
      <c r="B34" s="368" t="s">
        <v>116</v>
      </c>
      <c r="C34" s="362"/>
      <c r="D34" s="362"/>
      <c r="E34" s="363"/>
      <c r="F34" s="542">
        <v>35.799999999999997</v>
      </c>
      <c r="G34" s="542">
        <v>38.6</v>
      </c>
      <c r="H34" s="542">
        <v>41.5</v>
      </c>
      <c r="I34" s="542">
        <v>42.3</v>
      </c>
      <c r="J34" s="542">
        <v>35.799999999999997</v>
      </c>
      <c r="K34" s="543" t="s">
        <v>349</v>
      </c>
      <c r="L34" s="364">
        <v>0</v>
      </c>
    </row>
    <row r="35" spans="1:12" s="369" customFormat="1" ht="11.25" x14ac:dyDescent="0.2">
      <c r="A35" s="370"/>
      <c r="B35" s="371" t="s">
        <v>117</v>
      </c>
      <c r="C35" s="372"/>
      <c r="D35" s="372"/>
      <c r="E35" s="373"/>
      <c r="F35" s="545">
        <v>31.3</v>
      </c>
      <c r="G35" s="545">
        <v>42.2</v>
      </c>
      <c r="H35" s="545">
        <v>35.799999999999997</v>
      </c>
      <c r="I35" s="545">
        <v>41.9</v>
      </c>
      <c r="J35" s="546">
        <v>37.1</v>
      </c>
      <c r="K35" s="547" t="s">
        <v>349</v>
      </c>
      <c r="L35" s="374">
        <v>-5.8000000000000007</v>
      </c>
    </row>
    <row r="36" spans="1:12" s="369" customFormat="1" ht="15.95" customHeight="1" x14ac:dyDescent="0.2">
      <c r="A36" s="375" t="s">
        <v>350</v>
      </c>
      <c r="B36" s="376"/>
      <c r="C36" s="377"/>
      <c r="D36" s="376"/>
      <c r="E36" s="378"/>
      <c r="F36" s="548">
        <v>1321</v>
      </c>
      <c r="G36" s="548">
        <v>954</v>
      </c>
      <c r="H36" s="548">
        <v>1399</v>
      </c>
      <c r="I36" s="548">
        <v>1344</v>
      </c>
      <c r="J36" s="548">
        <v>1436</v>
      </c>
      <c r="K36" s="549">
        <v>-115</v>
      </c>
      <c r="L36" s="380">
        <v>-8.0083565459610035</v>
      </c>
    </row>
    <row r="37" spans="1:12" s="369" customFormat="1" ht="15.95" customHeight="1" x14ac:dyDescent="0.2">
      <c r="A37" s="381"/>
      <c r="B37" s="382" t="s">
        <v>113</v>
      </c>
      <c r="C37" s="382" t="s">
        <v>351</v>
      </c>
      <c r="D37" s="382"/>
      <c r="E37" s="383"/>
      <c r="F37" s="548">
        <v>464</v>
      </c>
      <c r="G37" s="548">
        <v>374</v>
      </c>
      <c r="H37" s="548">
        <v>568</v>
      </c>
      <c r="I37" s="548">
        <v>567</v>
      </c>
      <c r="J37" s="548">
        <v>517</v>
      </c>
      <c r="K37" s="549">
        <v>-53</v>
      </c>
      <c r="L37" s="380">
        <v>-10.251450676982591</v>
      </c>
    </row>
    <row r="38" spans="1:12" s="369" customFormat="1" ht="15.95" customHeight="1" x14ac:dyDescent="0.2">
      <c r="A38" s="381"/>
      <c r="B38" s="384" t="s">
        <v>105</v>
      </c>
      <c r="C38" s="384" t="s">
        <v>106</v>
      </c>
      <c r="D38" s="385"/>
      <c r="E38" s="383"/>
      <c r="F38" s="548">
        <v>718</v>
      </c>
      <c r="G38" s="548">
        <v>479</v>
      </c>
      <c r="H38" s="548">
        <v>780</v>
      </c>
      <c r="I38" s="548">
        <v>758</v>
      </c>
      <c r="J38" s="550">
        <v>755</v>
      </c>
      <c r="K38" s="549">
        <v>-37</v>
      </c>
      <c r="L38" s="380">
        <v>-4.9006622516556293</v>
      </c>
    </row>
    <row r="39" spans="1:12" s="369" customFormat="1" ht="15.95" customHeight="1" x14ac:dyDescent="0.2">
      <c r="A39" s="381"/>
      <c r="B39" s="385"/>
      <c r="C39" s="382" t="s">
        <v>352</v>
      </c>
      <c r="D39" s="385"/>
      <c r="E39" s="383"/>
      <c r="F39" s="548">
        <v>242</v>
      </c>
      <c r="G39" s="548">
        <v>174</v>
      </c>
      <c r="H39" s="548">
        <v>285</v>
      </c>
      <c r="I39" s="548">
        <v>305</v>
      </c>
      <c r="J39" s="548">
        <v>271</v>
      </c>
      <c r="K39" s="549">
        <v>-29</v>
      </c>
      <c r="L39" s="380">
        <v>-10.701107011070111</v>
      </c>
    </row>
    <row r="40" spans="1:12" s="369" customFormat="1" ht="15.95" customHeight="1" x14ac:dyDescent="0.2">
      <c r="A40" s="381"/>
      <c r="B40" s="384"/>
      <c r="C40" s="384" t="s">
        <v>107</v>
      </c>
      <c r="D40" s="385"/>
      <c r="E40" s="383"/>
      <c r="F40" s="548">
        <v>603</v>
      </c>
      <c r="G40" s="548">
        <v>475</v>
      </c>
      <c r="H40" s="548">
        <v>619</v>
      </c>
      <c r="I40" s="548">
        <v>586</v>
      </c>
      <c r="J40" s="548">
        <v>681</v>
      </c>
      <c r="K40" s="549">
        <v>-78</v>
      </c>
      <c r="L40" s="380">
        <v>-11.453744493392071</v>
      </c>
    </row>
    <row r="41" spans="1:12" s="369" customFormat="1" ht="24" customHeight="1" x14ac:dyDescent="0.2">
      <c r="A41" s="381"/>
      <c r="B41" s="385"/>
      <c r="C41" s="382" t="s">
        <v>352</v>
      </c>
      <c r="D41" s="385"/>
      <c r="E41" s="383"/>
      <c r="F41" s="548">
        <v>222</v>
      </c>
      <c r="G41" s="548">
        <v>200</v>
      </c>
      <c r="H41" s="548">
        <v>283</v>
      </c>
      <c r="I41" s="548">
        <v>262</v>
      </c>
      <c r="J41" s="550">
        <v>246</v>
      </c>
      <c r="K41" s="549">
        <v>-24</v>
      </c>
      <c r="L41" s="380">
        <v>-9.7560975609756095</v>
      </c>
    </row>
    <row r="42" spans="1:12" s="110" customFormat="1" ht="15" customHeight="1" x14ac:dyDescent="0.2">
      <c r="A42" s="381"/>
      <c r="B42" s="384" t="s">
        <v>113</v>
      </c>
      <c r="C42" s="384" t="s">
        <v>353</v>
      </c>
      <c r="D42" s="385"/>
      <c r="E42" s="383"/>
      <c r="F42" s="548">
        <v>256</v>
      </c>
      <c r="G42" s="548">
        <v>198</v>
      </c>
      <c r="H42" s="548">
        <v>360</v>
      </c>
      <c r="I42" s="548">
        <v>322</v>
      </c>
      <c r="J42" s="548">
        <v>260</v>
      </c>
      <c r="K42" s="549">
        <v>-4</v>
      </c>
      <c r="L42" s="380">
        <v>-1.5384615384615385</v>
      </c>
    </row>
    <row r="43" spans="1:12" s="110" customFormat="1" ht="15" customHeight="1" x14ac:dyDescent="0.2">
      <c r="A43" s="381"/>
      <c r="B43" s="385"/>
      <c r="C43" s="382" t="s">
        <v>352</v>
      </c>
      <c r="D43" s="385"/>
      <c r="E43" s="383"/>
      <c r="F43" s="548">
        <v>117</v>
      </c>
      <c r="G43" s="548">
        <v>85</v>
      </c>
      <c r="H43" s="548">
        <v>174</v>
      </c>
      <c r="I43" s="548">
        <v>172</v>
      </c>
      <c r="J43" s="548">
        <v>127</v>
      </c>
      <c r="K43" s="549">
        <v>-10</v>
      </c>
      <c r="L43" s="380">
        <v>-7.8740157480314963</v>
      </c>
    </row>
    <row r="44" spans="1:12" s="110" customFormat="1" ht="15" customHeight="1" x14ac:dyDescent="0.2">
      <c r="A44" s="381"/>
      <c r="B44" s="384"/>
      <c r="C44" s="366" t="s">
        <v>109</v>
      </c>
      <c r="D44" s="385"/>
      <c r="E44" s="383"/>
      <c r="F44" s="548">
        <v>894</v>
      </c>
      <c r="G44" s="548">
        <v>658</v>
      </c>
      <c r="H44" s="548">
        <v>891</v>
      </c>
      <c r="I44" s="548">
        <v>850</v>
      </c>
      <c r="J44" s="550">
        <v>963</v>
      </c>
      <c r="K44" s="549">
        <v>-69</v>
      </c>
      <c r="L44" s="380">
        <v>-7.1651090342679131</v>
      </c>
    </row>
    <row r="45" spans="1:12" s="110" customFormat="1" ht="15" customHeight="1" x14ac:dyDescent="0.2">
      <c r="A45" s="381"/>
      <c r="B45" s="385"/>
      <c r="C45" s="382" t="s">
        <v>352</v>
      </c>
      <c r="D45" s="385"/>
      <c r="E45" s="383"/>
      <c r="F45" s="548">
        <v>296</v>
      </c>
      <c r="G45" s="548">
        <v>250</v>
      </c>
      <c r="H45" s="548">
        <v>337</v>
      </c>
      <c r="I45" s="548">
        <v>318</v>
      </c>
      <c r="J45" s="548">
        <v>327</v>
      </c>
      <c r="K45" s="549">
        <v>-31</v>
      </c>
      <c r="L45" s="380">
        <v>-9.4801223241590211</v>
      </c>
    </row>
    <row r="46" spans="1:12" s="110" customFormat="1" ht="15" customHeight="1" x14ac:dyDescent="0.2">
      <c r="A46" s="381"/>
      <c r="B46" s="384"/>
      <c r="C46" s="366" t="s">
        <v>110</v>
      </c>
      <c r="D46" s="385"/>
      <c r="E46" s="383"/>
      <c r="F46" s="548">
        <v>155</v>
      </c>
      <c r="G46" s="548">
        <v>83</v>
      </c>
      <c r="H46" s="548">
        <v>128</v>
      </c>
      <c r="I46" s="548">
        <v>147</v>
      </c>
      <c r="J46" s="548">
        <v>196</v>
      </c>
      <c r="K46" s="549">
        <v>-41</v>
      </c>
      <c r="L46" s="380">
        <v>-20.918367346938776</v>
      </c>
    </row>
    <row r="47" spans="1:12" s="110" customFormat="1" ht="15" customHeight="1" x14ac:dyDescent="0.2">
      <c r="A47" s="381"/>
      <c r="B47" s="385"/>
      <c r="C47" s="382" t="s">
        <v>352</v>
      </c>
      <c r="D47" s="385"/>
      <c r="E47" s="383"/>
      <c r="F47" s="548">
        <v>47</v>
      </c>
      <c r="G47" s="548">
        <v>34</v>
      </c>
      <c r="H47" s="548">
        <v>48</v>
      </c>
      <c r="I47" s="548">
        <v>70</v>
      </c>
      <c r="J47" s="550">
        <v>56</v>
      </c>
      <c r="K47" s="549">
        <v>-9</v>
      </c>
      <c r="L47" s="380">
        <v>-16.071428571428573</v>
      </c>
    </row>
    <row r="48" spans="1:12" s="110" customFormat="1" ht="15" customHeight="1" x14ac:dyDescent="0.2">
      <c r="A48" s="381"/>
      <c r="B48" s="385"/>
      <c r="C48" s="366" t="s">
        <v>111</v>
      </c>
      <c r="D48" s="386"/>
      <c r="E48" s="387"/>
      <c r="F48" s="548">
        <v>16</v>
      </c>
      <c r="G48" s="548">
        <v>15</v>
      </c>
      <c r="H48" s="548">
        <v>20</v>
      </c>
      <c r="I48" s="548">
        <v>25</v>
      </c>
      <c r="J48" s="548">
        <v>17</v>
      </c>
      <c r="K48" s="549">
        <v>-1</v>
      </c>
      <c r="L48" s="380">
        <v>-5.882352941176471</v>
      </c>
    </row>
    <row r="49" spans="1:12" s="110" customFormat="1" ht="15" customHeight="1" x14ac:dyDescent="0.2">
      <c r="A49" s="381"/>
      <c r="B49" s="385"/>
      <c r="C49" s="382" t="s">
        <v>352</v>
      </c>
      <c r="D49" s="385"/>
      <c r="E49" s="383"/>
      <c r="F49" s="548">
        <v>4</v>
      </c>
      <c r="G49" s="548">
        <v>5</v>
      </c>
      <c r="H49" s="548">
        <v>9</v>
      </c>
      <c r="I49" s="548">
        <v>7</v>
      </c>
      <c r="J49" s="548">
        <v>7</v>
      </c>
      <c r="K49" s="549">
        <v>-3</v>
      </c>
      <c r="L49" s="380">
        <v>-42.857142857142854</v>
      </c>
    </row>
    <row r="50" spans="1:12" s="110" customFormat="1" ht="15" customHeight="1" x14ac:dyDescent="0.2">
      <c r="A50" s="381"/>
      <c r="B50" s="384" t="s">
        <v>113</v>
      </c>
      <c r="C50" s="382" t="s">
        <v>181</v>
      </c>
      <c r="D50" s="385"/>
      <c r="E50" s="383"/>
      <c r="F50" s="548">
        <v>759</v>
      </c>
      <c r="G50" s="548">
        <v>501</v>
      </c>
      <c r="H50" s="548">
        <v>835</v>
      </c>
      <c r="I50" s="548">
        <v>817</v>
      </c>
      <c r="J50" s="550">
        <v>832</v>
      </c>
      <c r="K50" s="549">
        <v>-73</v>
      </c>
      <c r="L50" s="380">
        <v>-8.7740384615384617</v>
      </c>
    </row>
    <row r="51" spans="1:12" s="110" customFormat="1" ht="15" customHeight="1" x14ac:dyDescent="0.2">
      <c r="A51" s="381"/>
      <c r="B51" s="385"/>
      <c r="C51" s="382" t="s">
        <v>352</v>
      </c>
      <c r="D51" s="385"/>
      <c r="E51" s="383"/>
      <c r="F51" s="548">
        <v>262</v>
      </c>
      <c r="G51" s="548">
        <v>183</v>
      </c>
      <c r="H51" s="548">
        <v>323</v>
      </c>
      <c r="I51" s="548">
        <v>327</v>
      </c>
      <c r="J51" s="548">
        <v>294</v>
      </c>
      <c r="K51" s="549">
        <v>-32</v>
      </c>
      <c r="L51" s="380">
        <v>-10.884353741496598</v>
      </c>
    </row>
    <row r="52" spans="1:12" s="110" customFormat="1" ht="15" customHeight="1" x14ac:dyDescent="0.2">
      <c r="A52" s="381"/>
      <c r="B52" s="384"/>
      <c r="C52" s="382" t="s">
        <v>182</v>
      </c>
      <c r="D52" s="385"/>
      <c r="E52" s="383"/>
      <c r="F52" s="548">
        <v>562</v>
      </c>
      <c r="G52" s="548">
        <v>453</v>
      </c>
      <c r="H52" s="548">
        <v>564</v>
      </c>
      <c r="I52" s="548">
        <v>527</v>
      </c>
      <c r="J52" s="548">
        <v>604</v>
      </c>
      <c r="K52" s="549">
        <v>-42</v>
      </c>
      <c r="L52" s="380">
        <v>-6.9536423841059607</v>
      </c>
    </row>
    <row r="53" spans="1:12" s="269" customFormat="1" ht="11.25" customHeight="1" x14ac:dyDescent="0.2">
      <c r="A53" s="381"/>
      <c r="B53" s="385"/>
      <c r="C53" s="382" t="s">
        <v>352</v>
      </c>
      <c r="D53" s="385"/>
      <c r="E53" s="383"/>
      <c r="F53" s="548">
        <v>202</v>
      </c>
      <c r="G53" s="548">
        <v>191</v>
      </c>
      <c r="H53" s="548">
        <v>245</v>
      </c>
      <c r="I53" s="548">
        <v>240</v>
      </c>
      <c r="J53" s="550">
        <v>223</v>
      </c>
      <c r="K53" s="549">
        <v>-21</v>
      </c>
      <c r="L53" s="380">
        <v>-9.4170403587443943</v>
      </c>
    </row>
    <row r="54" spans="1:12" s="151" customFormat="1" ht="12.75" customHeight="1" x14ac:dyDescent="0.2">
      <c r="A54" s="381"/>
      <c r="B54" s="384" t="s">
        <v>113</v>
      </c>
      <c r="C54" s="384" t="s">
        <v>116</v>
      </c>
      <c r="D54" s="385"/>
      <c r="E54" s="383"/>
      <c r="F54" s="548">
        <v>1138</v>
      </c>
      <c r="G54" s="548">
        <v>788</v>
      </c>
      <c r="H54" s="548">
        <v>1171</v>
      </c>
      <c r="I54" s="548">
        <v>1138</v>
      </c>
      <c r="J54" s="548">
        <v>1239</v>
      </c>
      <c r="K54" s="549">
        <v>-101</v>
      </c>
      <c r="L54" s="380">
        <v>-8.1517352703793389</v>
      </c>
    </row>
    <row r="55" spans="1:12" ht="11.25" x14ac:dyDescent="0.2">
      <c r="A55" s="381"/>
      <c r="B55" s="385"/>
      <c r="C55" s="382" t="s">
        <v>352</v>
      </c>
      <c r="D55" s="385"/>
      <c r="E55" s="383"/>
      <c r="F55" s="548">
        <v>407</v>
      </c>
      <c r="G55" s="548">
        <v>304</v>
      </c>
      <c r="H55" s="548">
        <v>486</v>
      </c>
      <c r="I55" s="548">
        <v>481</v>
      </c>
      <c r="J55" s="548">
        <v>444</v>
      </c>
      <c r="K55" s="549">
        <v>-37</v>
      </c>
      <c r="L55" s="380">
        <v>-8.3333333333333339</v>
      </c>
    </row>
    <row r="56" spans="1:12" ht="14.25" customHeight="1" x14ac:dyDescent="0.2">
      <c r="A56" s="381"/>
      <c r="B56" s="385"/>
      <c r="C56" s="384" t="s">
        <v>117</v>
      </c>
      <c r="D56" s="385"/>
      <c r="E56" s="383"/>
      <c r="F56" s="548">
        <v>182</v>
      </c>
      <c r="G56" s="548">
        <v>166</v>
      </c>
      <c r="H56" s="548">
        <v>226</v>
      </c>
      <c r="I56" s="548">
        <v>203</v>
      </c>
      <c r="J56" s="548">
        <v>197</v>
      </c>
      <c r="K56" s="549">
        <v>-15</v>
      </c>
      <c r="L56" s="380">
        <v>-7.6142131979695433</v>
      </c>
    </row>
    <row r="57" spans="1:12" ht="18.75" customHeight="1" x14ac:dyDescent="0.2">
      <c r="A57" s="388"/>
      <c r="B57" s="389"/>
      <c r="C57" s="390" t="s">
        <v>352</v>
      </c>
      <c r="D57" s="389"/>
      <c r="E57" s="391"/>
      <c r="F57" s="551">
        <v>57</v>
      </c>
      <c r="G57" s="552">
        <v>70</v>
      </c>
      <c r="H57" s="552">
        <v>81</v>
      </c>
      <c r="I57" s="552">
        <v>85</v>
      </c>
      <c r="J57" s="552">
        <v>73</v>
      </c>
      <c r="K57" s="553">
        <f t="shared" ref="K57" si="0">IF(OR(F57=".",J57=".")=TRUE,".",IF(OR(F57="*",J57="*")=TRUE,"*",IF(AND(F57="-",J57="-")=TRUE,"-",IF(AND(ISNUMBER(J57),ISNUMBER(F57))=TRUE,IF(F57-J57=0,0,F57-J57),IF(ISNUMBER(F57)=TRUE,F57,-J57)))))</f>
        <v>-16</v>
      </c>
      <c r="L57" s="392">
        <f t="shared" ref="L57" si="1">IF(K57 =".",".",IF(K57 ="*","*",IF(K57="-","-",IF(K57=0,0,IF(OR(J57="-",J57=".",F57="-",F57=".")=TRUE,"X",IF(J57=0,"0,0",IF(ABS(K57*100/J57)&gt;250,".X",(K57*100/J57))))))))</f>
        <v>-21.917808219178081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1359</v>
      </c>
      <c r="E11" s="114">
        <v>1014</v>
      </c>
      <c r="F11" s="114">
        <v>1953</v>
      </c>
      <c r="G11" s="114">
        <v>1363</v>
      </c>
      <c r="H11" s="140">
        <v>1478</v>
      </c>
      <c r="I11" s="115">
        <v>-119</v>
      </c>
      <c r="J11" s="116">
        <v>-8.051420838971584</v>
      </c>
    </row>
    <row r="12" spans="1:15" s="110" customFormat="1" ht="24.95" customHeight="1" x14ac:dyDescent="0.2">
      <c r="A12" s="193" t="s">
        <v>132</v>
      </c>
      <c r="B12" s="194" t="s">
        <v>133</v>
      </c>
      <c r="C12" s="113">
        <v>1.6188373804267844</v>
      </c>
      <c r="D12" s="115">
        <v>22</v>
      </c>
      <c r="E12" s="114">
        <v>22</v>
      </c>
      <c r="F12" s="114">
        <v>30</v>
      </c>
      <c r="G12" s="114">
        <v>32</v>
      </c>
      <c r="H12" s="140">
        <v>12</v>
      </c>
      <c r="I12" s="115">
        <v>10</v>
      </c>
      <c r="J12" s="116">
        <v>83.333333333333329</v>
      </c>
    </row>
    <row r="13" spans="1:15" s="110" customFormat="1" ht="24.95" customHeight="1" x14ac:dyDescent="0.2">
      <c r="A13" s="193" t="s">
        <v>134</v>
      </c>
      <c r="B13" s="199" t="s">
        <v>214</v>
      </c>
      <c r="C13" s="113">
        <v>2.0603384841795438</v>
      </c>
      <c r="D13" s="115">
        <v>28</v>
      </c>
      <c r="E13" s="114">
        <v>12</v>
      </c>
      <c r="F13" s="114">
        <v>20</v>
      </c>
      <c r="G13" s="114">
        <v>41</v>
      </c>
      <c r="H13" s="140">
        <v>24</v>
      </c>
      <c r="I13" s="115">
        <v>4</v>
      </c>
      <c r="J13" s="116">
        <v>16.666666666666668</v>
      </c>
    </row>
    <row r="14" spans="1:15" s="287" customFormat="1" ht="24.95" customHeight="1" x14ac:dyDescent="0.2">
      <c r="A14" s="193" t="s">
        <v>215</v>
      </c>
      <c r="B14" s="199" t="s">
        <v>137</v>
      </c>
      <c r="C14" s="113">
        <v>24.576894775570274</v>
      </c>
      <c r="D14" s="115">
        <v>334</v>
      </c>
      <c r="E14" s="114">
        <v>208</v>
      </c>
      <c r="F14" s="114">
        <v>454</v>
      </c>
      <c r="G14" s="114">
        <v>266</v>
      </c>
      <c r="H14" s="140">
        <v>305</v>
      </c>
      <c r="I14" s="115">
        <v>29</v>
      </c>
      <c r="J14" s="116">
        <v>9.5081967213114762</v>
      </c>
      <c r="K14" s="110"/>
      <c r="L14" s="110"/>
      <c r="M14" s="110"/>
      <c r="N14" s="110"/>
      <c r="O14" s="110"/>
    </row>
    <row r="15" spans="1:15" s="110" customFormat="1" ht="24.95" customHeight="1" x14ac:dyDescent="0.2">
      <c r="A15" s="193" t="s">
        <v>216</v>
      </c>
      <c r="B15" s="199" t="s">
        <v>217</v>
      </c>
      <c r="C15" s="113">
        <v>4.5621780721118466</v>
      </c>
      <c r="D15" s="115">
        <v>62</v>
      </c>
      <c r="E15" s="114">
        <v>61</v>
      </c>
      <c r="F15" s="114">
        <v>80</v>
      </c>
      <c r="G15" s="114">
        <v>56</v>
      </c>
      <c r="H15" s="140">
        <v>69</v>
      </c>
      <c r="I15" s="115">
        <v>-7</v>
      </c>
      <c r="J15" s="116">
        <v>-10.144927536231885</v>
      </c>
    </row>
    <row r="16" spans="1:15" s="287" customFormat="1" ht="24.95" customHeight="1" x14ac:dyDescent="0.2">
      <c r="A16" s="193" t="s">
        <v>218</v>
      </c>
      <c r="B16" s="199" t="s">
        <v>141</v>
      </c>
      <c r="C16" s="113">
        <v>7.2111846946284031</v>
      </c>
      <c r="D16" s="115">
        <v>98</v>
      </c>
      <c r="E16" s="114">
        <v>54</v>
      </c>
      <c r="F16" s="114">
        <v>127</v>
      </c>
      <c r="G16" s="114">
        <v>55</v>
      </c>
      <c r="H16" s="140">
        <v>90</v>
      </c>
      <c r="I16" s="115">
        <v>8</v>
      </c>
      <c r="J16" s="116">
        <v>8.8888888888888893</v>
      </c>
      <c r="K16" s="110"/>
      <c r="L16" s="110"/>
      <c r="M16" s="110"/>
      <c r="N16" s="110"/>
      <c r="O16" s="110"/>
    </row>
    <row r="17" spans="1:15" s="110" customFormat="1" ht="24.95" customHeight="1" x14ac:dyDescent="0.2">
      <c r="A17" s="193" t="s">
        <v>142</v>
      </c>
      <c r="B17" s="199" t="s">
        <v>220</v>
      </c>
      <c r="C17" s="113">
        <v>12.803532008830022</v>
      </c>
      <c r="D17" s="115">
        <v>174</v>
      </c>
      <c r="E17" s="114">
        <v>93</v>
      </c>
      <c r="F17" s="114">
        <v>247</v>
      </c>
      <c r="G17" s="114">
        <v>155</v>
      </c>
      <c r="H17" s="140">
        <v>146</v>
      </c>
      <c r="I17" s="115">
        <v>28</v>
      </c>
      <c r="J17" s="116">
        <v>19.17808219178082</v>
      </c>
    </row>
    <row r="18" spans="1:15" s="287" customFormat="1" ht="24.95" customHeight="1" x14ac:dyDescent="0.2">
      <c r="A18" s="201" t="s">
        <v>144</v>
      </c>
      <c r="B18" s="202" t="s">
        <v>145</v>
      </c>
      <c r="C18" s="113">
        <v>6.8432671081677707</v>
      </c>
      <c r="D18" s="115">
        <v>93</v>
      </c>
      <c r="E18" s="114">
        <v>47</v>
      </c>
      <c r="F18" s="114">
        <v>175</v>
      </c>
      <c r="G18" s="114">
        <v>98</v>
      </c>
      <c r="H18" s="140">
        <v>126</v>
      </c>
      <c r="I18" s="115">
        <v>-33</v>
      </c>
      <c r="J18" s="116">
        <v>-26.19047619047619</v>
      </c>
      <c r="K18" s="110"/>
      <c r="L18" s="110"/>
      <c r="M18" s="110"/>
      <c r="N18" s="110"/>
      <c r="O18" s="110"/>
    </row>
    <row r="19" spans="1:15" s="110" customFormat="1" ht="24.95" customHeight="1" x14ac:dyDescent="0.2">
      <c r="A19" s="193" t="s">
        <v>146</v>
      </c>
      <c r="B19" s="199" t="s">
        <v>147</v>
      </c>
      <c r="C19" s="113">
        <v>13.392200147167035</v>
      </c>
      <c r="D19" s="115">
        <v>182</v>
      </c>
      <c r="E19" s="114">
        <v>165</v>
      </c>
      <c r="F19" s="114">
        <v>299</v>
      </c>
      <c r="G19" s="114">
        <v>186</v>
      </c>
      <c r="H19" s="140">
        <v>194</v>
      </c>
      <c r="I19" s="115">
        <v>-12</v>
      </c>
      <c r="J19" s="116">
        <v>-6.1855670103092786</v>
      </c>
    </row>
    <row r="20" spans="1:15" s="287" customFormat="1" ht="24.95" customHeight="1" x14ac:dyDescent="0.2">
      <c r="A20" s="193" t="s">
        <v>148</v>
      </c>
      <c r="B20" s="199" t="s">
        <v>149</v>
      </c>
      <c r="C20" s="113">
        <v>3.384841795437822</v>
      </c>
      <c r="D20" s="115">
        <v>46</v>
      </c>
      <c r="E20" s="114">
        <v>44</v>
      </c>
      <c r="F20" s="114">
        <v>73</v>
      </c>
      <c r="G20" s="114">
        <v>54</v>
      </c>
      <c r="H20" s="140">
        <v>59</v>
      </c>
      <c r="I20" s="115">
        <v>-13</v>
      </c>
      <c r="J20" s="116">
        <v>-22.033898305084747</v>
      </c>
      <c r="K20" s="110"/>
      <c r="L20" s="110"/>
      <c r="M20" s="110"/>
      <c r="N20" s="110"/>
      <c r="O20" s="110"/>
    </row>
    <row r="21" spans="1:15" s="110" customFormat="1" ht="24.95" customHeight="1" x14ac:dyDescent="0.2">
      <c r="A21" s="201" t="s">
        <v>150</v>
      </c>
      <c r="B21" s="202" t="s">
        <v>151</v>
      </c>
      <c r="C21" s="113">
        <v>5.518763796909492</v>
      </c>
      <c r="D21" s="115">
        <v>75</v>
      </c>
      <c r="E21" s="114">
        <v>42</v>
      </c>
      <c r="F21" s="114">
        <v>93</v>
      </c>
      <c r="G21" s="114">
        <v>115</v>
      </c>
      <c r="H21" s="140">
        <v>70</v>
      </c>
      <c r="I21" s="115">
        <v>5</v>
      </c>
      <c r="J21" s="116">
        <v>7.1428571428571432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0.80941869021339219</v>
      </c>
      <c r="D23" s="115">
        <v>11</v>
      </c>
      <c r="E23" s="114">
        <v>7</v>
      </c>
      <c r="F23" s="114">
        <v>23</v>
      </c>
      <c r="G23" s="114">
        <v>5</v>
      </c>
      <c r="H23" s="140">
        <v>19</v>
      </c>
      <c r="I23" s="115">
        <v>-8</v>
      </c>
      <c r="J23" s="116">
        <v>-42.10526315789474</v>
      </c>
    </row>
    <row r="24" spans="1:15" s="110" customFormat="1" ht="24.95" customHeight="1" x14ac:dyDescent="0.2">
      <c r="A24" s="193" t="s">
        <v>156</v>
      </c>
      <c r="B24" s="199" t="s">
        <v>221</v>
      </c>
      <c r="C24" s="113">
        <v>4.1206769683590876</v>
      </c>
      <c r="D24" s="115">
        <v>56</v>
      </c>
      <c r="E24" s="114">
        <v>31</v>
      </c>
      <c r="F24" s="114">
        <v>65</v>
      </c>
      <c r="G24" s="114">
        <v>33</v>
      </c>
      <c r="H24" s="140">
        <v>42</v>
      </c>
      <c r="I24" s="115">
        <v>14</v>
      </c>
      <c r="J24" s="116">
        <v>33.333333333333336</v>
      </c>
    </row>
    <row r="25" spans="1:15" s="110" customFormat="1" ht="24.95" customHeight="1" x14ac:dyDescent="0.2">
      <c r="A25" s="193" t="s">
        <v>222</v>
      </c>
      <c r="B25" s="204" t="s">
        <v>159</v>
      </c>
      <c r="C25" s="113">
        <v>4.9300956585724798</v>
      </c>
      <c r="D25" s="115">
        <v>67</v>
      </c>
      <c r="E25" s="114">
        <v>41</v>
      </c>
      <c r="F25" s="114">
        <v>62</v>
      </c>
      <c r="G25" s="114">
        <v>111</v>
      </c>
      <c r="H25" s="140">
        <v>62</v>
      </c>
      <c r="I25" s="115">
        <v>5</v>
      </c>
      <c r="J25" s="116">
        <v>8.064516129032258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3.4584253127299487</v>
      </c>
      <c r="D27" s="115">
        <v>47</v>
      </c>
      <c r="E27" s="114">
        <v>46</v>
      </c>
      <c r="F27" s="114">
        <v>94</v>
      </c>
      <c r="G27" s="114">
        <v>75</v>
      </c>
      <c r="H27" s="140">
        <v>63</v>
      </c>
      <c r="I27" s="115">
        <v>-16</v>
      </c>
      <c r="J27" s="116">
        <v>-25.396825396825395</v>
      </c>
    </row>
    <row r="28" spans="1:15" s="110" customFormat="1" ht="24.95" customHeight="1" x14ac:dyDescent="0.2">
      <c r="A28" s="193" t="s">
        <v>163</v>
      </c>
      <c r="B28" s="199" t="s">
        <v>164</v>
      </c>
      <c r="C28" s="113">
        <v>3.6055923473142015</v>
      </c>
      <c r="D28" s="115">
        <v>49</v>
      </c>
      <c r="E28" s="114">
        <v>31</v>
      </c>
      <c r="F28" s="114">
        <v>94</v>
      </c>
      <c r="G28" s="114">
        <v>35</v>
      </c>
      <c r="H28" s="140">
        <v>48</v>
      </c>
      <c r="I28" s="115">
        <v>1</v>
      </c>
      <c r="J28" s="116">
        <v>2.0833333333333335</v>
      </c>
    </row>
    <row r="29" spans="1:15" s="110" customFormat="1" ht="24.95" customHeight="1" x14ac:dyDescent="0.2">
      <c r="A29" s="193">
        <v>86</v>
      </c>
      <c r="B29" s="199" t="s">
        <v>165</v>
      </c>
      <c r="C29" s="113">
        <v>7.5791022810890363</v>
      </c>
      <c r="D29" s="115">
        <v>103</v>
      </c>
      <c r="E29" s="114">
        <v>77</v>
      </c>
      <c r="F29" s="114">
        <v>125</v>
      </c>
      <c r="G29" s="114">
        <v>80</v>
      </c>
      <c r="H29" s="140">
        <v>70</v>
      </c>
      <c r="I29" s="115">
        <v>33</v>
      </c>
      <c r="J29" s="116">
        <v>47.142857142857146</v>
      </c>
    </row>
    <row r="30" spans="1:15" s="110" customFormat="1" ht="24.95" customHeight="1" x14ac:dyDescent="0.2">
      <c r="A30" s="193">
        <v>87.88</v>
      </c>
      <c r="B30" s="204" t="s">
        <v>166</v>
      </c>
      <c r="C30" s="113">
        <v>12.656364974245768</v>
      </c>
      <c r="D30" s="115">
        <v>172</v>
      </c>
      <c r="E30" s="114">
        <v>149</v>
      </c>
      <c r="F30" s="114">
        <v>237</v>
      </c>
      <c r="G30" s="114">
        <v>129</v>
      </c>
      <c r="H30" s="140">
        <v>306</v>
      </c>
      <c r="I30" s="115">
        <v>-134</v>
      </c>
      <c r="J30" s="116">
        <v>-43.790849673202615</v>
      </c>
    </row>
    <row r="31" spans="1:15" s="110" customFormat="1" ht="24.95" customHeight="1" x14ac:dyDescent="0.2">
      <c r="A31" s="193" t="s">
        <v>167</v>
      </c>
      <c r="B31" s="199" t="s">
        <v>168</v>
      </c>
      <c r="C31" s="113">
        <v>2.3546725533480499</v>
      </c>
      <c r="D31" s="115">
        <v>32</v>
      </c>
      <c r="E31" s="114">
        <v>31</v>
      </c>
      <c r="F31" s="114">
        <v>43</v>
      </c>
      <c r="G31" s="114">
        <v>45</v>
      </c>
      <c r="H31" s="140">
        <v>45</v>
      </c>
      <c r="I31" s="115">
        <v>-13</v>
      </c>
      <c r="J31" s="116">
        <v>-28.888888888888889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1.6188373804267844</v>
      </c>
      <c r="D34" s="115">
        <v>22</v>
      </c>
      <c r="E34" s="114">
        <v>22</v>
      </c>
      <c r="F34" s="114">
        <v>30</v>
      </c>
      <c r="G34" s="114">
        <v>32</v>
      </c>
      <c r="H34" s="140">
        <v>12</v>
      </c>
      <c r="I34" s="115">
        <v>10</v>
      </c>
      <c r="J34" s="116">
        <v>83.333333333333329</v>
      </c>
    </row>
    <row r="35" spans="1:10" s="110" customFormat="1" ht="24.95" customHeight="1" x14ac:dyDescent="0.2">
      <c r="A35" s="292" t="s">
        <v>171</v>
      </c>
      <c r="B35" s="293" t="s">
        <v>172</v>
      </c>
      <c r="C35" s="113">
        <v>33.480500367917585</v>
      </c>
      <c r="D35" s="115">
        <v>455</v>
      </c>
      <c r="E35" s="114">
        <v>267</v>
      </c>
      <c r="F35" s="114">
        <v>649</v>
      </c>
      <c r="G35" s="114">
        <v>405</v>
      </c>
      <c r="H35" s="140">
        <v>455</v>
      </c>
      <c r="I35" s="115">
        <v>0</v>
      </c>
      <c r="J35" s="116">
        <v>0</v>
      </c>
    </row>
    <row r="36" spans="1:10" s="110" customFormat="1" ht="24.95" customHeight="1" x14ac:dyDescent="0.2">
      <c r="A36" s="294" t="s">
        <v>173</v>
      </c>
      <c r="B36" s="295" t="s">
        <v>174</v>
      </c>
      <c r="C36" s="125">
        <v>64.900662251655632</v>
      </c>
      <c r="D36" s="143">
        <v>882</v>
      </c>
      <c r="E36" s="144">
        <v>725</v>
      </c>
      <c r="F36" s="144">
        <v>1274</v>
      </c>
      <c r="G36" s="144">
        <v>926</v>
      </c>
      <c r="H36" s="145">
        <v>1011</v>
      </c>
      <c r="I36" s="143">
        <v>-129</v>
      </c>
      <c r="J36" s="146">
        <v>-12.759643916913946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1359</v>
      </c>
      <c r="F11" s="264">
        <v>1014</v>
      </c>
      <c r="G11" s="264">
        <v>1953</v>
      </c>
      <c r="H11" s="264">
        <v>1363</v>
      </c>
      <c r="I11" s="265">
        <v>1478</v>
      </c>
      <c r="J11" s="263">
        <v>-119</v>
      </c>
      <c r="K11" s="266">
        <v>-8.051420838971584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29.874908020603385</v>
      </c>
      <c r="E13" s="115">
        <v>406</v>
      </c>
      <c r="F13" s="114">
        <v>384</v>
      </c>
      <c r="G13" s="114">
        <v>537</v>
      </c>
      <c r="H13" s="114">
        <v>466</v>
      </c>
      <c r="I13" s="140">
        <v>446</v>
      </c>
      <c r="J13" s="115">
        <v>-40</v>
      </c>
      <c r="K13" s="116">
        <v>-8.9686098654708513</v>
      </c>
    </row>
    <row r="14" spans="1:15" ht="15.95" customHeight="1" x14ac:dyDescent="0.2">
      <c r="A14" s="306" t="s">
        <v>230</v>
      </c>
      <c r="B14" s="307"/>
      <c r="C14" s="308"/>
      <c r="D14" s="113">
        <v>54.598969830757909</v>
      </c>
      <c r="E14" s="115">
        <v>742</v>
      </c>
      <c r="F14" s="114">
        <v>488</v>
      </c>
      <c r="G14" s="114">
        <v>1181</v>
      </c>
      <c r="H14" s="114">
        <v>732</v>
      </c>
      <c r="I14" s="140">
        <v>822</v>
      </c>
      <c r="J14" s="115">
        <v>-80</v>
      </c>
      <c r="K14" s="116">
        <v>-9.7323600973236015</v>
      </c>
    </row>
    <row r="15" spans="1:15" ht="15.95" customHeight="1" x14ac:dyDescent="0.2">
      <c r="A15" s="306" t="s">
        <v>231</v>
      </c>
      <c r="B15" s="307"/>
      <c r="C15" s="308"/>
      <c r="D15" s="113">
        <v>6.6225165562913908</v>
      </c>
      <c r="E15" s="115">
        <v>90</v>
      </c>
      <c r="F15" s="114">
        <v>58</v>
      </c>
      <c r="G15" s="114">
        <v>110</v>
      </c>
      <c r="H15" s="114">
        <v>78</v>
      </c>
      <c r="I15" s="140">
        <v>94</v>
      </c>
      <c r="J15" s="115">
        <v>-4</v>
      </c>
      <c r="K15" s="116">
        <v>-4.2553191489361701</v>
      </c>
    </row>
    <row r="16" spans="1:15" ht="15.95" customHeight="1" x14ac:dyDescent="0.2">
      <c r="A16" s="306" t="s">
        <v>232</v>
      </c>
      <c r="B16" s="307"/>
      <c r="C16" s="308"/>
      <c r="D16" s="113">
        <v>8.903605592347315</v>
      </c>
      <c r="E16" s="115">
        <v>121</v>
      </c>
      <c r="F16" s="114">
        <v>84</v>
      </c>
      <c r="G16" s="114">
        <v>125</v>
      </c>
      <c r="H16" s="114">
        <v>87</v>
      </c>
      <c r="I16" s="140">
        <v>116</v>
      </c>
      <c r="J16" s="115">
        <v>5</v>
      </c>
      <c r="K16" s="116">
        <v>4.3103448275862073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0.95658572479764536</v>
      </c>
      <c r="E18" s="115">
        <v>13</v>
      </c>
      <c r="F18" s="114">
        <v>19</v>
      </c>
      <c r="G18" s="114">
        <v>28</v>
      </c>
      <c r="H18" s="114">
        <v>19</v>
      </c>
      <c r="I18" s="140">
        <v>10</v>
      </c>
      <c r="J18" s="115">
        <v>3</v>
      </c>
      <c r="K18" s="116">
        <v>30</v>
      </c>
    </row>
    <row r="19" spans="1:11" ht="14.1" customHeight="1" x14ac:dyDescent="0.2">
      <c r="A19" s="306" t="s">
        <v>235</v>
      </c>
      <c r="B19" s="307" t="s">
        <v>236</v>
      </c>
      <c r="C19" s="308"/>
      <c r="D19" s="113">
        <v>0.66225165562913912</v>
      </c>
      <c r="E19" s="115">
        <v>9</v>
      </c>
      <c r="F19" s="114">
        <v>12</v>
      </c>
      <c r="G19" s="114">
        <v>17</v>
      </c>
      <c r="H19" s="114">
        <v>13</v>
      </c>
      <c r="I19" s="140">
        <v>6</v>
      </c>
      <c r="J19" s="115">
        <v>3</v>
      </c>
      <c r="K19" s="116">
        <v>50</v>
      </c>
    </row>
    <row r="20" spans="1:11" ht="14.1" customHeight="1" x14ac:dyDescent="0.2">
      <c r="A20" s="306">
        <v>12</v>
      </c>
      <c r="B20" s="307" t="s">
        <v>237</v>
      </c>
      <c r="C20" s="308"/>
      <c r="D20" s="113">
        <v>2.1339220014716704</v>
      </c>
      <c r="E20" s="115">
        <v>29</v>
      </c>
      <c r="F20" s="114">
        <v>19</v>
      </c>
      <c r="G20" s="114">
        <v>35</v>
      </c>
      <c r="H20" s="114">
        <v>37</v>
      </c>
      <c r="I20" s="140">
        <v>37</v>
      </c>
      <c r="J20" s="115">
        <v>-8</v>
      </c>
      <c r="K20" s="116">
        <v>-21.621621621621621</v>
      </c>
    </row>
    <row r="21" spans="1:11" ht="14.1" customHeight="1" x14ac:dyDescent="0.2">
      <c r="A21" s="306">
        <v>21</v>
      </c>
      <c r="B21" s="307" t="s">
        <v>238</v>
      </c>
      <c r="C21" s="308"/>
      <c r="D21" s="113">
        <v>4.8565121412803531</v>
      </c>
      <c r="E21" s="115">
        <v>66</v>
      </c>
      <c r="F21" s="114">
        <v>37</v>
      </c>
      <c r="G21" s="114">
        <v>90</v>
      </c>
      <c r="H21" s="114">
        <v>62</v>
      </c>
      <c r="I21" s="140">
        <v>53</v>
      </c>
      <c r="J21" s="115">
        <v>13</v>
      </c>
      <c r="K21" s="116">
        <v>24.528301886792452</v>
      </c>
    </row>
    <row r="22" spans="1:11" ht="14.1" customHeight="1" x14ac:dyDescent="0.2">
      <c r="A22" s="306">
        <v>22</v>
      </c>
      <c r="B22" s="307" t="s">
        <v>239</v>
      </c>
      <c r="C22" s="308"/>
      <c r="D22" s="113">
        <v>1.9131714495952907</v>
      </c>
      <c r="E22" s="115">
        <v>26</v>
      </c>
      <c r="F22" s="114">
        <v>16</v>
      </c>
      <c r="G22" s="114">
        <v>30</v>
      </c>
      <c r="H22" s="114">
        <v>16</v>
      </c>
      <c r="I22" s="140">
        <v>27</v>
      </c>
      <c r="J22" s="115">
        <v>-1</v>
      </c>
      <c r="K22" s="116">
        <v>-3.7037037037037037</v>
      </c>
    </row>
    <row r="23" spans="1:11" ht="14.1" customHeight="1" x14ac:dyDescent="0.2">
      <c r="A23" s="306">
        <v>23</v>
      </c>
      <c r="B23" s="307" t="s">
        <v>240</v>
      </c>
      <c r="C23" s="308"/>
      <c r="D23" s="113">
        <v>0.36791758646063283</v>
      </c>
      <c r="E23" s="115">
        <v>5</v>
      </c>
      <c r="F23" s="114">
        <v>3</v>
      </c>
      <c r="G23" s="114">
        <v>10</v>
      </c>
      <c r="H23" s="114" t="s">
        <v>513</v>
      </c>
      <c r="I23" s="140" t="s">
        <v>513</v>
      </c>
      <c r="J23" s="115" t="s">
        <v>513</v>
      </c>
      <c r="K23" s="116" t="s">
        <v>513</v>
      </c>
    </row>
    <row r="24" spans="1:11" ht="14.1" customHeight="1" x14ac:dyDescent="0.2">
      <c r="A24" s="306">
        <v>24</v>
      </c>
      <c r="B24" s="307" t="s">
        <v>241</v>
      </c>
      <c r="C24" s="308"/>
      <c r="D24" s="113">
        <v>4.1942604856512142</v>
      </c>
      <c r="E24" s="115">
        <v>57</v>
      </c>
      <c r="F24" s="114">
        <v>23</v>
      </c>
      <c r="G24" s="114">
        <v>79</v>
      </c>
      <c r="H24" s="114">
        <v>36</v>
      </c>
      <c r="I24" s="140">
        <v>56</v>
      </c>
      <c r="J24" s="115">
        <v>1</v>
      </c>
      <c r="K24" s="116">
        <v>1.7857142857142858</v>
      </c>
    </row>
    <row r="25" spans="1:11" ht="14.1" customHeight="1" x14ac:dyDescent="0.2">
      <c r="A25" s="306">
        <v>25</v>
      </c>
      <c r="B25" s="307" t="s">
        <v>242</v>
      </c>
      <c r="C25" s="308"/>
      <c r="D25" s="113">
        <v>3.6791758646063282</v>
      </c>
      <c r="E25" s="115">
        <v>50</v>
      </c>
      <c r="F25" s="114">
        <v>27</v>
      </c>
      <c r="G25" s="114">
        <v>91</v>
      </c>
      <c r="H25" s="114">
        <v>29</v>
      </c>
      <c r="I25" s="140">
        <v>44</v>
      </c>
      <c r="J25" s="115">
        <v>6</v>
      </c>
      <c r="K25" s="116">
        <v>13.636363636363637</v>
      </c>
    </row>
    <row r="26" spans="1:11" ht="14.1" customHeight="1" x14ac:dyDescent="0.2">
      <c r="A26" s="306">
        <v>26</v>
      </c>
      <c r="B26" s="307" t="s">
        <v>243</v>
      </c>
      <c r="C26" s="308"/>
      <c r="D26" s="113">
        <v>2.1339220014716704</v>
      </c>
      <c r="E26" s="115">
        <v>29</v>
      </c>
      <c r="F26" s="114">
        <v>13</v>
      </c>
      <c r="G26" s="114">
        <v>59</v>
      </c>
      <c r="H26" s="114">
        <v>11</v>
      </c>
      <c r="I26" s="140">
        <v>32</v>
      </c>
      <c r="J26" s="115">
        <v>-3</v>
      </c>
      <c r="K26" s="116">
        <v>-9.375</v>
      </c>
    </row>
    <row r="27" spans="1:11" ht="14.1" customHeight="1" x14ac:dyDescent="0.2">
      <c r="A27" s="306">
        <v>27</v>
      </c>
      <c r="B27" s="307" t="s">
        <v>244</v>
      </c>
      <c r="C27" s="308"/>
      <c r="D27" s="113">
        <v>1.8395879323031641</v>
      </c>
      <c r="E27" s="115">
        <v>25</v>
      </c>
      <c r="F27" s="114">
        <v>18</v>
      </c>
      <c r="G27" s="114">
        <v>21</v>
      </c>
      <c r="H27" s="114">
        <v>18</v>
      </c>
      <c r="I27" s="140">
        <v>21</v>
      </c>
      <c r="J27" s="115">
        <v>4</v>
      </c>
      <c r="K27" s="116">
        <v>19.047619047619047</v>
      </c>
    </row>
    <row r="28" spans="1:11" ht="14.1" customHeight="1" x14ac:dyDescent="0.2">
      <c r="A28" s="306">
        <v>28</v>
      </c>
      <c r="B28" s="307" t="s">
        <v>245</v>
      </c>
      <c r="C28" s="308"/>
      <c r="D28" s="113">
        <v>0.73583517292126566</v>
      </c>
      <c r="E28" s="115">
        <v>10</v>
      </c>
      <c r="F28" s="114">
        <v>31</v>
      </c>
      <c r="G28" s="114">
        <v>27</v>
      </c>
      <c r="H28" s="114">
        <v>9</v>
      </c>
      <c r="I28" s="140">
        <v>14</v>
      </c>
      <c r="J28" s="115">
        <v>-4</v>
      </c>
      <c r="K28" s="116">
        <v>-28.571428571428573</v>
      </c>
    </row>
    <row r="29" spans="1:11" ht="14.1" customHeight="1" x14ac:dyDescent="0.2">
      <c r="A29" s="306">
        <v>29</v>
      </c>
      <c r="B29" s="307" t="s">
        <v>246</v>
      </c>
      <c r="C29" s="308"/>
      <c r="D29" s="113">
        <v>5.0036791758646064</v>
      </c>
      <c r="E29" s="115">
        <v>68</v>
      </c>
      <c r="F29" s="114">
        <v>50</v>
      </c>
      <c r="G29" s="114">
        <v>68</v>
      </c>
      <c r="H29" s="114">
        <v>75</v>
      </c>
      <c r="I29" s="140">
        <v>74</v>
      </c>
      <c r="J29" s="115">
        <v>-6</v>
      </c>
      <c r="K29" s="116">
        <v>-8.1081081081081088</v>
      </c>
    </row>
    <row r="30" spans="1:11" ht="14.1" customHeight="1" x14ac:dyDescent="0.2">
      <c r="A30" s="306" t="s">
        <v>247</v>
      </c>
      <c r="B30" s="307" t="s">
        <v>248</v>
      </c>
      <c r="C30" s="308"/>
      <c r="D30" s="113" t="s">
        <v>513</v>
      </c>
      <c r="E30" s="115" t="s">
        <v>513</v>
      </c>
      <c r="F30" s="114">
        <v>25</v>
      </c>
      <c r="G30" s="114">
        <v>30</v>
      </c>
      <c r="H30" s="114">
        <v>22</v>
      </c>
      <c r="I30" s="140">
        <v>38</v>
      </c>
      <c r="J30" s="115" t="s">
        <v>513</v>
      </c>
      <c r="K30" s="116" t="s">
        <v>513</v>
      </c>
    </row>
    <row r="31" spans="1:11" ht="14.1" customHeight="1" x14ac:dyDescent="0.2">
      <c r="A31" s="306" t="s">
        <v>249</v>
      </c>
      <c r="B31" s="307" t="s">
        <v>250</v>
      </c>
      <c r="C31" s="308"/>
      <c r="D31" s="113">
        <v>2.6490066225165565</v>
      </c>
      <c r="E31" s="115">
        <v>36</v>
      </c>
      <c r="F31" s="114">
        <v>25</v>
      </c>
      <c r="G31" s="114">
        <v>38</v>
      </c>
      <c r="H31" s="114">
        <v>53</v>
      </c>
      <c r="I31" s="140" t="s">
        <v>513</v>
      </c>
      <c r="J31" s="115" t="s">
        <v>513</v>
      </c>
      <c r="K31" s="116" t="s">
        <v>513</v>
      </c>
    </row>
    <row r="32" spans="1:11" ht="14.1" customHeight="1" x14ac:dyDescent="0.2">
      <c r="A32" s="306">
        <v>31</v>
      </c>
      <c r="B32" s="307" t="s">
        <v>251</v>
      </c>
      <c r="C32" s="308"/>
      <c r="D32" s="113" t="s">
        <v>513</v>
      </c>
      <c r="E32" s="115" t="s">
        <v>513</v>
      </c>
      <c r="F32" s="114">
        <v>5</v>
      </c>
      <c r="G32" s="114">
        <v>7</v>
      </c>
      <c r="H32" s="114">
        <v>4</v>
      </c>
      <c r="I32" s="140">
        <v>8</v>
      </c>
      <c r="J32" s="115" t="s">
        <v>513</v>
      </c>
      <c r="K32" s="116" t="s">
        <v>513</v>
      </c>
    </row>
    <row r="33" spans="1:11" ht="14.1" customHeight="1" x14ac:dyDescent="0.2">
      <c r="A33" s="306">
        <v>32</v>
      </c>
      <c r="B33" s="307" t="s">
        <v>252</v>
      </c>
      <c r="C33" s="308"/>
      <c r="D33" s="113">
        <v>3.8263428991905815</v>
      </c>
      <c r="E33" s="115">
        <v>52</v>
      </c>
      <c r="F33" s="114">
        <v>28</v>
      </c>
      <c r="G33" s="114">
        <v>90</v>
      </c>
      <c r="H33" s="114">
        <v>64</v>
      </c>
      <c r="I33" s="140">
        <v>62</v>
      </c>
      <c r="J33" s="115">
        <v>-10</v>
      </c>
      <c r="K33" s="116">
        <v>-16.129032258064516</v>
      </c>
    </row>
    <row r="34" spans="1:11" ht="14.1" customHeight="1" x14ac:dyDescent="0.2">
      <c r="A34" s="306">
        <v>33</v>
      </c>
      <c r="B34" s="307" t="s">
        <v>253</v>
      </c>
      <c r="C34" s="308"/>
      <c r="D34" s="113">
        <v>1.0301692420897719</v>
      </c>
      <c r="E34" s="115">
        <v>14</v>
      </c>
      <c r="F34" s="114">
        <v>3</v>
      </c>
      <c r="G34" s="114">
        <v>36</v>
      </c>
      <c r="H34" s="114">
        <v>21</v>
      </c>
      <c r="I34" s="140">
        <v>19</v>
      </c>
      <c r="J34" s="115">
        <v>-5</v>
      </c>
      <c r="K34" s="116">
        <v>-26.315789473684209</v>
      </c>
    </row>
    <row r="35" spans="1:11" ht="14.1" customHeight="1" x14ac:dyDescent="0.2">
      <c r="A35" s="306">
        <v>34</v>
      </c>
      <c r="B35" s="307" t="s">
        <v>254</v>
      </c>
      <c r="C35" s="308"/>
      <c r="D35" s="113">
        <v>2.5018395879323032</v>
      </c>
      <c r="E35" s="115">
        <v>34</v>
      </c>
      <c r="F35" s="114">
        <v>33</v>
      </c>
      <c r="G35" s="114">
        <v>52</v>
      </c>
      <c r="H35" s="114">
        <v>66</v>
      </c>
      <c r="I35" s="140">
        <v>48</v>
      </c>
      <c r="J35" s="115">
        <v>-14</v>
      </c>
      <c r="K35" s="116">
        <v>-29.166666666666668</v>
      </c>
    </row>
    <row r="36" spans="1:11" ht="14.1" customHeight="1" x14ac:dyDescent="0.2">
      <c r="A36" s="306">
        <v>41</v>
      </c>
      <c r="B36" s="307" t="s">
        <v>255</v>
      </c>
      <c r="C36" s="308"/>
      <c r="D36" s="113">
        <v>2.2075055187637971</v>
      </c>
      <c r="E36" s="115">
        <v>30</v>
      </c>
      <c r="F36" s="114">
        <v>17</v>
      </c>
      <c r="G36" s="114">
        <v>66</v>
      </c>
      <c r="H36" s="114">
        <v>44</v>
      </c>
      <c r="I36" s="140">
        <v>31</v>
      </c>
      <c r="J36" s="115">
        <v>-1</v>
      </c>
      <c r="K36" s="116">
        <v>-3.225806451612903</v>
      </c>
    </row>
    <row r="37" spans="1:11" ht="14.1" customHeight="1" x14ac:dyDescent="0.2">
      <c r="A37" s="306">
        <v>42</v>
      </c>
      <c r="B37" s="307" t="s">
        <v>256</v>
      </c>
      <c r="C37" s="308"/>
      <c r="D37" s="113">
        <v>0.51508462104488595</v>
      </c>
      <c r="E37" s="115">
        <v>7</v>
      </c>
      <c r="F37" s="114" t="s">
        <v>513</v>
      </c>
      <c r="G37" s="114" t="s">
        <v>513</v>
      </c>
      <c r="H37" s="114">
        <v>12</v>
      </c>
      <c r="I37" s="140">
        <v>5</v>
      </c>
      <c r="J37" s="115">
        <v>2</v>
      </c>
      <c r="K37" s="116">
        <v>40</v>
      </c>
    </row>
    <row r="38" spans="1:11" ht="14.1" customHeight="1" x14ac:dyDescent="0.2">
      <c r="A38" s="306">
        <v>43</v>
      </c>
      <c r="B38" s="307" t="s">
        <v>257</v>
      </c>
      <c r="C38" s="308"/>
      <c r="D38" s="113">
        <v>0.51508462104488595</v>
      </c>
      <c r="E38" s="115">
        <v>7</v>
      </c>
      <c r="F38" s="114">
        <v>5</v>
      </c>
      <c r="G38" s="114">
        <v>17</v>
      </c>
      <c r="H38" s="114">
        <v>10</v>
      </c>
      <c r="I38" s="140">
        <v>6</v>
      </c>
      <c r="J38" s="115">
        <v>1</v>
      </c>
      <c r="K38" s="116">
        <v>16.666666666666668</v>
      </c>
    </row>
    <row r="39" spans="1:11" ht="14.1" customHeight="1" x14ac:dyDescent="0.2">
      <c r="A39" s="306">
        <v>51</v>
      </c>
      <c r="B39" s="307" t="s">
        <v>258</v>
      </c>
      <c r="C39" s="308"/>
      <c r="D39" s="113">
        <v>3.5320088300220749</v>
      </c>
      <c r="E39" s="115">
        <v>48</v>
      </c>
      <c r="F39" s="114">
        <v>46</v>
      </c>
      <c r="G39" s="114">
        <v>79</v>
      </c>
      <c r="H39" s="114">
        <v>74</v>
      </c>
      <c r="I39" s="140">
        <v>57</v>
      </c>
      <c r="J39" s="115">
        <v>-9</v>
      </c>
      <c r="K39" s="116">
        <v>-15.789473684210526</v>
      </c>
    </row>
    <row r="40" spans="1:11" ht="14.1" customHeight="1" x14ac:dyDescent="0.2">
      <c r="A40" s="306" t="s">
        <v>259</v>
      </c>
      <c r="B40" s="307" t="s">
        <v>260</v>
      </c>
      <c r="C40" s="308"/>
      <c r="D40" s="113">
        <v>3.0169242089771893</v>
      </c>
      <c r="E40" s="115">
        <v>41</v>
      </c>
      <c r="F40" s="114">
        <v>39</v>
      </c>
      <c r="G40" s="114">
        <v>67</v>
      </c>
      <c r="H40" s="114">
        <v>58</v>
      </c>
      <c r="I40" s="140">
        <v>45</v>
      </c>
      <c r="J40" s="115">
        <v>-4</v>
      </c>
      <c r="K40" s="116">
        <v>-8.8888888888888893</v>
      </c>
    </row>
    <row r="41" spans="1:11" ht="14.1" customHeight="1" x14ac:dyDescent="0.2">
      <c r="A41" s="306"/>
      <c r="B41" s="307" t="s">
        <v>261</v>
      </c>
      <c r="C41" s="308"/>
      <c r="D41" s="113">
        <v>2.5018395879323032</v>
      </c>
      <c r="E41" s="115">
        <v>34</v>
      </c>
      <c r="F41" s="114">
        <v>32</v>
      </c>
      <c r="G41" s="114">
        <v>57</v>
      </c>
      <c r="H41" s="114">
        <v>55</v>
      </c>
      <c r="I41" s="140">
        <v>40</v>
      </c>
      <c r="J41" s="115">
        <v>-6</v>
      </c>
      <c r="K41" s="116">
        <v>-15</v>
      </c>
    </row>
    <row r="42" spans="1:11" ht="14.1" customHeight="1" x14ac:dyDescent="0.2">
      <c r="A42" s="306">
        <v>52</v>
      </c>
      <c r="B42" s="307" t="s">
        <v>262</v>
      </c>
      <c r="C42" s="308"/>
      <c r="D42" s="113">
        <v>3.5320088300220749</v>
      </c>
      <c r="E42" s="115">
        <v>48</v>
      </c>
      <c r="F42" s="114">
        <v>52</v>
      </c>
      <c r="G42" s="114">
        <v>71</v>
      </c>
      <c r="H42" s="114">
        <v>56</v>
      </c>
      <c r="I42" s="140">
        <v>73</v>
      </c>
      <c r="J42" s="115">
        <v>-25</v>
      </c>
      <c r="K42" s="116">
        <v>-34.246575342465754</v>
      </c>
    </row>
    <row r="43" spans="1:11" ht="14.1" customHeight="1" x14ac:dyDescent="0.2">
      <c r="A43" s="306" t="s">
        <v>263</v>
      </c>
      <c r="B43" s="307" t="s">
        <v>264</v>
      </c>
      <c r="C43" s="308"/>
      <c r="D43" s="113">
        <v>3.0169242089771893</v>
      </c>
      <c r="E43" s="115">
        <v>41</v>
      </c>
      <c r="F43" s="114">
        <v>42</v>
      </c>
      <c r="G43" s="114">
        <v>62</v>
      </c>
      <c r="H43" s="114">
        <v>47</v>
      </c>
      <c r="I43" s="140">
        <v>58</v>
      </c>
      <c r="J43" s="115">
        <v>-17</v>
      </c>
      <c r="K43" s="116">
        <v>-29.310344827586206</v>
      </c>
    </row>
    <row r="44" spans="1:11" ht="14.1" customHeight="1" x14ac:dyDescent="0.2">
      <c r="A44" s="306">
        <v>53</v>
      </c>
      <c r="B44" s="307" t="s">
        <v>265</v>
      </c>
      <c r="C44" s="308"/>
      <c r="D44" s="113">
        <v>0.58866813833701248</v>
      </c>
      <c r="E44" s="115">
        <v>8</v>
      </c>
      <c r="F44" s="114">
        <v>3</v>
      </c>
      <c r="G44" s="114">
        <v>9</v>
      </c>
      <c r="H44" s="114">
        <v>13</v>
      </c>
      <c r="I44" s="140">
        <v>12</v>
      </c>
      <c r="J44" s="115">
        <v>-4</v>
      </c>
      <c r="K44" s="116">
        <v>-33.333333333333336</v>
      </c>
    </row>
    <row r="45" spans="1:11" ht="14.1" customHeight="1" x14ac:dyDescent="0.2">
      <c r="A45" s="306" t="s">
        <v>266</v>
      </c>
      <c r="B45" s="307" t="s">
        <v>267</v>
      </c>
      <c r="C45" s="308"/>
      <c r="D45" s="113">
        <v>0.58866813833701248</v>
      </c>
      <c r="E45" s="115">
        <v>8</v>
      </c>
      <c r="F45" s="114">
        <v>3</v>
      </c>
      <c r="G45" s="114">
        <v>8</v>
      </c>
      <c r="H45" s="114">
        <v>13</v>
      </c>
      <c r="I45" s="140">
        <v>11</v>
      </c>
      <c r="J45" s="115">
        <v>-3</v>
      </c>
      <c r="K45" s="116">
        <v>-27.272727272727273</v>
      </c>
    </row>
    <row r="46" spans="1:11" ht="14.1" customHeight="1" x14ac:dyDescent="0.2">
      <c r="A46" s="306">
        <v>54</v>
      </c>
      <c r="B46" s="307" t="s">
        <v>268</v>
      </c>
      <c r="C46" s="308"/>
      <c r="D46" s="113">
        <v>5.4451802796173654</v>
      </c>
      <c r="E46" s="115">
        <v>74</v>
      </c>
      <c r="F46" s="114">
        <v>41</v>
      </c>
      <c r="G46" s="114">
        <v>45</v>
      </c>
      <c r="H46" s="114">
        <v>73</v>
      </c>
      <c r="I46" s="140">
        <v>61</v>
      </c>
      <c r="J46" s="115">
        <v>13</v>
      </c>
      <c r="K46" s="116">
        <v>21.311475409836067</v>
      </c>
    </row>
    <row r="47" spans="1:11" ht="14.1" customHeight="1" x14ac:dyDescent="0.2">
      <c r="A47" s="306">
        <v>61</v>
      </c>
      <c r="B47" s="307" t="s">
        <v>269</v>
      </c>
      <c r="C47" s="308"/>
      <c r="D47" s="113">
        <v>2.3546725533480499</v>
      </c>
      <c r="E47" s="115">
        <v>32</v>
      </c>
      <c r="F47" s="114">
        <v>10</v>
      </c>
      <c r="G47" s="114">
        <v>36</v>
      </c>
      <c r="H47" s="114">
        <v>16</v>
      </c>
      <c r="I47" s="140">
        <v>20</v>
      </c>
      <c r="J47" s="115">
        <v>12</v>
      </c>
      <c r="K47" s="116">
        <v>60</v>
      </c>
    </row>
    <row r="48" spans="1:11" ht="14.1" customHeight="1" x14ac:dyDescent="0.2">
      <c r="A48" s="306">
        <v>62</v>
      </c>
      <c r="B48" s="307" t="s">
        <v>270</v>
      </c>
      <c r="C48" s="308"/>
      <c r="D48" s="113">
        <v>9.1243561442236931</v>
      </c>
      <c r="E48" s="115">
        <v>124</v>
      </c>
      <c r="F48" s="114">
        <v>128</v>
      </c>
      <c r="G48" s="114">
        <v>183</v>
      </c>
      <c r="H48" s="114">
        <v>152</v>
      </c>
      <c r="I48" s="140">
        <v>117</v>
      </c>
      <c r="J48" s="115">
        <v>7</v>
      </c>
      <c r="K48" s="116">
        <v>5.982905982905983</v>
      </c>
    </row>
    <row r="49" spans="1:11" ht="14.1" customHeight="1" x14ac:dyDescent="0.2">
      <c r="A49" s="306">
        <v>63</v>
      </c>
      <c r="B49" s="307" t="s">
        <v>271</v>
      </c>
      <c r="C49" s="308"/>
      <c r="D49" s="113">
        <v>2.1339220014716704</v>
      </c>
      <c r="E49" s="115">
        <v>29</v>
      </c>
      <c r="F49" s="114">
        <v>18</v>
      </c>
      <c r="G49" s="114">
        <v>53</v>
      </c>
      <c r="H49" s="114">
        <v>53</v>
      </c>
      <c r="I49" s="140">
        <v>22</v>
      </c>
      <c r="J49" s="115">
        <v>7</v>
      </c>
      <c r="K49" s="116">
        <v>31.818181818181817</v>
      </c>
    </row>
    <row r="50" spans="1:11" ht="14.1" customHeight="1" x14ac:dyDescent="0.2">
      <c r="A50" s="306" t="s">
        <v>272</v>
      </c>
      <c r="B50" s="307" t="s">
        <v>273</v>
      </c>
      <c r="C50" s="308"/>
      <c r="D50" s="113">
        <v>0.36791758646063283</v>
      </c>
      <c r="E50" s="115">
        <v>5</v>
      </c>
      <c r="F50" s="114" t="s">
        <v>513</v>
      </c>
      <c r="G50" s="114">
        <v>6</v>
      </c>
      <c r="H50" s="114">
        <v>11</v>
      </c>
      <c r="I50" s="140">
        <v>3</v>
      </c>
      <c r="J50" s="115">
        <v>2</v>
      </c>
      <c r="K50" s="116">
        <v>66.666666666666671</v>
      </c>
    </row>
    <row r="51" spans="1:11" ht="14.1" customHeight="1" x14ac:dyDescent="0.2">
      <c r="A51" s="306" t="s">
        <v>274</v>
      </c>
      <c r="B51" s="307" t="s">
        <v>275</v>
      </c>
      <c r="C51" s="308"/>
      <c r="D51" s="113">
        <v>1.6188373804267844</v>
      </c>
      <c r="E51" s="115">
        <v>22</v>
      </c>
      <c r="F51" s="114">
        <v>16</v>
      </c>
      <c r="G51" s="114">
        <v>44</v>
      </c>
      <c r="H51" s="114">
        <v>39</v>
      </c>
      <c r="I51" s="140">
        <v>18</v>
      </c>
      <c r="J51" s="115">
        <v>4</v>
      </c>
      <c r="K51" s="116">
        <v>22.222222222222221</v>
      </c>
    </row>
    <row r="52" spans="1:11" ht="14.1" customHeight="1" x14ac:dyDescent="0.2">
      <c r="A52" s="306">
        <v>71</v>
      </c>
      <c r="B52" s="307" t="s">
        <v>276</v>
      </c>
      <c r="C52" s="308"/>
      <c r="D52" s="113">
        <v>6.6961000735835174</v>
      </c>
      <c r="E52" s="115">
        <v>91</v>
      </c>
      <c r="F52" s="114">
        <v>63</v>
      </c>
      <c r="G52" s="114">
        <v>120</v>
      </c>
      <c r="H52" s="114">
        <v>83</v>
      </c>
      <c r="I52" s="140">
        <v>60</v>
      </c>
      <c r="J52" s="115">
        <v>31</v>
      </c>
      <c r="K52" s="116">
        <v>51.666666666666664</v>
      </c>
    </row>
    <row r="53" spans="1:11" ht="14.1" customHeight="1" x14ac:dyDescent="0.2">
      <c r="A53" s="306" t="s">
        <v>277</v>
      </c>
      <c r="B53" s="307" t="s">
        <v>278</v>
      </c>
      <c r="C53" s="308"/>
      <c r="D53" s="113">
        <v>2.0603384841795438</v>
      </c>
      <c r="E53" s="115">
        <v>28</v>
      </c>
      <c r="F53" s="114">
        <v>10</v>
      </c>
      <c r="G53" s="114">
        <v>44</v>
      </c>
      <c r="H53" s="114">
        <v>29</v>
      </c>
      <c r="I53" s="140">
        <v>19</v>
      </c>
      <c r="J53" s="115">
        <v>9</v>
      </c>
      <c r="K53" s="116">
        <v>47.368421052631582</v>
      </c>
    </row>
    <row r="54" spans="1:11" ht="14.1" customHeight="1" x14ac:dyDescent="0.2">
      <c r="A54" s="306" t="s">
        <v>279</v>
      </c>
      <c r="B54" s="307" t="s">
        <v>280</v>
      </c>
      <c r="C54" s="308"/>
      <c r="D54" s="113">
        <v>3.8999264164827077</v>
      </c>
      <c r="E54" s="115">
        <v>53</v>
      </c>
      <c r="F54" s="114">
        <v>44</v>
      </c>
      <c r="G54" s="114">
        <v>66</v>
      </c>
      <c r="H54" s="114">
        <v>48</v>
      </c>
      <c r="I54" s="140">
        <v>33</v>
      </c>
      <c r="J54" s="115">
        <v>20</v>
      </c>
      <c r="K54" s="116">
        <v>60.606060606060609</v>
      </c>
    </row>
    <row r="55" spans="1:11" ht="14.1" customHeight="1" x14ac:dyDescent="0.2">
      <c r="A55" s="306">
        <v>72</v>
      </c>
      <c r="B55" s="307" t="s">
        <v>281</v>
      </c>
      <c r="C55" s="308"/>
      <c r="D55" s="113">
        <v>1.9867549668874172</v>
      </c>
      <c r="E55" s="115">
        <v>27</v>
      </c>
      <c r="F55" s="114">
        <v>14</v>
      </c>
      <c r="G55" s="114">
        <v>24</v>
      </c>
      <c r="H55" s="114">
        <v>11</v>
      </c>
      <c r="I55" s="140">
        <v>19</v>
      </c>
      <c r="J55" s="115">
        <v>8</v>
      </c>
      <c r="K55" s="116">
        <v>42.10526315789474</v>
      </c>
    </row>
    <row r="56" spans="1:11" ht="14.1" customHeight="1" x14ac:dyDescent="0.2">
      <c r="A56" s="306" t="s">
        <v>282</v>
      </c>
      <c r="B56" s="307" t="s">
        <v>283</v>
      </c>
      <c r="C56" s="308"/>
      <c r="D56" s="113">
        <v>0.51508462104488595</v>
      </c>
      <c r="E56" s="115">
        <v>7</v>
      </c>
      <c r="F56" s="114" t="s">
        <v>513</v>
      </c>
      <c r="G56" s="114">
        <v>9</v>
      </c>
      <c r="H56" s="114">
        <v>3</v>
      </c>
      <c r="I56" s="140" t="s">
        <v>513</v>
      </c>
      <c r="J56" s="115" t="s">
        <v>513</v>
      </c>
      <c r="K56" s="116" t="s">
        <v>513</v>
      </c>
    </row>
    <row r="57" spans="1:11" ht="14.1" customHeight="1" x14ac:dyDescent="0.2">
      <c r="A57" s="306" t="s">
        <v>284</v>
      </c>
      <c r="B57" s="307" t="s">
        <v>285</v>
      </c>
      <c r="C57" s="308"/>
      <c r="D57" s="113">
        <v>0.73583517292126566</v>
      </c>
      <c r="E57" s="115">
        <v>10</v>
      </c>
      <c r="F57" s="114">
        <v>7</v>
      </c>
      <c r="G57" s="114">
        <v>6</v>
      </c>
      <c r="H57" s="114">
        <v>4</v>
      </c>
      <c r="I57" s="140">
        <v>10</v>
      </c>
      <c r="J57" s="115">
        <v>0</v>
      </c>
      <c r="K57" s="116">
        <v>0</v>
      </c>
    </row>
    <row r="58" spans="1:11" ht="14.1" customHeight="1" x14ac:dyDescent="0.2">
      <c r="A58" s="306">
        <v>73</v>
      </c>
      <c r="B58" s="307" t="s">
        <v>286</v>
      </c>
      <c r="C58" s="308"/>
      <c r="D58" s="113">
        <v>1.5452538631346577</v>
      </c>
      <c r="E58" s="115">
        <v>21</v>
      </c>
      <c r="F58" s="114">
        <v>18</v>
      </c>
      <c r="G58" s="114">
        <v>29</v>
      </c>
      <c r="H58" s="114">
        <v>28</v>
      </c>
      <c r="I58" s="140">
        <v>29</v>
      </c>
      <c r="J58" s="115">
        <v>-8</v>
      </c>
      <c r="K58" s="116">
        <v>-27.586206896551722</v>
      </c>
    </row>
    <row r="59" spans="1:11" ht="14.1" customHeight="1" x14ac:dyDescent="0.2">
      <c r="A59" s="306" t="s">
        <v>287</v>
      </c>
      <c r="B59" s="307" t="s">
        <v>288</v>
      </c>
      <c r="C59" s="308"/>
      <c r="D59" s="113">
        <v>0.95658572479764536</v>
      </c>
      <c r="E59" s="115">
        <v>13</v>
      </c>
      <c r="F59" s="114">
        <v>16</v>
      </c>
      <c r="G59" s="114">
        <v>24</v>
      </c>
      <c r="H59" s="114">
        <v>26</v>
      </c>
      <c r="I59" s="140">
        <v>28</v>
      </c>
      <c r="J59" s="115">
        <v>-15</v>
      </c>
      <c r="K59" s="116">
        <v>-53.571428571428569</v>
      </c>
    </row>
    <row r="60" spans="1:11" ht="14.1" customHeight="1" x14ac:dyDescent="0.2">
      <c r="A60" s="306">
        <v>81</v>
      </c>
      <c r="B60" s="307" t="s">
        <v>289</v>
      </c>
      <c r="C60" s="308"/>
      <c r="D60" s="113">
        <v>8.9771891096394416</v>
      </c>
      <c r="E60" s="115">
        <v>122</v>
      </c>
      <c r="F60" s="114">
        <v>84</v>
      </c>
      <c r="G60" s="114">
        <v>133</v>
      </c>
      <c r="H60" s="114">
        <v>90</v>
      </c>
      <c r="I60" s="140">
        <v>137</v>
      </c>
      <c r="J60" s="115">
        <v>-15</v>
      </c>
      <c r="K60" s="116">
        <v>-10.948905109489051</v>
      </c>
    </row>
    <row r="61" spans="1:11" ht="14.1" customHeight="1" x14ac:dyDescent="0.2">
      <c r="A61" s="306" t="s">
        <v>290</v>
      </c>
      <c r="B61" s="307" t="s">
        <v>291</v>
      </c>
      <c r="C61" s="308"/>
      <c r="D61" s="113">
        <v>2.1339220014716704</v>
      </c>
      <c r="E61" s="115">
        <v>29</v>
      </c>
      <c r="F61" s="114">
        <v>17</v>
      </c>
      <c r="G61" s="114">
        <v>39</v>
      </c>
      <c r="H61" s="114">
        <v>17</v>
      </c>
      <c r="I61" s="140">
        <v>21</v>
      </c>
      <c r="J61" s="115">
        <v>8</v>
      </c>
      <c r="K61" s="116">
        <v>38.095238095238095</v>
      </c>
    </row>
    <row r="62" spans="1:11" ht="14.1" customHeight="1" x14ac:dyDescent="0.2">
      <c r="A62" s="306" t="s">
        <v>292</v>
      </c>
      <c r="B62" s="307" t="s">
        <v>293</v>
      </c>
      <c r="C62" s="308"/>
      <c r="D62" s="113">
        <v>4.6357615894039732</v>
      </c>
      <c r="E62" s="115">
        <v>63</v>
      </c>
      <c r="F62" s="114">
        <v>36</v>
      </c>
      <c r="G62" s="114">
        <v>60</v>
      </c>
      <c r="H62" s="114">
        <v>43</v>
      </c>
      <c r="I62" s="140">
        <v>86</v>
      </c>
      <c r="J62" s="115">
        <v>-23</v>
      </c>
      <c r="K62" s="116">
        <v>-26.744186046511629</v>
      </c>
    </row>
    <row r="63" spans="1:11" ht="14.1" customHeight="1" x14ac:dyDescent="0.2">
      <c r="A63" s="306"/>
      <c r="B63" s="307" t="s">
        <v>294</v>
      </c>
      <c r="C63" s="308"/>
      <c r="D63" s="113">
        <v>3.5320088300220749</v>
      </c>
      <c r="E63" s="115">
        <v>48</v>
      </c>
      <c r="F63" s="114">
        <v>29</v>
      </c>
      <c r="G63" s="114">
        <v>42</v>
      </c>
      <c r="H63" s="114">
        <v>36</v>
      </c>
      <c r="I63" s="140">
        <v>75</v>
      </c>
      <c r="J63" s="115">
        <v>-27</v>
      </c>
      <c r="K63" s="116">
        <v>-36</v>
      </c>
    </row>
    <row r="64" spans="1:11" ht="14.1" customHeight="1" x14ac:dyDescent="0.2">
      <c r="A64" s="306" t="s">
        <v>295</v>
      </c>
      <c r="B64" s="307" t="s">
        <v>296</v>
      </c>
      <c r="C64" s="308"/>
      <c r="D64" s="113">
        <v>1.3245033112582782</v>
      </c>
      <c r="E64" s="115">
        <v>18</v>
      </c>
      <c r="F64" s="114">
        <v>13</v>
      </c>
      <c r="G64" s="114">
        <v>16</v>
      </c>
      <c r="H64" s="114">
        <v>12</v>
      </c>
      <c r="I64" s="140">
        <v>16</v>
      </c>
      <c r="J64" s="115">
        <v>2</v>
      </c>
      <c r="K64" s="116">
        <v>12.5</v>
      </c>
    </row>
    <row r="65" spans="1:11" ht="14.1" customHeight="1" x14ac:dyDescent="0.2">
      <c r="A65" s="306" t="s">
        <v>297</v>
      </c>
      <c r="B65" s="307" t="s">
        <v>298</v>
      </c>
      <c r="C65" s="308"/>
      <c r="D65" s="113">
        <v>0.36791758646063283</v>
      </c>
      <c r="E65" s="115">
        <v>5</v>
      </c>
      <c r="F65" s="114">
        <v>10</v>
      </c>
      <c r="G65" s="114">
        <v>7</v>
      </c>
      <c r="H65" s="114">
        <v>3</v>
      </c>
      <c r="I65" s="140">
        <v>7</v>
      </c>
      <c r="J65" s="115">
        <v>-2</v>
      </c>
      <c r="K65" s="116">
        <v>-28.571428571428573</v>
      </c>
    </row>
    <row r="66" spans="1:11" ht="14.1" customHeight="1" x14ac:dyDescent="0.2">
      <c r="A66" s="306">
        <v>82</v>
      </c>
      <c r="B66" s="307" t="s">
        <v>299</v>
      </c>
      <c r="C66" s="308"/>
      <c r="D66" s="113">
        <v>5.0772626931567331</v>
      </c>
      <c r="E66" s="115">
        <v>69</v>
      </c>
      <c r="F66" s="114">
        <v>78</v>
      </c>
      <c r="G66" s="114">
        <v>119</v>
      </c>
      <c r="H66" s="114">
        <v>45</v>
      </c>
      <c r="I66" s="140">
        <v>135</v>
      </c>
      <c r="J66" s="115">
        <v>-66</v>
      </c>
      <c r="K66" s="116">
        <v>-48.888888888888886</v>
      </c>
    </row>
    <row r="67" spans="1:11" ht="14.1" customHeight="1" x14ac:dyDescent="0.2">
      <c r="A67" s="306" t="s">
        <v>300</v>
      </c>
      <c r="B67" s="307" t="s">
        <v>301</v>
      </c>
      <c r="C67" s="308"/>
      <c r="D67" s="113">
        <v>4.7093451066960998</v>
      </c>
      <c r="E67" s="115">
        <v>64</v>
      </c>
      <c r="F67" s="114">
        <v>66</v>
      </c>
      <c r="G67" s="114">
        <v>101</v>
      </c>
      <c r="H67" s="114">
        <v>37</v>
      </c>
      <c r="I67" s="140">
        <v>112</v>
      </c>
      <c r="J67" s="115">
        <v>-48</v>
      </c>
      <c r="K67" s="116">
        <v>-42.857142857142854</v>
      </c>
    </row>
    <row r="68" spans="1:11" ht="14.1" customHeight="1" x14ac:dyDescent="0.2">
      <c r="A68" s="306" t="s">
        <v>302</v>
      </c>
      <c r="B68" s="307" t="s">
        <v>303</v>
      </c>
      <c r="C68" s="308"/>
      <c r="D68" s="113">
        <v>0.36791758646063283</v>
      </c>
      <c r="E68" s="115">
        <v>5</v>
      </c>
      <c r="F68" s="114">
        <v>12</v>
      </c>
      <c r="G68" s="114">
        <v>14</v>
      </c>
      <c r="H68" s="114">
        <v>7</v>
      </c>
      <c r="I68" s="140">
        <v>21</v>
      </c>
      <c r="J68" s="115">
        <v>-16</v>
      </c>
      <c r="K68" s="116">
        <v>-76.19047619047619</v>
      </c>
    </row>
    <row r="69" spans="1:11" ht="14.1" customHeight="1" x14ac:dyDescent="0.2">
      <c r="A69" s="306">
        <v>83</v>
      </c>
      <c r="B69" s="307" t="s">
        <v>304</v>
      </c>
      <c r="C69" s="308"/>
      <c r="D69" s="113">
        <v>7.1376011773362764</v>
      </c>
      <c r="E69" s="115">
        <v>97</v>
      </c>
      <c r="F69" s="114">
        <v>82</v>
      </c>
      <c r="G69" s="114">
        <v>177</v>
      </c>
      <c r="H69" s="114">
        <v>85</v>
      </c>
      <c r="I69" s="140">
        <v>141</v>
      </c>
      <c r="J69" s="115">
        <v>-44</v>
      </c>
      <c r="K69" s="116">
        <v>-31.205673758865249</v>
      </c>
    </row>
    <row r="70" spans="1:11" ht="14.1" customHeight="1" x14ac:dyDescent="0.2">
      <c r="A70" s="306" t="s">
        <v>305</v>
      </c>
      <c r="B70" s="307" t="s">
        <v>306</v>
      </c>
      <c r="C70" s="308"/>
      <c r="D70" s="113">
        <v>4.7093451066960998</v>
      </c>
      <c r="E70" s="115">
        <v>64</v>
      </c>
      <c r="F70" s="114">
        <v>59</v>
      </c>
      <c r="G70" s="114">
        <v>154</v>
      </c>
      <c r="H70" s="114">
        <v>65</v>
      </c>
      <c r="I70" s="140">
        <v>106</v>
      </c>
      <c r="J70" s="115">
        <v>-42</v>
      </c>
      <c r="K70" s="116">
        <v>-39.622641509433961</v>
      </c>
    </row>
    <row r="71" spans="1:11" ht="14.1" customHeight="1" x14ac:dyDescent="0.2">
      <c r="A71" s="306"/>
      <c r="B71" s="307" t="s">
        <v>307</v>
      </c>
      <c r="C71" s="308"/>
      <c r="D71" s="113">
        <v>1.9867549668874172</v>
      </c>
      <c r="E71" s="115">
        <v>27</v>
      </c>
      <c r="F71" s="114">
        <v>20</v>
      </c>
      <c r="G71" s="114">
        <v>68</v>
      </c>
      <c r="H71" s="114">
        <v>25</v>
      </c>
      <c r="I71" s="140">
        <v>52</v>
      </c>
      <c r="J71" s="115">
        <v>-25</v>
      </c>
      <c r="K71" s="116">
        <v>-48.07692307692308</v>
      </c>
    </row>
    <row r="72" spans="1:11" ht="14.1" customHeight="1" x14ac:dyDescent="0.2">
      <c r="A72" s="306">
        <v>84</v>
      </c>
      <c r="B72" s="307" t="s">
        <v>308</v>
      </c>
      <c r="C72" s="308"/>
      <c r="D72" s="113">
        <v>1.692420897718911</v>
      </c>
      <c r="E72" s="115">
        <v>23</v>
      </c>
      <c r="F72" s="114">
        <v>10</v>
      </c>
      <c r="G72" s="114">
        <v>26</v>
      </c>
      <c r="H72" s="114">
        <v>6</v>
      </c>
      <c r="I72" s="140">
        <v>25</v>
      </c>
      <c r="J72" s="115">
        <v>-2</v>
      </c>
      <c r="K72" s="116">
        <v>-8</v>
      </c>
    </row>
    <row r="73" spans="1:11" ht="14.1" customHeight="1" x14ac:dyDescent="0.2">
      <c r="A73" s="306" t="s">
        <v>309</v>
      </c>
      <c r="B73" s="307" t="s">
        <v>310</v>
      </c>
      <c r="C73" s="308"/>
      <c r="D73" s="113">
        <v>1.0301692420897719</v>
      </c>
      <c r="E73" s="115">
        <v>14</v>
      </c>
      <c r="F73" s="114">
        <v>3</v>
      </c>
      <c r="G73" s="114">
        <v>18</v>
      </c>
      <c r="H73" s="114" t="s">
        <v>513</v>
      </c>
      <c r="I73" s="140">
        <v>13</v>
      </c>
      <c r="J73" s="115">
        <v>1</v>
      </c>
      <c r="K73" s="116">
        <v>7.6923076923076925</v>
      </c>
    </row>
    <row r="74" spans="1:11" ht="14.1" customHeight="1" x14ac:dyDescent="0.2">
      <c r="A74" s="306" t="s">
        <v>311</v>
      </c>
      <c r="B74" s="307" t="s">
        <v>312</v>
      </c>
      <c r="C74" s="308"/>
      <c r="D74" s="113">
        <v>0</v>
      </c>
      <c r="E74" s="115">
        <v>0</v>
      </c>
      <c r="F74" s="114" t="s">
        <v>513</v>
      </c>
      <c r="G74" s="114">
        <v>3</v>
      </c>
      <c r="H74" s="114" t="s">
        <v>513</v>
      </c>
      <c r="I74" s="140">
        <v>3</v>
      </c>
      <c r="J74" s="115">
        <v>-3</v>
      </c>
      <c r="K74" s="116">
        <v>-100</v>
      </c>
    </row>
    <row r="75" spans="1:11" ht="14.1" customHeight="1" x14ac:dyDescent="0.2">
      <c r="A75" s="306" t="s">
        <v>313</v>
      </c>
      <c r="B75" s="307" t="s">
        <v>314</v>
      </c>
      <c r="C75" s="308"/>
      <c r="D75" s="113">
        <v>0.44150110375275936</v>
      </c>
      <c r="E75" s="115">
        <v>6</v>
      </c>
      <c r="F75" s="114">
        <v>4</v>
      </c>
      <c r="G75" s="114" t="s">
        <v>513</v>
      </c>
      <c r="H75" s="114">
        <v>0</v>
      </c>
      <c r="I75" s="140" t="s">
        <v>513</v>
      </c>
      <c r="J75" s="115" t="s">
        <v>513</v>
      </c>
      <c r="K75" s="116" t="s">
        <v>513</v>
      </c>
    </row>
    <row r="76" spans="1:11" ht="14.1" customHeight="1" x14ac:dyDescent="0.2">
      <c r="A76" s="306">
        <v>91</v>
      </c>
      <c r="B76" s="307" t="s">
        <v>315</v>
      </c>
      <c r="C76" s="308"/>
      <c r="D76" s="113">
        <v>0.29433406916850624</v>
      </c>
      <c r="E76" s="115">
        <v>4</v>
      </c>
      <c r="F76" s="114" t="s">
        <v>513</v>
      </c>
      <c r="G76" s="114">
        <v>14</v>
      </c>
      <c r="H76" s="114" t="s">
        <v>513</v>
      </c>
      <c r="I76" s="140">
        <v>6</v>
      </c>
      <c r="J76" s="115">
        <v>-2</v>
      </c>
      <c r="K76" s="116">
        <v>-33.333333333333336</v>
      </c>
    </row>
    <row r="77" spans="1:11" ht="14.1" customHeight="1" x14ac:dyDescent="0.2">
      <c r="A77" s="306">
        <v>92</v>
      </c>
      <c r="B77" s="307" t="s">
        <v>316</v>
      </c>
      <c r="C77" s="308"/>
      <c r="D77" s="113">
        <v>1.1037527593818985</v>
      </c>
      <c r="E77" s="115">
        <v>15</v>
      </c>
      <c r="F77" s="114">
        <v>7</v>
      </c>
      <c r="G77" s="114">
        <v>11</v>
      </c>
      <c r="H77" s="114">
        <v>19</v>
      </c>
      <c r="I77" s="140">
        <v>12</v>
      </c>
      <c r="J77" s="115">
        <v>3</v>
      </c>
      <c r="K77" s="116">
        <v>25</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10</v>
      </c>
      <c r="G79" s="114">
        <v>12</v>
      </c>
      <c r="H79" s="114">
        <v>21</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1526</v>
      </c>
      <c r="E11" s="114">
        <v>1199</v>
      </c>
      <c r="F11" s="114">
        <v>1530</v>
      </c>
      <c r="G11" s="114">
        <v>1308</v>
      </c>
      <c r="H11" s="140">
        <v>1556</v>
      </c>
      <c r="I11" s="115">
        <v>-30</v>
      </c>
      <c r="J11" s="116">
        <v>-1.9280205655526992</v>
      </c>
    </row>
    <row r="12" spans="1:15" s="110" customFormat="1" ht="24.95" customHeight="1" x14ac:dyDescent="0.2">
      <c r="A12" s="193" t="s">
        <v>132</v>
      </c>
      <c r="B12" s="194" t="s">
        <v>133</v>
      </c>
      <c r="C12" s="113">
        <v>1.834862385321101</v>
      </c>
      <c r="D12" s="115">
        <v>28</v>
      </c>
      <c r="E12" s="114">
        <v>22</v>
      </c>
      <c r="F12" s="114">
        <v>49</v>
      </c>
      <c r="G12" s="114">
        <v>8</v>
      </c>
      <c r="H12" s="140">
        <v>15</v>
      </c>
      <c r="I12" s="115">
        <v>13</v>
      </c>
      <c r="J12" s="116">
        <v>86.666666666666671</v>
      </c>
    </row>
    <row r="13" spans="1:15" s="110" customFormat="1" ht="24.95" customHeight="1" x14ac:dyDescent="0.2">
      <c r="A13" s="193" t="s">
        <v>134</v>
      </c>
      <c r="B13" s="199" t="s">
        <v>214</v>
      </c>
      <c r="C13" s="113">
        <v>4.1939711664482306</v>
      </c>
      <c r="D13" s="115">
        <v>64</v>
      </c>
      <c r="E13" s="114">
        <v>19</v>
      </c>
      <c r="F13" s="114">
        <v>22</v>
      </c>
      <c r="G13" s="114">
        <v>25</v>
      </c>
      <c r="H13" s="140">
        <v>25</v>
      </c>
      <c r="I13" s="115">
        <v>39</v>
      </c>
      <c r="J13" s="116">
        <v>156</v>
      </c>
    </row>
    <row r="14" spans="1:15" s="287" customFormat="1" ht="24.95" customHeight="1" x14ac:dyDescent="0.2">
      <c r="A14" s="193" t="s">
        <v>215</v>
      </c>
      <c r="B14" s="199" t="s">
        <v>137</v>
      </c>
      <c r="C14" s="113">
        <v>24.705111402359108</v>
      </c>
      <c r="D14" s="115">
        <v>377</v>
      </c>
      <c r="E14" s="114">
        <v>261</v>
      </c>
      <c r="F14" s="114">
        <v>312</v>
      </c>
      <c r="G14" s="114">
        <v>324</v>
      </c>
      <c r="H14" s="140">
        <v>316</v>
      </c>
      <c r="I14" s="115">
        <v>61</v>
      </c>
      <c r="J14" s="116">
        <v>19.303797468354432</v>
      </c>
      <c r="K14" s="110"/>
      <c r="L14" s="110"/>
      <c r="M14" s="110"/>
      <c r="N14" s="110"/>
      <c r="O14" s="110"/>
    </row>
    <row r="15" spans="1:15" s="110" customFormat="1" ht="24.95" customHeight="1" x14ac:dyDescent="0.2">
      <c r="A15" s="193" t="s">
        <v>216</v>
      </c>
      <c r="B15" s="199" t="s">
        <v>217</v>
      </c>
      <c r="C15" s="113">
        <v>4.5216251638269984</v>
      </c>
      <c r="D15" s="115">
        <v>69</v>
      </c>
      <c r="E15" s="114">
        <v>56</v>
      </c>
      <c r="F15" s="114">
        <v>78</v>
      </c>
      <c r="G15" s="114">
        <v>64</v>
      </c>
      <c r="H15" s="140">
        <v>68</v>
      </c>
      <c r="I15" s="115">
        <v>1</v>
      </c>
      <c r="J15" s="116">
        <v>1.4705882352941178</v>
      </c>
    </row>
    <row r="16" spans="1:15" s="287" customFormat="1" ht="24.95" customHeight="1" x14ac:dyDescent="0.2">
      <c r="A16" s="193" t="s">
        <v>218</v>
      </c>
      <c r="B16" s="199" t="s">
        <v>141</v>
      </c>
      <c r="C16" s="113">
        <v>9.2398427260812586</v>
      </c>
      <c r="D16" s="115">
        <v>141</v>
      </c>
      <c r="E16" s="114">
        <v>76</v>
      </c>
      <c r="F16" s="114">
        <v>96</v>
      </c>
      <c r="G16" s="114">
        <v>99</v>
      </c>
      <c r="H16" s="140">
        <v>107</v>
      </c>
      <c r="I16" s="115">
        <v>34</v>
      </c>
      <c r="J16" s="116">
        <v>31.77570093457944</v>
      </c>
      <c r="K16" s="110"/>
      <c r="L16" s="110"/>
      <c r="M16" s="110"/>
      <c r="N16" s="110"/>
      <c r="O16" s="110"/>
    </row>
    <row r="17" spans="1:15" s="110" customFormat="1" ht="24.95" customHeight="1" x14ac:dyDescent="0.2">
      <c r="A17" s="193" t="s">
        <v>142</v>
      </c>
      <c r="B17" s="199" t="s">
        <v>220</v>
      </c>
      <c r="C17" s="113">
        <v>10.943643512450851</v>
      </c>
      <c r="D17" s="115">
        <v>167</v>
      </c>
      <c r="E17" s="114">
        <v>129</v>
      </c>
      <c r="F17" s="114">
        <v>138</v>
      </c>
      <c r="G17" s="114">
        <v>161</v>
      </c>
      <c r="H17" s="140">
        <v>141</v>
      </c>
      <c r="I17" s="115">
        <v>26</v>
      </c>
      <c r="J17" s="116">
        <v>18.439716312056738</v>
      </c>
    </row>
    <row r="18" spans="1:15" s="287" customFormat="1" ht="24.95" customHeight="1" x14ac:dyDescent="0.2">
      <c r="A18" s="201" t="s">
        <v>144</v>
      </c>
      <c r="B18" s="202" t="s">
        <v>145</v>
      </c>
      <c r="C18" s="113">
        <v>5.9633027522935782</v>
      </c>
      <c r="D18" s="115">
        <v>91</v>
      </c>
      <c r="E18" s="114">
        <v>93</v>
      </c>
      <c r="F18" s="114">
        <v>128</v>
      </c>
      <c r="G18" s="114">
        <v>78</v>
      </c>
      <c r="H18" s="140">
        <v>136</v>
      </c>
      <c r="I18" s="115">
        <v>-45</v>
      </c>
      <c r="J18" s="116">
        <v>-33.088235294117645</v>
      </c>
      <c r="K18" s="110"/>
      <c r="L18" s="110"/>
      <c r="M18" s="110"/>
      <c r="N18" s="110"/>
      <c r="O18" s="110"/>
    </row>
    <row r="19" spans="1:15" s="110" customFormat="1" ht="24.95" customHeight="1" x14ac:dyDescent="0.2">
      <c r="A19" s="193" t="s">
        <v>146</v>
      </c>
      <c r="B19" s="199" t="s">
        <v>147</v>
      </c>
      <c r="C19" s="113">
        <v>14.089121887287025</v>
      </c>
      <c r="D19" s="115">
        <v>215</v>
      </c>
      <c r="E19" s="114">
        <v>189</v>
      </c>
      <c r="F19" s="114">
        <v>245</v>
      </c>
      <c r="G19" s="114">
        <v>178</v>
      </c>
      <c r="H19" s="140">
        <v>214</v>
      </c>
      <c r="I19" s="115">
        <v>1</v>
      </c>
      <c r="J19" s="116">
        <v>0.46728971962616822</v>
      </c>
    </row>
    <row r="20" spans="1:15" s="287" customFormat="1" ht="24.95" customHeight="1" x14ac:dyDescent="0.2">
      <c r="A20" s="193" t="s">
        <v>148</v>
      </c>
      <c r="B20" s="199" t="s">
        <v>149</v>
      </c>
      <c r="C20" s="113">
        <v>3.0144167758846656</v>
      </c>
      <c r="D20" s="115">
        <v>46</v>
      </c>
      <c r="E20" s="114">
        <v>59</v>
      </c>
      <c r="F20" s="114">
        <v>63</v>
      </c>
      <c r="G20" s="114">
        <v>68</v>
      </c>
      <c r="H20" s="140">
        <v>55</v>
      </c>
      <c r="I20" s="115">
        <v>-9</v>
      </c>
      <c r="J20" s="116">
        <v>-16.363636363636363</v>
      </c>
      <c r="K20" s="110"/>
      <c r="L20" s="110"/>
      <c r="M20" s="110"/>
      <c r="N20" s="110"/>
      <c r="O20" s="110"/>
    </row>
    <row r="21" spans="1:15" s="110" customFormat="1" ht="24.95" customHeight="1" x14ac:dyDescent="0.2">
      <c r="A21" s="201" t="s">
        <v>150</v>
      </c>
      <c r="B21" s="202" t="s">
        <v>151</v>
      </c>
      <c r="C21" s="113">
        <v>6.4220183486238529</v>
      </c>
      <c r="D21" s="115">
        <v>98</v>
      </c>
      <c r="E21" s="114">
        <v>66</v>
      </c>
      <c r="F21" s="114">
        <v>76</v>
      </c>
      <c r="G21" s="114">
        <v>72</v>
      </c>
      <c r="H21" s="140">
        <v>68</v>
      </c>
      <c r="I21" s="115">
        <v>30</v>
      </c>
      <c r="J21" s="116">
        <v>44.117647058823529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1.834862385321101</v>
      </c>
      <c r="D23" s="115">
        <v>28</v>
      </c>
      <c r="E23" s="114">
        <v>11</v>
      </c>
      <c r="F23" s="114">
        <v>23</v>
      </c>
      <c r="G23" s="114">
        <v>15</v>
      </c>
      <c r="H23" s="140">
        <v>33</v>
      </c>
      <c r="I23" s="115">
        <v>-5</v>
      </c>
      <c r="J23" s="116">
        <v>-15.151515151515152</v>
      </c>
    </row>
    <row r="24" spans="1:15" s="110" customFormat="1" ht="24.95" customHeight="1" x14ac:dyDescent="0.2">
      <c r="A24" s="193" t="s">
        <v>156</v>
      </c>
      <c r="B24" s="199" t="s">
        <v>221</v>
      </c>
      <c r="C24" s="113">
        <v>3.5386631716906947</v>
      </c>
      <c r="D24" s="115">
        <v>54</v>
      </c>
      <c r="E24" s="114">
        <v>34</v>
      </c>
      <c r="F24" s="114">
        <v>47</v>
      </c>
      <c r="G24" s="114">
        <v>49</v>
      </c>
      <c r="H24" s="140">
        <v>50</v>
      </c>
      <c r="I24" s="115">
        <v>4</v>
      </c>
      <c r="J24" s="116">
        <v>8</v>
      </c>
    </row>
    <row r="25" spans="1:15" s="110" customFormat="1" ht="24.95" customHeight="1" x14ac:dyDescent="0.2">
      <c r="A25" s="193" t="s">
        <v>222</v>
      </c>
      <c r="B25" s="204" t="s">
        <v>159</v>
      </c>
      <c r="C25" s="113">
        <v>2.8178243774574048</v>
      </c>
      <c r="D25" s="115">
        <v>43</v>
      </c>
      <c r="E25" s="114">
        <v>60</v>
      </c>
      <c r="F25" s="114">
        <v>54</v>
      </c>
      <c r="G25" s="114">
        <v>114</v>
      </c>
      <c r="H25" s="140">
        <v>54</v>
      </c>
      <c r="I25" s="115">
        <v>-11</v>
      </c>
      <c r="J25" s="116">
        <v>-20.37037037037037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4.1284403669724767</v>
      </c>
      <c r="D27" s="115">
        <v>63</v>
      </c>
      <c r="E27" s="114">
        <v>59</v>
      </c>
      <c r="F27" s="114">
        <v>68</v>
      </c>
      <c r="G27" s="114">
        <v>50</v>
      </c>
      <c r="H27" s="140">
        <v>60</v>
      </c>
      <c r="I27" s="115">
        <v>3</v>
      </c>
      <c r="J27" s="116">
        <v>5</v>
      </c>
    </row>
    <row r="28" spans="1:15" s="110" customFormat="1" ht="24.95" customHeight="1" x14ac:dyDescent="0.2">
      <c r="A28" s="193" t="s">
        <v>163</v>
      </c>
      <c r="B28" s="199" t="s">
        <v>164</v>
      </c>
      <c r="C28" s="113">
        <v>2.9488859764089121</v>
      </c>
      <c r="D28" s="115">
        <v>45</v>
      </c>
      <c r="E28" s="114">
        <v>21</v>
      </c>
      <c r="F28" s="114">
        <v>63</v>
      </c>
      <c r="G28" s="114">
        <v>29</v>
      </c>
      <c r="H28" s="140">
        <v>48</v>
      </c>
      <c r="I28" s="115">
        <v>-3</v>
      </c>
      <c r="J28" s="116">
        <v>-6.25</v>
      </c>
    </row>
    <row r="29" spans="1:15" s="110" customFormat="1" ht="24.95" customHeight="1" x14ac:dyDescent="0.2">
      <c r="A29" s="193">
        <v>86</v>
      </c>
      <c r="B29" s="199" t="s">
        <v>165</v>
      </c>
      <c r="C29" s="113">
        <v>6.2254259501965921</v>
      </c>
      <c r="D29" s="115">
        <v>95</v>
      </c>
      <c r="E29" s="114">
        <v>65</v>
      </c>
      <c r="F29" s="114">
        <v>77</v>
      </c>
      <c r="G29" s="114">
        <v>84</v>
      </c>
      <c r="H29" s="140">
        <v>80</v>
      </c>
      <c r="I29" s="115">
        <v>15</v>
      </c>
      <c r="J29" s="116">
        <v>18.75</v>
      </c>
    </row>
    <row r="30" spans="1:15" s="110" customFormat="1" ht="24.95" customHeight="1" x14ac:dyDescent="0.2">
      <c r="A30" s="193">
        <v>87.88</v>
      </c>
      <c r="B30" s="204" t="s">
        <v>166</v>
      </c>
      <c r="C30" s="113">
        <v>12.450851900393184</v>
      </c>
      <c r="D30" s="115">
        <v>190</v>
      </c>
      <c r="E30" s="114">
        <v>131</v>
      </c>
      <c r="F30" s="114">
        <v>215</v>
      </c>
      <c r="G30" s="114">
        <v>130</v>
      </c>
      <c r="H30" s="140">
        <v>297</v>
      </c>
      <c r="I30" s="115">
        <v>-107</v>
      </c>
      <c r="J30" s="116">
        <v>-36.026936026936028</v>
      </c>
    </row>
    <row r="31" spans="1:15" s="110" customFormat="1" ht="24.95" customHeight="1" x14ac:dyDescent="0.2">
      <c r="A31" s="193" t="s">
        <v>167</v>
      </c>
      <c r="B31" s="199" t="s">
        <v>168</v>
      </c>
      <c r="C31" s="113">
        <v>2.0969855832241153</v>
      </c>
      <c r="D31" s="115">
        <v>32</v>
      </c>
      <c r="E31" s="114">
        <v>48</v>
      </c>
      <c r="F31" s="114">
        <v>37</v>
      </c>
      <c r="G31" s="114">
        <v>43</v>
      </c>
      <c r="H31" s="140">
        <v>53</v>
      </c>
      <c r="I31" s="115">
        <v>-21</v>
      </c>
      <c r="J31" s="116">
        <v>-39.622641509433961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1.834862385321101</v>
      </c>
      <c r="D34" s="115">
        <v>28</v>
      </c>
      <c r="E34" s="114">
        <v>22</v>
      </c>
      <c r="F34" s="114">
        <v>49</v>
      </c>
      <c r="G34" s="114">
        <v>8</v>
      </c>
      <c r="H34" s="140">
        <v>15</v>
      </c>
      <c r="I34" s="115">
        <v>13</v>
      </c>
      <c r="J34" s="116">
        <v>86.666666666666671</v>
      </c>
    </row>
    <row r="35" spans="1:10" s="110" customFormat="1" ht="24.95" customHeight="1" x14ac:dyDescent="0.2">
      <c r="A35" s="292" t="s">
        <v>171</v>
      </c>
      <c r="B35" s="293" t="s">
        <v>172</v>
      </c>
      <c r="C35" s="113">
        <v>34.862385321100916</v>
      </c>
      <c r="D35" s="115">
        <v>532</v>
      </c>
      <c r="E35" s="114">
        <v>373</v>
      </c>
      <c r="F35" s="114">
        <v>462</v>
      </c>
      <c r="G35" s="114">
        <v>427</v>
      </c>
      <c r="H35" s="140">
        <v>477</v>
      </c>
      <c r="I35" s="115">
        <v>55</v>
      </c>
      <c r="J35" s="116">
        <v>11.530398322851154</v>
      </c>
    </row>
    <row r="36" spans="1:10" s="110" customFormat="1" ht="24.95" customHeight="1" x14ac:dyDescent="0.2">
      <c r="A36" s="294" t="s">
        <v>173</v>
      </c>
      <c r="B36" s="295" t="s">
        <v>174</v>
      </c>
      <c r="C36" s="125">
        <v>63.302752293577981</v>
      </c>
      <c r="D36" s="143">
        <v>966</v>
      </c>
      <c r="E36" s="144">
        <v>804</v>
      </c>
      <c r="F36" s="144">
        <v>1019</v>
      </c>
      <c r="G36" s="144">
        <v>873</v>
      </c>
      <c r="H36" s="145">
        <v>1064</v>
      </c>
      <c r="I36" s="143">
        <v>-98</v>
      </c>
      <c r="J36" s="146">
        <v>-9.2105263157894743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1526</v>
      </c>
      <c r="F11" s="264">
        <v>1199</v>
      </c>
      <c r="G11" s="264">
        <v>1530</v>
      </c>
      <c r="H11" s="264">
        <v>1308</v>
      </c>
      <c r="I11" s="265">
        <v>1556</v>
      </c>
      <c r="J11" s="263">
        <v>-30</v>
      </c>
      <c r="K11" s="266">
        <v>-1.9280205655526992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27.850589777195282</v>
      </c>
      <c r="E13" s="115">
        <v>425</v>
      </c>
      <c r="F13" s="114">
        <v>406</v>
      </c>
      <c r="G13" s="114">
        <v>453</v>
      </c>
      <c r="H13" s="114">
        <v>380</v>
      </c>
      <c r="I13" s="140">
        <v>447</v>
      </c>
      <c r="J13" s="115">
        <v>-22</v>
      </c>
      <c r="K13" s="116">
        <v>-4.9217002237136462</v>
      </c>
    </row>
    <row r="14" spans="1:17" ht="15.95" customHeight="1" x14ac:dyDescent="0.2">
      <c r="A14" s="306" t="s">
        <v>230</v>
      </c>
      <c r="B14" s="307"/>
      <c r="C14" s="308"/>
      <c r="D14" s="113">
        <v>58.125819134993449</v>
      </c>
      <c r="E14" s="115">
        <v>887</v>
      </c>
      <c r="F14" s="114">
        <v>636</v>
      </c>
      <c r="G14" s="114">
        <v>891</v>
      </c>
      <c r="H14" s="114">
        <v>771</v>
      </c>
      <c r="I14" s="140">
        <v>892</v>
      </c>
      <c r="J14" s="115">
        <v>-5</v>
      </c>
      <c r="K14" s="116">
        <v>-0.5605381165919282</v>
      </c>
    </row>
    <row r="15" spans="1:17" ht="15.95" customHeight="1" x14ac:dyDescent="0.2">
      <c r="A15" s="306" t="s">
        <v>231</v>
      </c>
      <c r="B15" s="307"/>
      <c r="C15" s="308"/>
      <c r="D15" s="113">
        <v>6.0288335517693312</v>
      </c>
      <c r="E15" s="115">
        <v>92</v>
      </c>
      <c r="F15" s="114">
        <v>73</v>
      </c>
      <c r="G15" s="114">
        <v>79</v>
      </c>
      <c r="H15" s="114">
        <v>70</v>
      </c>
      <c r="I15" s="140">
        <v>97</v>
      </c>
      <c r="J15" s="115">
        <v>-5</v>
      </c>
      <c r="K15" s="116">
        <v>-5.1546391752577323</v>
      </c>
    </row>
    <row r="16" spans="1:17" ht="15.95" customHeight="1" x14ac:dyDescent="0.2">
      <c r="A16" s="306" t="s">
        <v>232</v>
      </c>
      <c r="B16" s="307"/>
      <c r="C16" s="308"/>
      <c r="D16" s="113">
        <v>7.9947575360419396</v>
      </c>
      <c r="E16" s="115">
        <v>122</v>
      </c>
      <c r="F16" s="114">
        <v>84</v>
      </c>
      <c r="G16" s="114">
        <v>107</v>
      </c>
      <c r="H16" s="114">
        <v>87</v>
      </c>
      <c r="I16" s="140">
        <v>120</v>
      </c>
      <c r="J16" s="115">
        <v>2</v>
      </c>
      <c r="K16" s="116">
        <v>1.6666666666666667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1.3106159895150722</v>
      </c>
      <c r="E18" s="115">
        <v>20</v>
      </c>
      <c r="F18" s="114">
        <v>16</v>
      </c>
      <c r="G18" s="114">
        <v>39</v>
      </c>
      <c r="H18" s="114">
        <v>12</v>
      </c>
      <c r="I18" s="140">
        <v>14</v>
      </c>
      <c r="J18" s="115">
        <v>6</v>
      </c>
      <c r="K18" s="116">
        <v>42.857142857142854</v>
      </c>
    </row>
    <row r="19" spans="1:11" ht="14.1" customHeight="1" x14ac:dyDescent="0.2">
      <c r="A19" s="306" t="s">
        <v>235</v>
      </c>
      <c r="B19" s="307" t="s">
        <v>236</v>
      </c>
      <c r="C19" s="308"/>
      <c r="D19" s="113">
        <v>0.85190039318479682</v>
      </c>
      <c r="E19" s="115">
        <v>13</v>
      </c>
      <c r="F19" s="114">
        <v>10</v>
      </c>
      <c r="G19" s="114">
        <v>26</v>
      </c>
      <c r="H19" s="114">
        <v>7</v>
      </c>
      <c r="I19" s="140">
        <v>10</v>
      </c>
      <c r="J19" s="115">
        <v>3</v>
      </c>
      <c r="K19" s="116">
        <v>30</v>
      </c>
    </row>
    <row r="20" spans="1:11" ht="14.1" customHeight="1" x14ac:dyDescent="0.2">
      <c r="A20" s="306">
        <v>12</v>
      </c>
      <c r="B20" s="307" t="s">
        <v>237</v>
      </c>
      <c r="C20" s="308"/>
      <c r="D20" s="113">
        <v>2.1625163826998688</v>
      </c>
      <c r="E20" s="115">
        <v>33</v>
      </c>
      <c r="F20" s="114">
        <v>41</v>
      </c>
      <c r="G20" s="114">
        <v>29</v>
      </c>
      <c r="H20" s="114">
        <v>25</v>
      </c>
      <c r="I20" s="140">
        <v>33</v>
      </c>
      <c r="J20" s="115">
        <v>0</v>
      </c>
      <c r="K20" s="116">
        <v>0</v>
      </c>
    </row>
    <row r="21" spans="1:11" ht="14.1" customHeight="1" x14ac:dyDescent="0.2">
      <c r="A21" s="306">
        <v>21</v>
      </c>
      <c r="B21" s="307" t="s">
        <v>238</v>
      </c>
      <c r="C21" s="308"/>
      <c r="D21" s="113">
        <v>3.9318479685452163</v>
      </c>
      <c r="E21" s="115">
        <v>60</v>
      </c>
      <c r="F21" s="114">
        <v>46</v>
      </c>
      <c r="G21" s="114">
        <v>35</v>
      </c>
      <c r="H21" s="114">
        <v>44</v>
      </c>
      <c r="I21" s="140">
        <v>46</v>
      </c>
      <c r="J21" s="115">
        <v>14</v>
      </c>
      <c r="K21" s="116">
        <v>30.434782608695652</v>
      </c>
    </row>
    <row r="22" spans="1:11" ht="14.1" customHeight="1" x14ac:dyDescent="0.2">
      <c r="A22" s="306">
        <v>22</v>
      </c>
      <c r="B22" s="307" t="s">
        <v>239</v>
      </c>
      <c r="C22" s="308"/>
      <c r="D22" s="113">
        <v>1.3761467889908257</v>
      </c>
      <c r="E22" s="115">
        <v>21</v>
      </c>
      <c r="F22" s="114">
        <v>22</v>
      </c>
      <c r="G22" s="114">
        <v>20</v>
      </c>
      <c r="H22" s="114">
        <v>18</v>
      </c>
      <c r="I22" s="140">
        <v>17</v>
      </c>
      <c r="J22" s="115">
        <v>4</v>
      </c>
      <c r="K22" s="116">
        <v>23.529411764705884</v>
      </c>
    </row>
    <row r="23" spans="1:11" ht="14.1" customHeight="1" x14ac:dyDescent="0.2">
      <c r="A23" s="306">
        <v>23</v>
      </c>
      <c r="B23" s="307" t="s">
        <v>240</v>
      </c>
      <c r="C23" s="308"/>
      <c r="D23" s="113" t="s">
        <v>513</v>
      </c>
      <c r="E23" s="115" t="s">
        <v>513</v>
      </c>
      <c r="F23" s="114">
        <v>9</v>
      </c>
      <c r="G23" s="114">
        <v>5</v>
      </c>
      <c r="H23" s="114">
        <v>8</v>
      </c>
      <c r="I23" s="140">
        <v>7</v>
      </c>
      <c r="J23" s="115" t="s">
        <v>513</v>
      </c>
      <c r="K23" s="116" t="s">
        <v>513</v>
      </c>
    </row>
    <row r="24" spans="1:11" ht="14.1" customHeight="1" x14ac:dyDescent="0.2">
      <c r="A24" s="306">
        <v>24</v>
      </c>
      <c r="B24" s="307" t="s">
        <v>241</v>
      </c>
      <c r="C24" s="308"/>
      <c r="D24" s="113">
        <v>5.3735255570117957</v>
      </c>
      <c r="E24" s="115">
        <v>82</v>
      </c>
      <c r="F24" s="114">
        <v>37</v>
      </c>
      <c r="G24" s="114">
        <v>70</v>
      </c>
      <c r="H24" s="114">
        <v>45</v>
      </c>
      <c r="I24" s="140">
        <v>58</v>
      </c>
      <c r="J24" s="115">
        <v>24</v>
      </c>
      <c r="K24" s="116">
        <v>41.379310344827587</v>
      </c>
    </row>
    <row r="25" spans="1:11" ht="14.1" customHeight="1" x14ac:dyDescent="0.2">
      <c r="A25" s="306">
        <v>25</v>
      </c>
      <c r="B25" s="307" t="s">
        <v>242</v>
      </c>
      <c r="C25" s="308"/>
      <c r="D25" s="113">
        <v>3.9973787680209698</v>
      </c>
      <c r="E25" s="115">
        <v>61</v>
      </c>
      <c r="F25" s="114">
        <v>39</v>
      </c>
      <c r="G25" s="114">
        <v>58</v>
      </c>
      <c r="H25" s="114">
        <v>39</v>
      </c>
      <c r="I25" s="140">
        <v>61</v>
      </c>
      <c r="J25" s="115">
        <v>0</v>
      </c>
      <c r="K25" s="116">
        <v>0</v>
      </c>
    </row>
    <row r="26" spans="1:11" ht="14.1" customHeight="1" x14ac:dyDescent="0.2">
      <c r="A26" s="306">
        <v>26</v>
      </c>
      <c r="B26" s="307" t="s">
        <v>243</v>
      </c>
      <c r="C26" s="308"/>
      <c r="D26" s="113">
        <v>2.490170380078637</v>
      </c>
      <c r="E26" s="115">
        <v>38</v>
      </c>
      <c r="F26" s="114">
        <v>12</v>
      </c>
      <c r="G26" s="114">
        <v>21</v>
      </c>
      <c r="H26" s="114">
        <v>23</v>
      </c>
      <c r="I26" s="140">
        <v>49</v>
      </c>
      <c r="J26" s="115">
        <v>-11</v>
      </c>
      <c r="K26" s="116">
        <v>-22.448979591836736</v>
      </c>
    </row>
    <row r="27" spans="1:11" ht="14.1" customHeight="1" x14ac:dyDescent="0.2">
      <c r="A27" s="306">
        <v>27</v>
      </c>
      <c r="B27" s="307" t="s">
        <v>244</v>
      </c>
      <c r="C27" s="308"/>
      <c r="D27" s="113">
        <v>1.834862385321101</v>
      </c>
      <c r="E27" s="115">
        <v>28</v>
      </c>
      <c r="F27" s="114">
        <v>17</v>
      </c>
      <c r="G27" s="114">
        <v>20</v>
      </c>
      <c r="H27" s="114">
        <v>24</v>
      </c>
      <c r="I27" s="140">
        <v>24</v>
      </c>
      <c r="J27" s="115">
        <v>4</v>
      </c>
      <c r="K27" s="116">
        <v>16.666666666666668</v>
      </c>
    </row>
    <row r="28" spans="1:11" ht="14.1" customHeight="1" x14ac:dyDescent="0.2">
      <c r="A28" s="306">
        <v>28</v>
      </c>
      <c r="B28" s="307" t="s">
        <v>245</v>
      </c>
      <c r="C28" s="308"/>
      <c r="D28" s="113">
        <v>1.3761467889908257</v>
      </c>
      <c r="E28" s="115">
        <v>21</v>
      </c>
      <c r="F28" s="114">
        <v>20</v>
      </c>
      <c r="G28" s="114">
        <v>15</v>
      </c>
      <c r="H28" s="114">
        <v>7</v>
      </c>
      <c r="I28" s="140">
        <v>15</v>
      </c>
      <c r="J28" s="115">
        <v>6</v>
      </c>
      <c r="K28" s="116">
        <v>40</v>
      </c>
    </row>
    <row r="29" spans="1:11" ht="14.1" customHeight="1" x14ac:dyDescent="0.2">
      <c r="A29" s="306">
        <v>29</v>
      </c>
      <c r="B29" s="307" t="s">
        <v>246</v>
      </c>
      <c r="C29" s="308"/>
      <c r="D29" s="113">
        <v>6.0288335517693312</v>
      </c>
      <c r="E29" s="115">
        <v>92</v>
      </c>
      <c r="F29" s="114">
        <v>47</v>
      </c>
      <c r="G29" s="114">
        <v>89</v>
      </c>
      <c r="H29" s="114">
        <v>64</v>
      </c>
      <c r="I29" s="140">
        <v>88</v>
      </c>
      <c r="J29" s="115">
        <v>4</v>
      </c>
      <c r="K29" s="116">
        <v>4.5454545454545459</v>
      </c>
    </row>
    <row r="30" spans="1:11" ht="14.1" customHeight="1" x14ac:dyDescent="0.2">
      <c r="A30" s="306" t="s">
        <v>247</v>
      </c>
      <c r="B30" s="307" t="s">
        <v>248</v>
      </c>
      <c r="C30" s="308"/>
      <c r="D30" s="113">
        <v>3.0799475753604195</v>
      </c>
      <c r="E30" s="115">
        <v>47</v>
      </c>
      <c r="F30" s="114">
        <v>25</v>
      </c>
      <c r="G30" s="114">
        <v>51</v>
      </c>
      <c r="H30" s="114">
        <v>38</v>
      </c>
      <c r="I30" s="140">
        <v>45</v>
      </c>
      <c r="J30" s="115">
        <v>2</v>
      </c>
      <c r="K30" s="116">
        <v>4.4444444444444446</v>
      </c>
    </row>
    <row r="31" spans="1:11" ht="14.1" customHeight="1" x14ac:dyDescent="0.2">
      <c r="A31" s="306" t="s">
        <v>249</v>
      </c>
      <c r="B31" s="307" t="s">
        <v>250</v>
      </c>
      <c r="C31" s="308"/>
      <c r="D31" s="113">
        <v>2.9488859764089121</v>
      </c>
      <c r="E31" s="115">
        <v>45</v>
      </c>
      <c r="F31" s="114">
        <v>22</v>
      </c>
      <c r="G31" s="114">
        <v>38</v>
      </c>
      <c r="H31" s="114">
        <v>26</v>
      </c>
      <c r="I31" s="140">
        <v>43</v>
      </c>
      <c r="J31" s="115">
        <v>2</v>
      </c>
      <c r="K31" s="116">
        <v>4.6511627906976747</v>
      </c>
    </row>
    <row r="32" spans="1:11" ht="14.1" customHeight="1" x14ac:dyDescent="0.2">
      <c r="A32" s="306">
        <v>31</v>
      </c>
      <c r="B32" s="307" t="s">
        <v>251</v>
      </c>
      <c r="C32" s="308"/>
      <c r="D32" s="113">
        <v>0.32765399737876805</v>
      </c>
      <c r="E32" s="115">
        <v>5</v>
      </c>
      <c r="F32" s="114">
        <v>3</v>
      </c>
      <c r="G32" s="114">
        <v>4</v>
      </c>
      <c r="H32" s="114" t="s">
        <v>513</v>
      </c>
      <c r="I32" s="140">
        <v>8</v>
      </c>
      <c r="J32" s="115">
        <v>-3</v>
      </c>
      <c r="K32" s="116">
        <v>-37.5</v>
      </c>
    </row>
    <row r="33" spans="1:11" ht="14.1" customHeight="1" x14ac:dyDescent="0.2">
      <c r="A33" s="306">
        <v>32</v>
      </c>
      <c r="B33" s="307" t="s">
        <v>252</v>
      </c>
      <c r="C33" s="308"/>
      <c r="D33" s="113">
        <v>3.0144167758846656</v>
      </c>
      <c r="E33" s="115">
        <v>46</v>
      </c>
      <c r="F33" s="114">
        <v>49</v>
      </c>
      <c r="G33" s="114">
        <v>68</v>
      </c>
      <c r="H33" s="114">
        <v>50</v>
      </c>
      <c r="I33" s="140">
        <v>60</v>
      </c>
      <c r="J33" s="115">
        <v>-14</v>
      </c>
      <c r="K33" s="116">
        <v>-23.333333333333332</v>
      </c>
    </row>
    <row r="34" spans="1:11" ht="14.1" customHeight="1" x14ac:dyDescent="0.2">
      <c r="A34" s="306">
        <v>33</v>
      </c>
      <c r="B34" s="307" t="s">
        <v>253</v>
      </c>
      <c r="C34" s="308"/>
      <c r="D34" s="113">
        <v>1.3106159895150722</v>
      </c>
      <c r="E34" s="115">
        <v>20</v>
      </c>
      <c r="F34" s="114">
        <v>20</v>
      </c>
      <c r="G34" s="114">
        <v>25</v>
      </c>
      <c r="H34" s="114">
        <v>21</v>
      </c>
      <c r="I34" s="140">
        <v>25</v>
      </c>
      <c r="J34" s="115">
        <v>-5</v>
      </c>
      <c r="K34" s="116">
        <v>-20</v>
      </c>
    </row>
    <row r="35" spans="1:11" ht="14.1" customHeight="1" x14ac:dyDescent="0.2">
      <c r="A35" s="306">
        <v>34</v>
      </c>
      <c r="B35" s="307" t="s">
        <v>254</v>
      </c>
      <c r="C35" s="308"/>
      <c r="D35" s="113">
        <v>3.3420707732634338</v>
      </c>
      <c r="E35" s="115">
        <v>51</v>
      </c>
      <c r="F35" s="114">
        <v>31</v>
      </c>
      <c r="G35" s="114">
        <v>39</v>
      </c>
      <c r="H35" s="114">
        <v>39</v>
      </c>
      <c r="I35" s="140">
        <v>39</v>
      </c>
      <c r="J35" s="115">
        <v>12</v>
      </c>
      <c r="K35" s="116">
        <v>30.76923076923077</v>
      </c>
    </row>
    <row r="36" spans="1:11" ht="14.1" customHeight="1" x14ac:dyDescent="0.2">
      <c r="A36" s="306">
        <v>41</v>
      </c>
      <c r="B36" s="307" t="s">
        <v>255</v>
      </c>
      <c r="C36" s="308"/>
      <c r="D36" s="113">
        <v>1.5727391874180865</v>
      </c>
      <c r="E36" s="115">
        <v>24</v>
      </c>
      <c r="F36" s="114">
        <v>21</v>
      </c>
      <c r="G36" s="114">
        <v>42</v>
      </c>
      <c r="H36" s="114">
        <v>55</v>
      </c>
      <c r="I36" s="140">
        <v>21</v>
      </c>
      <c r="J36" s="115">
        <v>3</v>
      </c>
      <c r="K36" s="116">
        <v>14.285714285714286</v>
      </c>
    </row>
    <row r="37" spans="1:11" ht="14.1" customHeight="1" x14ac:dyDescent="0.2">
      <c r="A37" s="306">
        <v>42</v>
      </c>
      <c r="B37" s="307" t="s">
        <v>256</v>
      </c>
      <c r="C37" s="308"/>
      <c r="D37" s="113" t="s">
        <v>513</v>
      </c>
      <c r="E37" s="115" t="s">
        <v>513</v>
      </c>
      <c r="F37" s="114">
        <v>4</v>
      </c>
      <c r="G37" s="114">
        <v>6</v>
      </c>
      <c r="H37" s="114">
        <v>6</v>
      </c>
      <c r="I37" s="140">
        <v>7</v>
      </c>
      <c r="J37" s="115" t="s">
        <v>513</v>
      </c>
      <c r="K37" s="116" t="s">
        <v>513</v>
      </c>
    </row>
    <row r="38" spans="1:11" ht="14.1" customHeight="1" x14ac:dyDescent="0.2">
      <c r="A38" s="306">
        <v>43</v>
      </c>
      <c r="B38" s="307" t="s">
        <v>257</v>
      </c>
      <c r="C38" s="308"/>
      <c r="D38" s="113">
        <v>0.58977719528178241</v>
      </c>
      <c r="E38" s="115">
        <v>9</v>
      </c>
      <c r="F38" s="114">
        <v>9</v>
      </c>
      <c r="G38" s="114">
        <v>7</v>
      </c>
      <c r="H38" s="114">
        <v>9</v>
      </c>
      <c r="I38" s="140" t="s">
        <v>513</v>
      </c>
      <c r="J38" s="115" t="s">
        <v>513</v>
      </c>
      <c r="K38" s="116" t="s">
        <v>513</v>
      </c>
    </row>
    <row r="39" spans="1:11" ht="14.1" customHeight="1" x14ac:dyDescent="0.2">
      <c r="A39" s="306">
        <v>51</v>
      </c>
      <c r="B39" s="307" t="s">
        <v>258</v>
      </c>
      <c r="C39" s="308"/>
      <c r="D39" s="113">
        <v>3.8663171690694624</v>
      </c>
      <c r="E39" s="115">
        <v>59</v>
      </c>
      <c r="F39" s="114">
        <v>54</v>
      </c>
      <c r="G39" s="114">
        <v>69</v>
      </c>
      <c r="H39" s="114">
        <v>67</v>
      </c>
      <c r="I39" s="140">
        <v>62</v>
      </c>
      <c r="J39" s="115">
        <v>-3</v>
      </c>
      <c r="K39" s="116">
        <v>-4.838709677419355</v>
      </c>
    </row>
    <row r="40" spans="1:11" ht="14.1" customHeight="1" x14ac:dyDescent="0.2">
      <c r="A40" s="306" t="s">
        <v>259</v>
      </c>
      <c r="B40" s="307" t="s">
        <v>260</v>
      </c>
      <c r="C40" s="308"/>
      <c r="D40" s="113">
        <v>3.3420707732634338</v>
      </c>
      <c r="E40" s="115">
        <v>51</v>
      </c>
      <c r="F40" s="114">
        <v>45</v>
      </c>
      <c r="G40" s="114">
        <v>59</v>
      </c>
      <c r="H40" s="114">
        <v>58</v>
      </c>
      <c r="I40" s="140">
        <v>52</v>
      </c>
      <c r="J40" s="115">
        <v>-1</v>
      </c>
      <c r="K40" s="116">
        <v>-1.9230769230769231</v>
      </c>
    </row>
    <row r="41" spans="1:11" ht="14.1" customHeight="1" x14ac:dyDescent="0.2">
      <c r="A41" s="306"/>
      <c r="B41" s="307" t="s">
        <v>261</v>
      </c>
      <c r="C41" s="308"/>
      <c r="D41" s="113">
        <v>3.0144167758846656</v>
      </c>
      <c r="E41" s="115">
        <v>46</v>
      </c>
      <c r="F41" s="114">
        <v>39</v>
      </c>
      <c r="G41" s="114">
        <v>51</v>
      </c>
      <c r="H41" s="114">
        <v>50</v>
      </c>
      <c r="I41" s="140">
        <v>44</v>
      </c>
      <c r="J41" s="115">
        <v>2</v>
      </c>
      <c r="K41" s="116">
        <v>4.5454545454545459</v>
      </c>
    </row>
    <row r="42" spans="1:11" ht="14.1" customHeight="1" x14ac:dyDescent="0.2">
      <c r="A42" s="306">
        <v>52</v>
      </c>
      <c r="B42" s="307" t="s">
        <v>262</v>
      </c>
      <c r="C42" s="308"/>
      <c r="D42" s="113">
        <v>3.0799475753604195</v>
      </c>
      <c r="E42" s="115">
        <v>47</v>
      </c>
      <c r="F42" s="114">
        <v>71</v>
      </c>
      <c r="G42" s="114">
        <v>62</v>
      </c>
      <c r="H42" s="114">
        <v>61</v>
      </c>
      <c r="I42" s="140">
        <v>54</v>
      </c>
      <c r="J42" s="115">
        <v>-7</v>
      </c>
      <c r="K42" s="116">
        <v>-12.962962962962964</v>
      </c>
    </row>
    <row r="43" spans="1:11" ht="14.1" customHeight="1" x14ac:dyDescent="0.2">
      <c r="A43" s="306" t="s">
        <v>263</v>
      </c>
      <c r="B43" s="307" t="s">
        <v>264</v>
      </c>
      <c r="C43" s="308"/>
      <c r="D43" s="113">
        <v>2.8178243774574048</v>
      </c>
      <c r="E43" s="115">
        <v>43</v>
      </c>
      <c r="F43" s="114">
        <v>62</v>
      </c>
      <c r="G43" s="114">
        <v>53</v>
      </c>
      <c r="H43" s="114">
        <v>54</v>
      </c>
      <c r="I43" s="140">
        <v>44</v>
      </c>
      <c r="J43" s="115">
        <v>-1</v>
      </c>
      <c r="K43" s="116">
        <v>-2.2727272727272729</v>
      </c>
    </row>
    <row r="44" spans="1:11" ht="14.1" customHeight="1" x14ac:dyDescent="0.2">
      <c r="A44" s="306">
        <v>53</v>
      </c>
      <c r="B44" s="307" t="s">
        <v>265</v>
      </c>
      <c r="C44" s="308"/>
      <c r="D44" s="113">
        <v>0.45871559633027525</v>
      </c>
      <c r="E44" s="115">
        <v>7</v>
      </c>
      <c r="F44" s="114">
        <v>7</v>
      </c>
      <c r="G44" s="114">
        <v>11</v>
      </c>
      <c r="H44" s="114">
        <v>11</v>
      </c>
      <c r="I44" s="140">
        <v>11</v>
      </c>
      <c r="J44" s="115">
        <v>-4</v>
      </c>
      <c r="K44" s="116">
        <v>-36.363636363636367</v>
      </c>
    </row>
    <row r="45" spans="1:11" ht="14.1" customHeight="1" x14ac:dyDescent="0.2">
      <c r="A45" s="306" t="s">
        <v>266</v>
      </c>
      <c r="B45" s="307" t="s">
        <v>267</v>
      </c>
      <c r="C45" s="308"/>
      <c r="D45" s="113">
        <v>0.45871559633027525</v>
      </c>
      <c r="E45" s="115">
        <v>7</v>
      </c>
      <c r="F45" s="114">
        <v>6</v>
      </c>
      <c r="G45" s="114">
        <v>11</v>
      </c>
      <c r="H45" s="114">
        <v>11</v>
      </c>
      <c r="I45" s="140">
        <v>9</v>
      </c>
      <c r="J45" s="115">
        <v>-2</v>
      </c>
      <c r="K45" s="116">
        <v>-22.222222222222221</v>
      </c>
    </row>
    <row r="46" spans="1:11" ht="14.1" customHeight="1" x14ac:dyDescent="0.2">
      <c r="A46" s="306">
        <v>54</v>
      </c>
      <c r="B46" s="307" t="s">
        <v>268</v>
      </c>
      <c r="C46" s="308"/>
      <c r="D46" s="113">
        <v>3.0144167758846656</v>
      </c>
      <c r="E46" s="115">
        <v>46</v>
      </c>
      <c r="F46" s="114">
        <v>47</v>
      </c>
      <c r="G46" s="114">
        <v>42</v>
      </c>
      <c r="H46" s="114">
        <v>83</v>
      </c>
      <c r="I46" s="140">
        <v>53</v>
      </c>
      <c r="J46" s="115">
        <v>-7</v>
      </c>
      <c r="K46" s="116">
        <v>-13.20754716981132</v>
      </c>
    </row>
    <row r="47" spans="1:11" ht="14.1" customHeight="1" x14ac:dyDescent="0.2">
      <c r="A47" s="306">
        <v>61</v>
      </c>
      <c r="B47" s="307" t="s">
        <v>269</v>
      </c>
      <c r="C47" s="308"/>
      <c r="D47" s="113">
        <v>2.7522935779816513</v>
      </c>
      <c r="E47" s="115">
        <v>42</v>
      </c>
      <c r="F47" s="114">
        <v>21</v>
      </c>
      <c r="G47" s="114">
        <v>21</v>
      </c>
      <c r="H47" s="114">
        <v>18</v>
      </c>
      <c r="I47" s="140">
        <v>26</v>
      </c>
      <c r="J47" s="115">
        <v>16</v>
      </c>
      <c r="K47" s="116">
        <v>61.53846153846154</v>
      </c>
    </row>
    <row r="48" spans="1:11" ht="14.1" customHeight="1" x14ac:dyDescent="0.2">
      <c r="A48" s="306">
        <v>62</v>
      </c>
      <c r="B48" s="307" t="s">
        <v>270</v>
      </c>
      <c r="C48" s="308"/>
      <c r="D48" s="113">
        <v>8.9121887287024908</v>
      </c>
      <c r="E48" s="115">
        <v>136</v>
      </c>
      <c r="F48" s="114">
        <v>150</v>
      </c>
      <c r="G48" s="114">
        <v>172</v>
      </c>
      <c r="H48" s="114">
        <v>123</v>
      </c>
      <c r="I48" s="140">
        <v>138</v>
      </c>
      <c r="J48" s="115">
        <v>-2</v>
      </c>
      <c r="K48" s="116">
        <v>-1.4492753623188406</v>
      </c>
    </row>
    <row r="49" spans="1:11" ht="14.1" customHeight="1" x14ac:dyDescent="0.2">
      <c r="A49" s="306">
        <v>63</v>
      </c>
      <c r="B49" s="307" t="s">
        <v>271</v>
      </c>
      <c r="C49" s="308"/>
      <c r="D49" s="113">
        <v>2.8833551769331587</v>
      </c>
      <c r="E49" s="115">
        <v>44</v>
      </c>
      <c r="F49" s="114">
        <v>36</v>
      </c>
      <c r="G49" s="114">
        <v>37</v>
      </c>
      <c r="H49" s="114">
        <v>39</v>
      </c>
      <c r="I49" s="140">
        <v>26</v>
      </c>
      <c r="J49" s="115">
        <v>18</v>
      </c>
      <c r="K49" s="116">
        <v>69.230769230769226</v>
      </c>
    </row>
    <row r="50" spans="1:11" ht="14.1" customHeight="1" x14ac:dyDescent="0.2">
      <c r="A50" s="306" t="s">
        <v>272</v>
      </c>
      <c r="B50" s="307" t="s">
        <v>273</v>
      </c>
      <c r="C50" s="308"/>
      <c r="D50" s="113">
        <v>0.58977719528178241</v>
      </c>
      <c r="E50" s="115">
        <v>9</v>
      </c>
      <c r="F50" s="114">
        <v>6</v>
      </c>
      <c r="G50" s="114">
        <v>4</v>
      </c>
      <c r="H50" s="114">
        <v>3</v>
      </c>
      <c r="I50" s="140">
        <v>5</v>
      </c>
      <c r="J50" s="115">
        <v>4</v>
      </c>
      <c r="K50" s="116">
        <v>80</v>
      </c>
    </row>
    <row r="51" spans="1:11" ht="14.1" customHeight="1" x14ac:dyDescent="0.2">
      <c r="A51" s="306" t="s">
        <v>274</v>
      </c>
      <c r="B51" s="307" t="s">
        <v>275</v>
      </c>
      <c r="C51" s="308"/>
      <c r="D51" s="113">
        <v>2.2280471821756227</v>
      </c>
      <c r="E51" s="115">
        <v>34</v>
      </c>
      <c r="F51" s="114">
        <v>28</v>
      </c>
      <c r="G51" s="114">
        <v>32</v>
      </c>
      <c r="H51" s="114">
        <v>32</v>
      </c>
      <c r="I51" s="140">
        <v>21</v>
      </c>
      <c r="J51" s="115">
        <v>13</v>
      </c>
      <c r="K51" s="116">
        <v>61.904761904761905</v>
      </c>
    </row>
    <row r="52" spans="1:11" ht="14.1" customHeight="1" x14ac:dyDescent="0.2">
      <c r="A52" s="306">
        <v>71</v>
      </c>
      <c r="B52" s="307" t="s">
        <v>276</v>
      </c>
      <c r="C52" s="308"/>
      <c r="D52" s="113">
        <v>7.2083879423328963</v>
      </c>
      <c r="E52" s="115">
        <v>110</v>
      </c>
      <c r="F52" s="114">
        <v>80</v>
      </c>
      <c r="G52" s="114">
        <v>88</v>
      </c>
      <c r="H52" s="114">
        <v>102</v>
      </c>
      <c r="I52" s="140">
        <v>106</v>
      </c>
      <c r="J52" s="115">
        <v>4</v>
      </c>
      <c r="K52" s="116">
        <v>3.7735849056603774</v>
      </c>
    </row>
    <row r="53" spans="1:11" ht="14.1" customHeight="1" x14ac:dyDescent="0.2">
      <c r="A53" s="306" t="s">
        <v>277</v>
      </c>
      <c r="B53" s="307" t="s">
        <v>278</v>
      </c>
      <c r="C53" s="308"/>
      <c r="D53" s="113">
        <v>1.9003931847968545</v>
      </c>
      <c r="E53" s="115">
        <v>29</v>
      </c>
      <c r="F53" s="114">
        <v>22</v>
      </c>
      <c r="G53" s="114">
        <v>19</v>
      </c>
      <c r="H53" s="114">
        <v>37</v>
      </c>
      <c r="I53" s="140">
        <v>32</v>
      </c>
      <c r="J53" s="115">
        <v>-3</v>
      </c>
      <c r="K53" s="116">
        <v>-9.375</v>
      </c>
    </row>
    <row r="54" spans="1:11" ht="14.1" customHeight="1" x14ac:dyDescent="0.2">
      <c r="A54" s="306" t="s">
        <v>279</v>
      </c>
      <c r="B54" s="307" t="s">
        <v>280</v>
      </c>
      <c r="C54" s="308"/>
      <c r="D54" s="113">
        <v>4.5216251638269984</v>
      </c>
      <c r="E54" s="115">
        <v>69</v>
      </c>
      <c r="F54" s="114">
        <v>49</v>
      </c>
      <c r="G54" s="114">
        <v>62</v>
      </c>
      <c r="H54" s="114">
        <v>56</v>
      </c>
      <c r="I54" s="140">
        <v>69</v>
      </c>
      <c r="J54" s="115">
        <v>0</v>
      </c>
      <c r="K54" s="116">
        <v>0</v>
      </c>
    </row>
    <row r="55" spans="1:11" ht="14.1" customHeight="1" x14ac:dyDescent="0.2">
      <c r="A55" s="306">
        <v>72</v>
      </c>
      <c r="B55" s="307" t="s">
        <v>281</v>
      </c>
      <c r="C55" s="308"/>
      <c r="D55" s="113">
        <v>2.2280471821756227</v>
      </c>
      <c r="E55" s="115">
        <v>34</v>
      </c>
      <c r="F55" s="114">
        <v>8</v>
      </c>
      <c r="G55" s="114">
        <v>22</v>
      </c>
      <c r="H55" s="114">
        <v>11</v>
      </c>
      <c r="I55" s="140">
        <v>35</v>
      </c>
      <c r="J55" s="115">
        <v>-1</v>
      </c>
      <c r="K55" s="116">
        <v>-2.8571428571428572</v>
      </c>
    </row>
    <row r="56" spans="1:11" ht="14.1" customHeight="1" x14ac:dyDescent="0.2">
      <c r="A56" s="306" t="s">
        <v>282</v>
      </c>
      <c r="B56" s="307" t="s">
        <v>283</v>
      </c>
      <c r="C56" s="308"/>
      <c r="D56" s="113">
        <v>0.98296199213630409</v>
      </c>
      <c r="E56" s="115">
        <v>15</v>
      </c>
      <c r="F56" s="114">
        <v>4</v>
      </c>
      <c r="G56" s="114">
        <v>11</v>
      </c>
      <c r="H56" s="114">
        <v>0</v>
      </c>
      <c r="I56" s="140">
        <v>27</v>
      </c>
      <c r="J56" s="115">
        <v>-12</v>
      </c>
      <c r="K56" s="116">
        <v>-44.444444444444443</v>
      </c>
    </row>
    <row r="57" spans="1:11" ht="14.1" customHeight="1" x14ac:dyDescent="0.2">
      <c r="A57" s="306" t="s">
        <v>284</v>
      </c>
      <c r="B57" s="307" t="s">
        <v>285</v>
      </c>
      <c r="C57" s="308"/>
      <c r="D57" s="113">
        <v>0.45871559633027525</v>
      </c>
      <c r="E57" s="115">
        <v>7</v>
      </c>
      <c r="F57" s="114" t="s">
        <v>513</v>
      </c>
      <c r="G57" s="114">
        <v>4</v>
      </c>
      <c r="H57" s="114">
        <v>6</v>
      </c>
      <c r="I57" s="140" t="s">
        <v>513</v>
      </c>
      <c r="J57" s="115" t="s">
        <v>513</v>
      </c>
      <c r="K57" s="116" t="s">
        <v>513</v>
      </c>
    </row>
    <row r="58" spans="1:11" ht="14.1" customHeight="1" x14ac:dyDescent="0.2">
      <c r="A58" s="306">
        <v>73</v>
      </c>
      <c r="B58" s="307" t="s">
        <v>286</v>
      </c>
      <c r="C58" s="308"/>
      <c r="D58" s="113">
        <v>2.6867627785058978</v>
      </c>
      <c r="E58" s="115">
        <v>41</v>
      </c>
      <c r="F58" s="114">
        <v>13</v>
      </c>
      <c r="G58" s="114">
        <v>28</v>
      </c>
      <c r="H58" s="114">
        <v>22</v>
      </c>
      <c r="I58" s="140">
        <v>29</v>
      </c>
      <c r="J58" s="115">
        <v>12</v>
      </c>
      <c r="K58" s="116">
        <v>41.379310344827587</v>
      </c>
    </row>
    <row r="59" spans="1:11" ht="14.1" customHeight="1" x14ac:dyDescent="0.2">
      <c r="A59" s="306" t="s">
        <v>287</v>
      </c>
      <c r="B59" s="307" t="s">
        <v>288</v>
      </c>
      <c r="C59" s="308"/>
      <c r="D59" s="113">
        <v>2.2935779816513762</v>
      </c>
      <c r="E59" s="115">
        <v>35</v>
      </c>
      <c r="F59" s="114">
        <v>11</v>
      </c>
      <c r="G59" s="114">
        <v>24</v>
      </c>
      <c r="H59" s="114">
        <v>19</v>
      </c>
      <c r="I59" s="140">
        <v>25</v>
      </c>
      <c r="J59" s="115">
        <v>10</v>
      </c>
      <c r="K59" s="116">
        <v>40</v>
      </c>
    </row>
    <row r="60" spans="1:11" ht="14.1" customHeight="1" x14ac:dyDescent="0.2">
      <c r="A60" s="306">
        <v>81</v>
      </c>
      <c r="B60" s="307" t="s">
        <v>289</v>
      </c>
      <c r="C60" s="308"/>
      <c r="D60" s="113">
        <v>7.4049803407601571</v>
      </c>
      <c r="E60" s="115">
        <v>113</v>
      </c>
      <c r="F60" s="114">
        <v>93</v>
      </c>
      <c r="G60" s="114">
        <v>107</v>
      </c>
      <c r="H60" s="114">
        <v>103</v>
      </c>
      <c r="I60" s="140">
        <v>145</v>
      </c>
      <c r="J60" s="115">
        <v>-32</v>
      </c>
      <c r="K60" s="116">
        <v>-22.068965517241381</v>
      </c>
    </row>
    <row r="61" spans="1:11" ht="14.1" customHeight="1" x14ac:dyDescent="0.2">
      <c r="A61" s="306" t="s">
        <v>290</v>
      </c>
      <c r="B61" s="307" t="s">
        <v>291</v>
      </c>
      <c r="C61" s="308"/>
      <c r="D61" s="113">
        <v>1.9659239842726082</v>
      </c>
      <c r="E61" s="115">
        <v>30</v>
      </c>
      <c r="F61" s="114">
        <v>16</v>
      </c>
      <c r="G61" s="114">
        <v>31</v>
      </c>
      <c r="H61" s="114">
        <v>27</v>
      </c>
      <c r="I61" s="140">
        <v>28</v>
      </c>
      <c r="J61" s="115">
        <v>2</v>
      </c>
      <c r="K61" s="116">
        <v>7.1428571428571432</v>
      </c>
    </row>
    <row r="62" spans="1:11" ht="14.1" customHeight="1" x14ac:dyDescent="0.2">
      <c r="A62" s="306" t="s">
        <v>292</v>
      </c>
      <c r="B62" s="307" t="s">
        <v>293</v>
      </c>
      <c r="C62" s="308"/>
      <c r="D62" s="113">
        <v>3.4731323722149412</v>
      </c>
      <c r="E62" s="115">
        <v>53</v>
      </c>
      <c r="F62" s="114">
        <v>44</v>
      </c>
      <c r="G62" s="114">
        <v>49</v>
      </c>
      <c r="H62" s="114">
        <v>51</v>
      </c>
      <c r="I62" s="140">
        <v>87</v>
      </c>
      <c r="J62" s="115">
        <v>-34</v>
      </c>
      <c r="K62" s="116">
        <v>-39.080459770114942</v>
      </c>
    </row>
    <row r="63" spans="1:11" ht="14.1" customHeight="1" x14ac:dyDescent="0.2">
      <c r="A63" s="306"/>
      <c r="B63" s="307" t="s">
        <v>294</v>
      </c>
      <c r="C63" s="308"/>
      <c r="D63" s="113">
        <v>2.8833551769331587</v>
      </c>
      <c r="E63" s="115">
        <v>44</v>
      </c>
      <c r="F63" s="114">
        <v>31</v>
      </c>
      <c r="G63" s="114">
        <v>42</v>
      </c>
      <c r="H63" s="114">
        <v>39</v>
      </c>
      <c r="I63" s="140">
        <v>75</v>
      </c>
      <c r="J63" s="115">
        <v>-31</v>
      </c>
      <c r="K63" s="116">
        <v>-41.333333333333336</v>
      </c>
    </row>
    <row r="64" spans="1:11" ht="14.1" customHeight="1" x14ac:dyDescent="0.2">
      <c r="A64" s="306" t="s">
        <v>295</v>
      </c>
      <c r="B64" s="307" t="s">
        <v>296</v>
      </c>
      <c r="C64" s="308"/>
      <c r="D64" s="113">
        <v>1.1795543905635648</v>
      </c>
      <c r="E64" s="115">
        <v>18</v>
      </c>
      <c r="F64" s="114">
        <v>15</v>
      </c>
      <c r="G64" s="114">
        <v>10</v>
      </c>
      <c r="H64" s="114">
        <v>12</v>
      </c>
      <c r="I64" s="140">
        <v>11</v>
      </c>
      <c r="J64" s="115">
        <v>7</v>
      </c>
      <c r="K64" s="116">
        <v>63.636363636363633</v>
      </c>
    </row>
    <row r="65" spans="1:11" ht="14.1" customHeight="1" x14ac:dyDescent="0.2">
      <c r="A65" s="306" t="s">
        <v>297</v>
      </c>
      <c r="B65" s="307" t="s">
        <v>298</v>
      </c>
      <c r="C65" s="308"/>
      <c r="D65" s="113">
        <v>0.26212319790301442</v>
      </c>
      <c r="E65" s="115">
        <v>4</v>
      </c>
      <c r="F65" s="114">
        <v>6</v>
      </c>
      <c r="G65" s="114">
        <v>5</v>
      </c>
      <c r="H65" s="114" t="s">
        <v>513</v>
      </c>
      <c r="I65" s="140">
        <v>7</v>
      </c>
      <c r="J65" s="115">
        <v>-3</v>
      </c>
      <c r="K65" s="116">
        <v>-42.857142857142854</v>
      </c>
    </row>
    <row r="66" spans="1:11" ht="14.1" customHeight="1" x14ac:dyDescent="0.2">
      <c r="A66" s="306">
        <v>82</v>
      </c>
      <c r="B66" s="307" t="s">
        <v>299</v>
      </c>
      <c r="C66" s="308"/>
      <c r="D66" s="113">
        <v>5.8977719528178243</v>
      </c>
      <c r="E66" s="115">
        <v>90</v>
      </c>
      <c r="F66" s="114">
        <v>62</v>
      </c>
      <c r="G66" s="114">
        <v>106</v>
      </c>
      <c r="H66" s="114">
        <v>61</v>
      </c>
      <c r="I66" s="140">
        <v>128</v>
      </c>
      <c r="J66" s="115">
        <v>-38</v>
      </c>
      <c r="K66" s="116">
        <v>-29.6875</v>
      </c>
    </row>
    <row r="67" spans="1:11" ht="14.1" customHeight="1" x14ac:dyDescent="0.2">
      <c r="A67" s="306" t="s">
        <v>300</v>
      </c>
      <c r="B67" s="307" t="s">
        <v>301</v>
      </c>
      <c r="C67" s="308"/>
      <c r="D67" s="113">
        <v>5.4390563564875487</v>
      </c>
      <c r="E67" s="115">
        <v>83</v>
      </c>
      <c r="F67" s="114">
        <v>51</v>
      </c>
      <c r="G67" s="114">
        <v>91</v>
      </c>
      <c r="H67" s="114">
        <v>48</v>
      </c>
      <c r="I67" s="140">
        <v>108</v>
      </c>
      <c r="J67" s="115">
        <v>-25</v>
      </c>
      <c r="K67" s="116">
        <v>-23.148148148148149</v>
      </c>
    </row>
    <row r="68" spans="1:11" ht="14.1" customHeight="1" x14ac:dyDescent="0.2">
      <c r="A68" s="306" t="s">
        <v>302</v>
      </c>
      <c r="B68" s="307" t="s">
        <v>303</v>
      </c>
      <c r="C68" s="308"/>
      <c r="D68" s="113">
        <v>0.26212319790301442</v>
      </c>
      <c r="E68" s="115">
        <v>4</v>
      </c>
      <c r="F68" s="114">
        <v>11</v>
      </c>
      <c r="G68" s="114">
        <v>12</v>
      </c>
      <c r="H68" s="114">
        <v>9</v>
      </c>
      <c r="I68" s="140">
        <v>19</v>
      </c>
      <c r="J68" s="115">
        <v>-15</v>
      </c>
      <c r="K68" s="116">
        <v>-78.94736842105263</v>
      </c>
    </row>
    <row r="69" spans="1:11" ht="14.1" customHeight="1" x14ac:dyDescent="0.2">
      <c r="A69" s="306">
        <v>83</v>
      </c>
      <c r="B69" s="307" t="s">
        <v>304</v>
      </c>
      <c r="C69" s="308"/>
      <c r="D69" s="113">
        <v>6.4875491480996068</v>
      </c>
      <c r="E69" s="115">
        <v>99</v>
      </c>
      <c r="F69" s="114">
        <v>72</v>
      </c>
      <c r="G69" s="114">
        <v>118</v>
      </c>
      <c r="H69" s="114">
        <v>71</v>
      </c>
      <c r="I69" s="140">
        <v>127</v>
      </c>
      <c r="J69" s="115">
        <v>-28</v>
      </c>
      <c r="K69" s="116">
        <v>-22.047244094488189</v>
      </c>
    </row>
    <row r="70" spans="1:11" ht="14.1" customHeight="1" x14ac:dyDescent="0.2">
      <c r="A70" s="306" t="s">
        <v>305</v>
      </c>
      <c r="B70" s="307" t="s">
        <v>306</v>
      </c>
      <c r="C70" s="308"/>
      <c r="D70" s="113">
        <v>4.4560943643512454</v>
      </c>
      <c r="E70" s="115">
        <v>68</v>
      </c>
      <c r="F70" s="114">
        <v>53</v>
      </c>
      <c r="G70" s="114">
        <v>100</v>
      </c>
      <c r="H70" s="114">
        <v>51</v>
      </c>
      <c r="I70" s="140">
        <v>82</v>
      </c>
      <c r="J70" s="115">
        <v>-14</v>
      </c>
      <c r="K70" s="116">
        <v>-17.073170731707318</v>
      </c>
    </row>
    <row r="71" spans="1:11" ht="14.1" customHeight="1" x14ac:dyDescent="0.2">
      <c r="A71" s="306"/>
      <c r="B71" s="307" t="s">
        <v>307</v>
      </c>
      <c r="C71" s="308"/>
      <c r="D71" s="113">
        <v>2.1625163826998688</v>
      </c>
      <c r="E71" s="115">
        <v>33</v>
      </c>
      <c r="F71" s="114">
        <v>22</v>
      </c>
      <c r="G71" s="114">
        <v>48</v>
      </c>
      <c r="H71" s="114">
        <v>13</v>
      </c>
      <c r="I71" s="140">
        <v>46</v>
      </c>
      <c r="J71" s="115">
        <v>-13</v>
      </c>
      <c r="K71" s="116">
        <v>-28.260869565217391</v>
      </c>
    </row>
    <row r="72" spans="1:11" ht="14.1" customHeight="1" x14ac:dyDescent="0.2">
      <c r="A72" s="306">
        <v>84</v>
      </c>
      <c r="B72" s="307" t="s">
        <v>308</v>
      </c>
      <c r="C72" s="308"/>
      <c r="D72" s="113">
        <v>1.4416775884665793</v>
      </c>
      <c r="E72" s="115">
        <v>22</v>
      </c>
      <c r="F72" s="114">
        <v>9</v>
      </c>
      <c r="G72" s="114">
        <v>27</v>
      </c>
      <c r="H72" s="114">
        <v>10</v>
      </c>
      <c r="I72" s="140">
        <v>20</v>
      </c>
      <c r="J72" s="115">
        <v>2</v>
      </c>
      <c r="K72" s="116">
        <v>10</v>
      </c>
    </row>
    <row r="73" spans="1:11" ht="14.1" customHeight="1" x14ac:dyDescent="0.2">
      <c r="A73" s="306" t="s">
        <v>309</v>
      </c>
      <c r="B73" s="307" t="s">
        <v>310</v>
      </c>
      <c r="C73" s="308"/>
      <c r="D73" s="113">
        <v>0.91743119266055051</v>
      </c>
      <c r="E73" s="115">
        <v>14</v>
      </c>
      <c r="F73" s="114">
        <v>4</v>
      </c>
      <c r="G73" s="114">
        <v>23</v>
      </c>
      <c r="H73" s="114">
        <v>5</v>
      </c>
      <c r="I73" s="140">
        <v>8</v>
      </c>
      <c r="J73" s="115">
        <v>6</v>
      </c>
      <c r="K73" s="116">
        <v>75</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v>0.26212319790301442</v>
      </c>
      <c r="E75" s="115">
        <v>4</v>
      </c>
      <c r="F75" s="114">
        <v>0</v>
      </c>
      <c r="G75" s="114" t="s">
        <v>513</v>
      </c>
      <c r="H75" s="114">
        <v>3</v>
      </c>
      <c r="I75" s="140" t="s">
        <v>513</v>
      </c>
      <c r="J75" s="115" t="s">
        <v>513</v>
      </c>
      <c r="K75" s="116" t="s">
        <v>513</v>
      </c>
    </row>
    <row r="76" spans="1:11" ht="14.1" customHeight="1" x14ac:dyDescent="0.2">
      <c r="A76" s="306">
        <v>91</v>
      </c>
      <c r="B76" s="307" t="s">
        <v>315</v>
      </c>
      <c r="C76" s="308"/>
      <c r="D76" s="113">
        <v>0.26212319790301442</v>
      </c>
      <c r="E76" s="115">
        <v>4</v>
      </c>
      <c r="F76" s="114">
        <v>3</v>
      </c>
      <c r="G76" s="114">
        <v>9</v>
      </c>
      <c r="H76" s="114">
        <v>6</v>
      </c>
      <c r="I76" s="140">
        <v>5</v>
      </c>
      <c r="J76" s="115">
        <v>-1</v>
      </c>
      <c r="K76" s="116">
        <v>-20</v>
      </c>
    </row>
    <row r="77" spans="1:11" ht="14.1" customHeight="1" x14ac:dyDescent="0.2">
      <c r="A77" s="306">
        <v>92</v>
      </c>
      <c r="B77" s="307" t="s">
        <v>316</v>
      </c>
      <c r="C77" s="308"/>
      <c r="D77" s="113">
        <v>0.65530799475753609</v>
      </c>
      <c r="E77" s="115">
        <v>10</v>
      </c>
      <c r="F77" s="114">
        <v>11</v>
      </c>
      <c r="G77" s="114">
        <v>9</v>
      </c>
      <c r="H77" s="114">
        <v>9</v>
      </c>
      <c r="I77" s="140">
        <v>11</v>
      </c>
      <c r="J77" s="115">
        <v>-1</v>
      </c>
      <c r="K77" s="116">
        <v>-9.0909090909090917</v>
      </c>
    </row>
    <row r="78" spans="1:11" ht="14.1" customHeight="1" x14ac:dyDescent="0.2">
      <c r="A78" s="306">
        <v>93</v>
      </c>
      <c r="B78" s="307" t="s">
        <v>317</v>
      </c>
      <c r="C78" s="308"/>
      <c r="D78" s="113" t="s">
        <v>513</v>
      </c>
      <c r="E78" s="115" t="s">
        <v>513</v>
      </c>
      <c r="F78" s="114">
        <v>0</v>
      </c>
      <c r="G78" s="114">
        <v>4</v>
      </c>
      <c r="H78" s="114" t="s">
        <v>513</v>
      </c>
      <c r="I78" s="140" t="s">
        <v>513</v>
      </c>
      <c r="J78" s="115" t="s">
        <v>513</v>
      </c>
      <c r="K78" s="116" t="s">
        <v>513</v>
      </c>
    </row>
    <row r="79" spans="1:11" ht="14.1" customHeight="1" x14ac:dyDescent="0.2">
      <c r="A79" s="306">
        <v>94</v>
      </c>
      <c r="B79" s="307" t="s">
        <v>318</v>
      </c>
      <c r="C79" s="308"/>
      <c r="D79" s="113">
        <v>0.32765399737876805</v>
      </c>
      <c r="E79" s="115">
        <v>5</v>
      </c>
      <c r="F79" s="114">
        <v>19</v>
      </c>
      <c r="G79" s="114">
        <v>6</v>
      </c>
      <c r="H79" s="114">
        <v>15</v>
      </c>
      <c r="I79" s="140">
        <v>3</v>
      </c>
      <c r="J79" s="115">
        <v>2</v>
      </c>
      <c r="K79" s="116">
        <v>66.666666666666671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19499</v>
      </c>
      <c r="C10" s="114">
        <v>11074</v>
      </c>
      <c r="D10" s="114">
        <v>8425</v>
      </c>
      <c r="E10" s="114">
        <v>15344</v>
      </c>
      <c r="F10" s="114">
        <v>4149</v>
      </c>
      <c r="G10" s="114">
        <v>2095</v>
      </c>
      <c r="H10" s="114">
        <v>5668</v>
      </c>
      <c r="I10" s="115">
        <v>5435</v>
      </c>
      <c r="J10" s="114">
        <v>4254</v>
      </c>
      <c r="K10" s="114">
        <v>1181</v>
      </c>
      <c r="L10" s="423">
        <v>1483</v>
      </c>
      <c r="M10" s="424">
        <v>1424</v>
      </c>
    </row>
    <row r="11" spans="1:13" ht="11.1" customHeight="1" x14ac:dyDescent="0.2">
      <c r="A11" s="422" t="s">
        <v>387</v>
      </c>
      <c r="B11" s="115">
        <v>19682</v>
      </c>
      <c r="C11" s="114">
        <v>11280</v>
      </c>
      <c r="D11" s="114">
        <v>8402</v>
      </c>
      <c r="E11" s="114">
        <v>15504</v>
      </c>
      <c r="F11" s="114">
        <v>4172</v>
      </c>
      <c r="G11" s="114">
        <v>2040</v>
      </c>
      <c r="H11" s="114">
        <v>5755</v>
      </c>
      <c r="I11" s="115">
        <v>5627</v>
      </c>
      <c r="J11" s="114">
        <v>4393</v>
      </c>
      <c r="K11" s="114">
        <v>1234</v>
      </c>
      <c r="L11" s="423">
        <v>1396</v>
      </c>
      <c r="M11" s="424">
        <v>1185</v>
      </c>
    </row>
    <row r="12" spans="1:13" ht="11.1" customHeight="1" x14ac:dyDescent="0.2">
      <c r="A12" s="422" t="s">
        <v>388</v>
      </c>
      <c r="B12" s="115">
        <v>20026</v>
      </c>
      <c r="C12" s="114">
        <v>11465</v>
      </c>
      <c r="D12" s="114">
        <v>8561</v>
      </c>
      <c r="E12" s="114">
        <v>15794</v>
      </c>
      <c r="F12" s="114">
        <v>4221</v>
      </c>
      <c r="G12" s="114">
        <v>2283</v>
      </c>
      <c r="H12" s="114">
        <v>5857</v>
      </c>
      <c r="I12" s="115">
        <v>5525</v>
      </c>
      <c r="J12" s="114">
        <v>4267</v>
      </c>
      <c r="K12" s="114">
        <v>1258</v>
      </c>
      <c r="L12" s="423">
        <v>1822</v>
      </c>
      <c r="M12" s="424">
        <v>1546</v>
      </c>
    </row>
    <row r="13" spans="1:13" s="110" customFormat="1" ht="11.1" customHeight="1" x14ac:dyDescent="0.2">
      <c r="A13" s="422" t="s">
        <v>389</v>
      </c>
      <c r="B13" s="115">
        <v>19667</v>
      </c>
      <c r="C13" s="114">
        <v>11140</v>
      </c>
      <c r="D13" s="114">
        <v>8527</v>
      </c>
      <c r="E13" s="114">
        <v>15473</v>
      </c>
      <c r="F13" s="114">
        <v>4184</v>
      </c>
      <c r="G13" s="114">
        <v>2192</v>
      </c>
      <c r="H13" s="114">
        <v>5856</v>
      </c>
      <c r="I13" s="115">
        <v>5483</v>
      </c>
      <c r="J13" s="114">
        <v>4263</v>
      </c>
      <c r="K13" s="114">
        <v>1220</v>
      </c>
      <c r="L13" s="423">
        <v>2697</v>
      </c>
      <c r="M13" s="424">
        <v>3084</v>
      </c>
    </row>
    <row r="14" spans="1:13" ht="15" customHeight="1" x14ac:dyDescent="0.2">
      <c r="A14" s="422" t="s">
        <v>390</v>
      </c>
      <c r="B14" s="115">
        <v>19616</v>
      </c>
      <c r="C14" s="114">
        <v>11132</v>
      </c>
      <c r="D14" s="114">
        <v>8484</v>
      </c>
      <c r="E14" s="114">
        <v>14833</v>
      </c>
      <c r="F14" s="114">
        <v>4782</v>
      </c>
      <c r="G14" s="114">
        <v>2118</v>
      </c>
      <c r="H14" s="114">
        <v>5942</v>
      </c>
      <c r="I14" s="115">
        <v>5419</v>
      </c>
      <c r="J14" s="114">
        <v>4201</v>
      </c>
      <c r="K14" s="114">
        <v>1218</v>
      </c>
      <c r="L14" s="423">
        <v>1442</v>
      </c>
      <c r="M14" s="424">
        <v>1414</v>
      </c>
    </row>
    <row r="15" spans="1:13" ht="11.1" customHeight="1" x14ac:dyDescent="0.2">
      <c r="A15" s="422" t="s">
        <v>387</v>
      </c>
      <c r="B15" s="115">
        <v>19792</v>
      </c>
      <c r="C15" s="114">
        <v>11307</v>
      </c>
      <c r="D15" s="114">
        <v>8485</v>
      </c>
      <c r="E15" s="114">
        <v>14834</v>
      </c>
      <c r="F15" s="114">
        <v>4958</v>
      </c>
      <c r="G15" s="114">
        <v>2035</v>
      </c>
      <c r="H15" s="114">
        <v>6088</v>
      </c>
      <c r="I15" s="115">
        <v>5619</v>
      </c>
      <c r="J15" s="114">
        <v>4342</v>
      </c>
      <c r="K15" s="114">
        <v>1277</v>
      </c>
      <c r="L15" s="423">
        <v>1310</v>
      </c>
      <c r="M15" s="424">
        <v>1153</v>
      </c>
    </row>
    <row r="16" spans="1:13" ht="11.1" customHeight="1" x14ac:dyDescent="0.2">
      <c r="A16" s="422" t="s">
        <v>388</v>
      </c>
      <c r="B16" s="115">
        <v>20324</v>
      </c>
      <c r="C16" s="114">
        <v>11618</v>
      </c>
      <c r="D16" s="114">
        <v>8706</v>
      </c>
      <c r="E16" s="114">
        <v>15311</v>
      </c>
      <c r="F16" s="114">
        <v>5012</v>
      </c>
      <c r="G16" s="114">
        <v>2307</v>
      </c>
      <c r="H16" s="114">
        <v>6250</v>
      </c>
      <c r="I16" s="115">
        <v>5535</v>
      </c>
      <c r="J16" s="114">
        <v>4190</v>
      </c>
      <c r="K16" s="114">
        <v>1345</v>
      </c>
      <c r="L16" s="423">
        <v>1735</v>
      </c>
      <c r="M16" s="424">
        <v>1359</v>
      </c>
    </row>
    <row r="17" spans="1:13" s="110" customFormat="1" ht="11.1" customHeight="1" x14ac:dyDescent="0.2">
      <c r="A17" s="422" t="s">
        <v>389</v>
      </c>
      <c r="B17" s="115">
        <v>20023</v>
      </c>
      <c r="C17" s="114">
        <v>11352</v>
      </c>
      <c r="D17" s="114">
        <v>8671</v>
      </c>
      <c r="E17" s="114">
        <v>15027</v>
      </c>
      <c r="F17" s="114">
        <v>4995</v>
      </c>
      <c r="G17" s="114">
        <v>2213</v>
      </c>
      <c r="H17" s="114">
        <v>6245</v>
      </c>
      <c r="I17" s="115">
        <v>5496</v>
      </c>
      <c r="J17" s="114">
        <v>4175</v>
      </c>
      <c r="K17" s="114">
        <v>1321</v>
      </c>
      <c r="L17" s="423">
        <v>952</v>
      </c>
      <c r="M17" s="424">
        <v>1335</v>
      </c>
    </row>
    <row r="18" spans="1:13" ht="15" customHeight="1" x14ac:dyDescent="0.2">
      <c r="A18" s="422" t="s">
        <v>391</v>
      </c>
      <c r="B18" s="115">
        <v>20012</v>
      </c>
      <c r="C18" s="114">
        <v>11357</v>
      </c>
      <c r="D18" s="114">
        <v>8655</v>
      </c>
      <c r="E18" s="114">
        <v>14963</v>
      </c>
      <c r="F18" s="114">
        <v>5049</v>
      </c>
      <c r="G18" s="114">
        <v>2123</v>
      </c>
      <c r="H18" s="114">
        <v>6304</v>
      </c>
      <c r="I18" s="115">
        <v>5384</v>
      </c>
      <c r="J18" s="114">
        <v>4092</v>
      </c>
      <c r="K18" s="114">
        <v>1292</v>
      </c>
      <c r="L18" s="423">
        <v>1421</v>
      </c>
      <c r="M18" s="424">
        <v>1450</v>
      </c>
    </row>
    <row r="19" spans="1:13" ht="11.1" customHeight="1" x14ac:dyDescent="0.2">
      <c r="A19" s="422" t="s">
        <v>387</v>
      </c>
      <c r="B19" s="115">
        <v>20144</v>
      </c>
      <c r="C19" s="114">
        <v>11489</v>
      </c>
      <c r="D19" s="114">
        <v>8655</v>
      </c>
      <c r="E19" s="114">
        <v>14994</v>
      </c>
      <c r="F19" s="114">
        <v>5150</v>
      </c>
      <c r="G19" s="114">
        <v>2047</v>
      </c>
      <c r="H19" s="114">
        <v>6443</v>
      </c>
      <c r="I19" s="115">
        <v>5538</v>
      </c>
      <c r="J19" s="114">
        <v>4210</v>
      </c>
      <c r="K19" s="114">
        <v>1328</v>
      </c>
      <c r="L19" s="423">
        <v>1210</v>
      </c>
      <c r="M19" s="424">
        <v>1097</v>
      </c>
    </row>
    <row r="20" spans="1:13" ht="11.1" customHeight="1" x14ac:dyDescent="0.2">
      <c r="A20" s="422" t="s">
        <v>388</v>
      </c>
      <c r="B20" s="115">
        <v>20343</v>
      </c>
      <c r="C20" s="114">
        <v>11617</v>
      </c>
      <c r="D20" s="114">
        <v>8726</v>
      </c>
      <c r="E20" s="114">
        <v>15183</v>
      </c>
      <c r="F20" s="114">
        <v>5160</v>
      </c>
      <c r="G20" s="114">
        <v>2302</v>
      </c>
      <c r="H20" s="114">
        <v>6476</v>
      </c>
      <c r="I20" s="115">
        <v>5466</v>
      </c>
      <c r="J20" s="114">
        <v>4060</v>
      </c>
      <c r="K20" s="114">
        <v>1406</v>
      </c>
      <c r="L20" s="423">
        <v>1896</v>
      </c>
      <c r="M20" s="424">
        <v>1733</v>
      </c>
    </row>
    <row r="21" spans="1:13" s="110" customFormat="1" ht="11.1" customHeight="1" x14ac:dyDescent="0.2">
      <c r="A21" s="422" t="s">
        <v>389</v>
      </c>
      <c r="B21" s="115">
        <v>20048</v>
      </c>
      <c r="C21" s="114">
        <v>11366</v>
      </c>
      <c r="D21" s="114">
        <v>8682</v>
      </c>
      <c r="E21" s="114">
        <v>14951</v>
      </c>
      <c r="F21" s="114">
        <v>5097</v>
      </c>
      <c r="G21" s="114">
        <v>2206</v>
      </c>
      <c r="H21" s="114">
        <v>6469</v>
      </c>
      <c r="I21" s="115">
        <v>5473</v>
      </c>
      <c r="J21" s="114">
        <v>4132</v>
      </c>
      <c r="K21" s="114">
        <v>1341</v>
      </c>
      <c r="L21" s="423">
        <v>847</v>
      </c>
      <c r="M21" s="424">
        <v>1229</v>
      </c>
    </row>
    <row r="22" spans="1:13" ht="15" customHeight="1" x14ac:dyDescent="0.2">
      <c r="A22" s="422" t="s">
        <v>392</v>
      </c>
      <c r="B22" s="115">
        <v>19975</v>
      </c>
      <c r="C22" s="114">
        <v>11291</v>
      </c>
      <c r="D22" s="114">
        <v>8684</v>
      </c>
      <c r="E22" s="114">
        <v>14892</v>
      </c>
      <c r="F22" s="114">
        <v>5083</v>
      </c>
      <c r="G22" s="114">
        <v>2086</v>
      </c>
      <c r="H22" s="114">
        <v>6561</v>
      </c>
      <c r="I22" s="115">
        <v>5456</v>
      </c>
      <c r="J22" s="114">
        <v>4119</v>
      </c>
      <c r="K22" s="114">
        <v>1337</v>
      </c>
      <c r="L22" s="423">
        <v>1346</v>
      </c>
      <c r="M22" s="424">
        <v>1433</v>
      </c>
    </row>
    <row r="23" spans="1:13" ht="11.1" customHeight="1" x14ac:dyDescent="0.2">
      <c r="A23" s="422" t="s">
        <v>387</v>
      </c>
      <c r="B23" s="115">
        <v>20153</v>
      </c>
      <c r="C23" s="114">
        <v>11493</v>
      </c>
      <c r="D23" s="114">
        <v>8660</v>
      </c>
      <c r="E23" s="114">
        <v>14963</v>
      </c>
      <c r="F23" s="114">
        <v>5190</v>
      </c>
      <c r="G23" s="114">
        <v>2033</v>
      </c>
      <c r="H23" s="114">
        <v>6740</v>
      </c>
      <c r="I23" s="115">
        <v>5605</v>
      </c>
      <c r="J23" s="114">
        <v>4212</v>
      </c>
      <c r="K23" s="114">
        <v>1393</v>
      </c>
      <c r="L23" s="423">
        <v>1315</v>
      </c>
      <c r="M23" s="424">
        <v>1146</v>
      </c>
    </row>
    <row r="24" spans="1:13" ht="11.1" customHeight="1" x14ac:dyDescent="0.2">
      <c r="A24" s="422" t="s">
        <v>388</v>
      </c>
      <c r="B24" s="115">
        <v>20671</v>
      </c>
      <c r="C24" s="114">
        <v>11804</v>
      </c>
      <c r="D24" s="114">
        <v>8867</v>
      </c>
      <c r="E24" s="114">
        <v>15377</v>
      </c>
      <c r="F24" s="114">
        <v>5294</v>
      </c>
      <c r="G24" s="114">
        <v>2330</v>
      </c>
      <c r="H24" s="114">
        <v>6885</v>
      </c>
      <c r="I24" s="115">
        <v>5600</v>
      </c>
      <c r="J24" s="114">
        <v>4185</v>
      </c>
      <c r="K24" s="114">
        <v>1415</v>
      </c>
      <c r="L24" s="423">
        <v>1685</v>
      </c>
      <c r="M24" s="424">
        <v>1248</v>
      </c>
    </row>
    <row r="25" spans="1:13" s="110" customFormat="1" ht="11.1" customHeight="1" x14ac:dyDescent="0.2">
      <c r="A25" s="422" t="s">
        <v>389</v>
      </c>
      <c r="B25" s="115">
        <v>20309</v>
      </c>
      <c r="C25" s="114">
        <v>11514</v>
      </c>
      <c r="D25" s="114">
        <v>8795</v>
      </c>
      <c r="E25" s="114">
        <v>15043</v>
      </c>
      <c r="F25" s="114">
        <v>5266</v>
      </c>
      <c r="G25" s="114">
        <v>2226</v>
      </c>
      <c r="H25" s="114">
        <v>6878</v>
      </c>
      <c r="I25" s="115">
        <v>5638</v>
      </c>
      <c r="J25" s="114">
        <v>4229</v>
      </c>
      <c r="K25" s="114">
        <v>1409</v>
      </c>
      <c r="L25" s="423">
        <v>859</v>
      </c>
      <c r="M25" s="424">
        <v>1245</v>
      </c>
    </row>
    <row r="26" spans="1:13" ht="15" customHeight="1" x14ac:dyDescent="0.2">
      <c r="A26" s="422" t="s">
        <v>393</v>
      </c>
      <c r="B26" s="115">
        <v>20400</v>
      </c>
      <c r="C26" s="114">
        <v>11560</v>
      </c>
      <c r="D26" s="114">
        <v>8840</v>
      </c>
      <c r="E26" s="114">
        <v>15098</v>
      </c>
      <c r="F26" s="114">
        <v>5302</v>
      </c>
      <c r="G26" s="114">
        <v>2145</v>
      </c>
      <c r="H26" s="114">
        <v>7016</v>
      </c>
      <c r="I26" s="115">
        <v>5522</v>
      </c>
      <c r="J26" s="114">
        <v>4109</v>
      </c>
      <c r="K26" s="114">
        <v>1413</v>
      </c>
      <c r="L26" s="423">
        <v>1422</v>
      </c>
      <c r="M26" s="424">
        <v>1392</v>
      </c>
    </row>
    <row r="27" spans="1:13" ht="11.1" customHeight="1" x14ac:dyDescent="0.2">
      <c r="A27" s="422" t="s">
        <v>387</v>
      </c>
      <c r="B27" s="115">
        <v>20689</v>
      </c>
      <c r="C27" s="114">
        <v>11728</v>
      </c>
      <c r="D27" s="114">
        <v>8961</v>
      </c>
      <c r="E27" s="114">
        <v>15267</v>
      </c>
      <c r="F27" s="114">
        <v>5422</v>
      </c>
      <c r="G27" s="114">
        <v>2094</v>
      </c>
      <c r="H27" s="114">
        <v>7163</v>
      </c>
      <c r="I27" s="115">
        <v>5733</v>
      </c>
      <c r="J27" s="114">
        <v>4219</v>
      </c>
      <c r="K27" s="114">
        <v>1514</v>
      </c>
      <c r="L27" s="423">
        <v>1519</v>
      </c>
      <c r="M27" s="424">
        <v>1251</v>
      </c>
    </row>
    <row r="28" spans="1:13" ht="11.1" customHeight="1" x14ac:dyDescent="0.2">
      <c r="A28" s="422" t="s">
        <v>388</v>
      </c>
      <c r="B28" s="115">
        <v>20980</v>
      </c>
      <c r="C28" s="114">
        <v>11905</v>
      </c>
      <c r="D28" s="114">
        <v>9075</v>
      </c>
      <c r="E28" s="114">
        <v>15522</v>
      </c>
      <c r="F28" s="114">
        <v>5458</v>
      </c>
      <c r="G28" s="114">
        <v>2358</v>
      </c>
      <c r="H28" s="114">
        <v>7222</v>
      </c>
      <c r="I28" s="115">
        <v>5689</v>
      </c>
      <c r="J28" s="114">
        <v>4140</v>
      </c>
      <c r="K28" s="114">
        <v>1549</v>
      </c>
      <c r="L28" s="423">
        <v>1862</v>
      </c>
      <c r="M28" s="424">
        <v>1622</v>
      </c>
    </row>
    <row r="29" spans="1:13" s="110" customFormat="1" ht="11.1" customHeight="1" x14ac:dyDescent="0.2">
      <c r="A29" s="422" t="s">
        <v>389</v>
      </c>
      <c r="B29" s="115">
        <v>20698</v>
      </c>
      <c r="C29" s="114">
        <v>11630</v>
      </c>
      <c r="D29" s="114">
        <v>9068</v>
      </c>
      <c r="E29" s="114">
        <v>15238</v>
      </c>
      <c r="F29" s="114">
        <v>5460</v>
      </c>
      <c r="G29" s="114">
        <v>2246</v>
      </c>
      <c r="H29" s="114">
        <v>7241</v>
      </c>
      <c r="I29" s="115">
        <v>5632</v>
      </c>
      <c r="J29" s="114">
        <v>4138</v>
      </c>
      <c r="K29" s="114">
        <v>1494</v>
      </c>
      <c r="L29" s="423">
        <v>1072</v>
      </c>
      <c r="M29" s="424">
        <v>1339</v>
      </c>
    </row>
    <row r="30" spans="1:13" ht="15" customHeight="1" x14ac:dyDescent="0.2">
      <c r="A30" s="422" t="s">
        <v>394</v>
      </c>
      <c r="B30" s="115">
        <v>20719</v>
      </c>
      <c r="C30" s="114">
        <v>11595</v>
      </c>
      <c r="D30" s="114">
        <v>9124</v>
      </c>
      <c r="E30" s="114">
        <v>15157</v>
      </c>
      <c r="F30" s="114">
        <v>5562</v>
      </c>
      <c r="G30" s="114">
        <v>2164</v>
      </c>
      <c r="H30" s="114">
        <v>7333</v>
      </c>
      <c r="I30" s="115">
        <v>5461</v>
      </c>
      <c r="J30" s="114">
        <v>3993</v>
      </c>
      <c r="K30" s="114">
        <v>1468</v>
      </c>
      <c r="L30" s="423">
        <v>1536</v>
      </c>
      <c r="M30" s="424">
        <v>1527</v>
      </c>
    </row>
    <row r="31" spans="1:13" ht="11.1" customHeight="1" x14ac:dyDescent="0.2">
      <c r="A31" s="422" t="s">
        <v>387</v>
      </c>
      <c r="B31" s="115">
        <v>21000</v>
      </c>
      <c r="C31" s="114">
        <v>11757</v>
      </c>
      <c r="D31" s="114">
        <v>9243</v>
      </c>
      <c r="E31" s="114">
        <v>15280</v>
      </c>
      <c r="F31" s="114">
        <v>5720</v>
      </c>
      <c r="G31" s="114">
        <v>2145</v>
      </c>
      <c r="H31" s="114">
        <v>7461</v>
      </c>
      <c r="I31" s="115">
        <v>5601</v>
      </c>
      <c r="J31" s="114">
        <v>4072</v>
      </c>
      <c r="K31" s="114">
        <v>1529</v>
      </c>
      <c r="L31" s="423">
        <v>1410</v>
      </c>
      <c r="M31" s="424">
        <v>1143</v>
      </c>
    </row>
    <row r="32" spans="1:13" ht="11.1" customHeight="1" x14ac:dyDescent="0.2">
      <c r="A32" s="422" t="s">
        <v>388</v>
      </c>
      <c r="B32" s="115">
        <v>21334</v>
      </c>
      <c r="C32" s="114">
        <v>11929</v>
      </c>
      <c r="D32" s="114">
        <v>9405</v>
      </c>
      <c r="E32" s="114">
        <v>15565</v>
      </c>
      <c r="F32" s="114">
        <v>5769</v>
      </c>
      <c r="G32" s="114">
        <v>2355</v>
      </c>
      <c r="H32" s="114">
        <v>7543</v>
      </c>
      <c r="I32" s="115">
        <v>5566</v>
      </c>
      <c r="J32" s="114">
        <v>3997</v>
      </c>
      <c r="K32" s="114">
        <v>1569</v>
      </c>
      <c r="L32" s="423">
        <v>1877</v>
      </c>
      <c r="M32" s="424">
        <v>1594</v>
      </c>
    </row>
    <row r="33" spans="1:13" s="110" customFormat="1" ht="11.1" customHeight="1" x14ac:dyDescent="0.2">
      <c r="A33" s="422" t="s">
        <v>389</v>
      </c>
      <c r="B33" s="115">
        <v>21091</v>
      </c>
      <c r="C33" s="114">
        <v>11686</v>
      </c>
      <c r="D33" s="114">
        <v>9405</v>
      </c>
      <c r="E33" s="114">
        <v>15316</v>
      </c>
      <c r="F33" s="114">
        <v>5775</v>
      </c>
      <c r="G33" s="114">
        <v>2292</v>
      </c>
      <c r="H33" s="114">
        <v>7537</v>
      </c>
      <c r="I33" s="115">
        <v>5585</v>
      </c>
      <c r="J33" s="114">
        <v>4041</v>
      </c>
      <c r="K33" s="114">
        <v>1544</v>
      </c>
      <c r="L33" s="423">
        <v>974</v>
      </c>
      <c r="M33" s="424">
        <v>1213</v>
      </c>
    </row>
    <row r="34" spans="1:13" ht="15" customHeight="1" x14ac:dyDescent="0.2">
      <c r="A34" s="422" t="s">
        <v>395</v>
      </c>
      <c r="B34" s="115">
        <v>21136</v>
      </c>
      <c r="C34" s="114">
        <v>11676</v>
      </c>
      <c r="D34" s="114">
        <v>9460</v>
      </c>
      <c r="E34" s="114">
        <v>15296</v>
      </c>
      <c r="F34" s="114">
        <v>5840</v>
      </c>
      <c r="G34" s="114">
        <v>2205</v>
      </c>
      <c r="H34" s="114">
        <v>7672</v>
      </c>
      <c r="I34" s="115">
        <v>5504</v>
      </c>
      <c r="J34" s="114">
        <v>3967</v>
      </c>
      <c r="K34" s="114">
        <v>1537</v>
      </c>
      <c r="L34" s="423">
        <v>1214</v>
      </c>
      <c r="M34" s="424">
        <v>1212</v>
      </c>
    </row>
    <row r="35" spans="1:13" ht="11.1" customHeight="1" x14ac:dyDescent="0.2">
      <c r="A35" s="422" t="s">
        <v>387</v>
      </c>
      <c r="B35" s="115">
        <v>21273</v>
      </c>
      <c r="C35" s="114">
        <v>11820</v>
      </c>
      <c r="D35" s="114">
        <v>9453</v>
      </c>
      <c r="E35" s="114">
        <v>15335</v>
      </c>
      <c r="F35" s="114">
        <v>5938</v>
      </c>
      <c r="G35" s="114">
        <v>2101</v>
      </c>
      <c r="H35" s="114">
        <v>7825</v>
      </c>
      <c r="I35" s="115">
        <v>5600</v>
      </c>
      <c r="J35" s="114">
        <v>4062</v>
      </c>
      <c r="K35" s="114">
        <v>1538</v>
      </c>
      <c r="L35" s="423">
        <v>1452</v>
      </c>
      <c r="M35" s="424">
        <v>1324</v>
      </c>
    </row>
    <row r="36" spans="1:13" ht="11.1" customHeight="1" x14ac:dyDescent="0.2">
      <c r="A36" s="422" t="s">
        <v>388</v>
      </c>
      <c r="B36" s="115">
        <v>21713</v>
      </c>
      <c r="C36" s="114">
        <v>12095</v>
      </c>
      <c r="D36" s="114">
        <v>9618</v>
      </c>
      <c r="E36" s="114">
        <v>15705</v>
      </c>
      <c r="F36" s="114">
        <v>6008</v>
      </c>
      <c r="G36" s="114">
        <v>2358</v>
      </c>
      <c r="H36" s="114">
        <v>7960</v>
      </c>
      <c r="I36" s="115">
        <v>5533</v>
      </c>
      <c r="J36" s="114">
        <v>3934</v>
      </c>
      <c r="K36" s="114">
        <v>1599</v>
      </c>
      <c r="L36" s="423">
        <v>1717</v>
      </c>
      <c r="M36" s="424">
        <v>1367</v>
      </c>
    </row>
    <row r="37" spans="1:13" s="110" customFormat="1" ht="11.1" customHeight="1" x14ac:dyDescent="0.2">
      <c r="A37" s="422" t="s">
        <v>389</v>
      </c>
      <c r="B37" s="115">
        <v>21522</v>
      </c>
      <c r="C37" s="114">
        <v>11933</v>
      </c>
      <c r="D37" s="114">
        <v>9589</v>
      </c>
      <c r="E37" s="114">
        <v>15526</v>
      </c>
      <c r="F37" s="114">
        <v>5996</v>
      </c>
      <c r="G37" s="114">
        <v>2280</v>
      </c>
      <c r="H37" s="114">
        <v>7956</v>
      </c>
      <c r="I37" s="115">
        <v>5502</v>
      </c>
      <c r="J37" s="114">
        <v>3945</v>
      </c>
      <c r="K37" s="114">
        <v>1557</v>
      </c>
      <c r="L37" s="423">
        <v>978</v>
      </c>
      <c r="M37" s="424">
        <v>1222</v>
      </c>
    </row>
    <row r="38" spans="1:13" ht="15" customHeight="1" x14ac:dyDescent="0.2">
      <c r="A38" s="425" t="s">
        <v>396</v>
      </c>
      <c r="B38" s="115">
        <v>21537</v>
      </c>
      <c r="C38" s="114">
        <v>11951</v>
      </c>
      <c r="D38" s="114">
        <v>9586</v>
      </c>
      <c r="E38" s="114">
        <v>15471</v>
      </c>
      <c r="F38" s="114">
        <v>6066</v>
      </c>
      <c r="G38" s="114">
        <v>2216</v>
      </c>
      <c r="H38" s="114">
        <v>8005</v>
      </c>
      <c r="I38" s="115">
        <v>5450</v>
      </c>
      <c r="J38" s="114">
        <v>3886</v>
      </c>
      <c r="K38" s="114">
        <v>1564</v>
      </c>
      <c r="L38" s="423">
        <v>1303</v>
      </c>
      <c r="M38" s="424">
        <v>1290</v>
      </c>
    </row>
    <row r="39" spans="1:13" ht="11.1" customHeight="1" x14ac:dyDescent="0.2">
      <c r="A39" s="422" t="s">
        <v>387</v>
      </c>
      <c r="B39" s="115">
        <v>21703</v>
      </c>
      <c r="C39" s="114">
        <v>12093</v>
      </c>
      <c r="D39" s="114">
        <v>9610</v>
      </c>
      <c r="E39" s="114">
        <v>15520</v>
      </c>
      <c r="F39" s="114">
        <v>6183</v>
      </c>
      <c r="G39" s="114">
        <v>2161</v>
      </c>
      <c r="H39" s="114">
        <v>8147</v>
      </c>
      <c r="I39" s="115">
        <v>5632</v>
      </c>
      <c r="J39" s="114">
        <v>4027</v>
      </c>
      <c r="K39" s="114">
        <v>1605</v>
      </c>
      <c r="L39" s="423">
        <v>1325</v>
      </c>
      <c r="M39" s="424">
        <v>1256</v>
      </c>
    </row>
    <row r="40" spans="1:13" ht="11.1" customHeight="1" x14ac:dyDescent="0.2">
      <c r="A40" s="425" t="s">
        <v>388</v>
      </c>
      <c r="B40" s="115">
        <v>22312</v>
      </c>
      <c r="C40" s="114">
        <v>12408</v>
      </c>
      <c r="D40" s="114">
        <v>9904</v>
      </c>
      <c r="E40" s="114">
        <v>15958</v>
      </c>
      <c r="F40" s="114">
        <v>6354</v>
      </c>
      <c r="G40" s="114">
        <v>2462</v>
      </c>
      <c r="H40" s="114">
        <v>8266</v>
      </c>
      <c r="I40" s="115">
        <v>5567</v>
      </c>
      <c r="J40" s="114">
        <v>3914</v>
      </c>
      <c r="K40" s="114">
        <v>1653</v>
      </c>
      <c r="L40" s="423">
        <v>1943</v>
      </c>
      <c r="M40" s="424">
        <v>1456</v>
      </c>
    </row>
    <row r="41" spans="1:13" s="110" customFormat="1" ht="11.1" customHeight="1" x14ac:dyDescent="0.2">
      <c r="A41" s="422" t="s">
        <v>389</v>
      </c>
      <c r="B41" s="115">
        <v>22183</v>
      </c>
      <c r="C41" s="114">
        <v>12298</v>
      </c>
      <c r="D41" s="114">
        <v>9885</v>
      </c>
      <c r="E41" s="114">
        <v>15822</v>
      </c>
      <c r="F41" s="114">
        <v>6361</v>
      </c>
      <c r="G41" s="114">
        <v>2391</v>
      </c>
      <c r="H41" s="114">
        <v>8280</v>
      </c>
      <c r="I41" s="115">
        <v>5520</v>
      </c>
      <c r="J41" s="114">
        <v>3870</v>
      </c>
      <c r="K41" s="114">
        <v>1650</v>
      </c>
      <c r="L41" s="423">
        <v>1180</v>
      </c>
      <c r="M41" s="424">
        <v>1320</v>
      </c>
    </row>
    <row r="42" spans="1:13" ht="15" customHeight="1" x14ac:dyDescent="0.2">
      <c r="A42" s="422" t="s">
        <v>397</v>
      </c>
      <c r="B42" s="115">
        <v>22297</v>
      </c>
      <c r="C42" s="114">
        <v>12344</v>
      </c>
      <c r="D42" s="114">
        <v>9953</v>
      </c>
      <c r="E42" s="114">
        <v>15790</v>
      </c>
      <c r="F42" s="114">
        <v>6507</v>
      </c>
      <c r="G42" s="114">
        <v>2340</v>
      </c>
      <c r="H42" s="114">
        <v>8404</v>
      </c>
      <c r="I42" s="115">
        <v>5407</v>
      </c>
      <c r="J42" s="114">
        <v>3785</v>
      </c>
      <c r="K42" s="114">
        <v>1622</v>
      </c>
      <c r="L42" s="423">
        <v>1537</v>
      </c>
      <c r="M42" s="424">
        <v>1425</v>
      </c>
    </row>
    <row r="43" spans="1:13" ht="11.1" customHeight="1" x14ac:dyDescent="0.2">
      <c r="A43" s="422" t="s">
        <v>387</v>
      </c>
      <c r="B43" s="115">
        <v>22487</v>
      </c>
      <c r="C43" s="114">
        <v>12483</v>
      </c>
      <c r="D43" s="114">
        <v>10004</v>
      </c>
      <c r="E43" s="114">
        <v>15881</v>
      </c>
      <c r="F43" s="114">
        <v>6606</v>
      </c>
      <c r="G43" s="114">
        <v>2273</v>
      </c>
      <c r="H43" s="114">
        <v>8565</v>
      </c>
      <c r="I43" s="115">
        <v>5630</v>
      </c>
      <c r="J43" s="114">
        <v>3925</v>
      </c>
      <c r="K43" s="114">
        <v>1705</v>
      </c>
      <c r="L43" s="423">
        <v>1495</v>
      </c>
      <c r="M43" s="424">
        <v>1321</v>
      </c>
    </row>
    <row r="44" spans="1:13" ht="11.1" customHeight="1" x14ac:dyDescent="0.2">
      <c r="A44" s="422" t="s">
        <v>388</v>
      </c>
      <c r="B44" s="115">
        <v>23002</v>
      </c>
      <c r="C44" s="114">
        <v>12787</v>
      </c>
      <c r="D44" s="114">
        <v>10215</v>
      </c>
      <c r="E44" s="114">
        <v>16312</v>
      </c>
      <c r="F44" s="114">
        <v>6690</v>
      </c>
      <c r="G44" s="114">
        <v>2553</v>
      </c>
      <c r="H44" s="114">
        <v>8680</v>
      </c>
      <c r="I44" s="115">
        <v>5479</v>
      </c>
      <c r="J44" s="114">
        <v>3746</v>
      </c>
      <c r="K44" s="114">
        <v>1733</v>
      </c>
      <c r="L44" s="423">
        <v>1994</v>
      </c>
      <c r="M44" s="424">
        <v>1536</v>
      </c>
    </row>
    <row r="45" spans="1:13" s="110" customFormat="1" ht="11.1" customHeight="1" x14ac:dyDescent="0.2">
      <c r="A45" s="422" t="s">
        <v>389</v>
      </c>
      <c r="B45" s="115">
        <v>22870</v>
      </c>
      <c r="C45" s="114">
        <v>12619</v>
      </c>
      <c r="D45" s="114">
        <v>10251</v>
      </c>
      <c r="E45" s="114">
        <v>16190</v>
      </c>
      <c r="F45" s="114">
        <v>6680</v>
      </c>
      <c r="G45" s="114">
        <v>2470</v>
      </c>
      <c r="H45" s="114">
        <v>8672</v>
      </c>
      <c r="I45" s="115">
        <v>5391</v>
      </c>
      <c r="J45" s="114">
        <v>3706</v>
      </c>
      <c r="K45" s="114">
        <v>1685</v>
      </c>
      <c r="L45" s="423">
        <v>993</v>
      </c>
      <c r="M45" s="424">
        <v>1136</v>
      </c>
    </row>
    <row r="46" spans="1:13" ht="15" customHeight="1" x14ac:dyDescent="0.2">
      <c r="A46" s="422" t="s">
        <v>398</v>
      </c>
      <c r="B46" s="115">
        <v>22787</v>
      </c>
      <c r="C46" s="114">
        <v>12595</v>
      </c>
      <c r="D46" s="114">
        <v>10192</v>
      </c>
      <c r="E46" s="114">
        <v>16121</v>
      </c>
      <c r="F46" s="114">
        <v>6666</v>
      </c>
      <c r="G46" s="114">
        <v>2385</v>
      </c>
      <c r="H46" s="114">
        <v>8682</v>
      </c>
      <c r="I46" s="115">
        <v>5261</v>
      </c>
      <c r="J46" s="114">
        <v>3642</v>
      </c>
      <c r="K46" s="114">
        <v>1619</v>
      </c>
      <c r="L46" s="423">
        <v>1478</v>
      </c>
      <c r="M46" s="424">
        <v>1556</v>
      </c>
    </row>
    <row r="47" spans="1:13" ht="11.1" customHeight="1" x14ac:dyDescent="0.2">
      <c r="A47" s="422" t="s">
        <v>387</v>
      </c>
      <c r="B47" s="115">
        <v>22858</v>
      </c>
      <c r="C47" s="114">
        <v>12625</v>
      </c>
      <c r="D47" s="114">
        <v>10233</v>
      </c>
      <c r="E47" s="114">
        <v>16071</v>
      </c>
      <c r="F47" s="114">
        <v>6787</v>
      </c>
      <c r="G47" s="114">
        <v>2286</v>
      </c>
      <c r="H47" s="114">
        <v>8778</v>
      </c>
      <c r="I47" s="115">
        <v>5367</v>
      </c>
      <c r="J47" s="114">
        <v>3700</v>
      </c>
      <c r="K47" s="114">
        <v>1667</v>
      </c>
      <c r="L47" s="423">
        <v>1363</v>
      </c>
      <c r="M47" s="424">
        <v>1308</v>
      </c>
    </row>
    <row r="48" spans="1:13" ht="11.1" customHeight="1" x14ac:dyDescent="0.2">
      <c r="A48" s="422" t="s">
        <v>388</v>
      </c>
      <c r="B48" s="115">
        <v>23339</v>
      </c>
      <c r="C48" s="114">
        <v>12921</v>
      </c>
      <c r="D48" s="114">
        <v>10418</v>
      </c>
      <c r="E48" s="114">
        <v>16492</v>
      </c>
      <c r="F48" s="114">
        <v>6847</v>
      </c>
      <c r="G48" s="114">
        <v>2576</v>
      </c>
      <c r="H48" s="114">
        <v>8871</v>
      </c>
      <c r="I48" s="115">
        <v>5207</v>
      </c>
      <c r="J48" s="114">
        <v>3540</v>
      </c>
      <c r="K48" s="114">
        <v>1667</v>
      </c>
      <c r="L48" s="423">
        <v>1953</v>
      </c>
      <c r="M48" s="424">
        <v>1530</v>
      </c>
    </row>
    <row r="49" spans="1:17" s="110" customFormat="1" ht="11.1" customHeight="1" x14ac:dyDescent="0.2">
      <c r="A49" s="422" t="s">
        <v>389</v>
      </c>
      <c r="B49" s="115">
        <v>23172</v>
      </c>
      <c r="C49" s="114">
        <v>12787</v>
      </c>
      <c r="D49" s="114">
        <v>10385</v>
      </c>
      <c r="E49" s="114">
        <v>16331</v>
      </c>
      <c r="F49" s="114">
        <v>6841</v>
      </c>
      <c r="G49" s="114">
        <v>2480</v>
      </c>
      <c r="H49" s="114">
        <v>8855</v>
      </c>
      <c r="I49" s="115">
        <v>5131</v>
      </c>
      <c r="J49" s="114">
        <v>3508</v>
      </c>
      <c r="K49" s="114">
        <v>1623</v>
      </c>
      <c r="L49" s="423">
        <v>1014</v>
      </c>
      <c r="M49" s="424">
        <v>1199</v>
      </c>
    </row>
    <row r="50" spans="1:17" ht="15" customHeight="1" x14ac:dyDescent="0.2">
      <c r="A50" s="422" t="s">
        <v>399</v>
      </c>
      <c r="B50" s="143">
        <v>23036</v>
      </c>
      <c r="C50" s="144">
        <v>12703</v>
      </c>
      <c r="D50" s="144">
        <v>10333</v>
      </c>
      <c r="E50" s="144">
        <v>16165</v>
      </c>
      <c r="F50" s="144">
        <v>6871</v>
      </c>
      <c r="G50" s="144">
        <v>2369</v>
      </c>
      <c r="H50" s="144">
        <v>8917</v>
      </c>
      <c r="I50" s="143">
        <v>4949</v>
      </c>
      <c r="J50" s="144">
        <v>3397</v>
      </c>
      <c r="K50" s="144">
        <v>1552</v>
      </c>
      <c r="L50" s="426">
        <v>1359</v>
      </c>
      <c r="M50" s="427">
        <v>1526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1.0927283100013165</v>
      </c>
      <c r="C6" s="480">
        <f>'Tabelle 3.3'!J11</f>
        <v>-5.9304314769055315</v>
      </c>
      <c r="D6" s="481">
        <f t="shared" ref="D6:E9" si="0">IF(OR(AND(B6&gt;=-50,B6&lt;=50),ISNUMBER(B6)=FALSE),B6,"")</f>
        <v>1.0927283100013165</v>
      </c>
      <c r="E6" s="481">
        <f t="shared" si="0"/>
        <v>-5.9304314769055315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1.0927283100013165</v>
      </c>
      <c r="C14" s="480">
        <f>'Tabelle 3.3'!J11</f>
        <v>-5.9304314769055315</v>
      </c>
      <c r="D14" s="481">
        <f>IF(OR(AND(B14&gt;=-50,B14&lt;=50),ISNUMBER(B14)=FALSE),B14,"")</f>
        <v>1.0927283100013165</v>
      </c>
      <c r="E14" s="481">
        <f>IF(OR(AND(C14&gt;=-50,C14&lt;=50),ISNUMBER(C14)=FALSE),C14,"")</f>
        <v>-5.9304314769055315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4.5454545454545459</v>
      </c>
      <c r="C15" s="480">
        <f>'Tabelle 3.3'!J12</f>
        <v>14.754098360655737</v>
      </c>
      <c r="D15" s="481">
        <f t="shared" ref="D15:E45" si="3">IF(OR(AND(B15&gt;=-50,B15&lt;=50),ISNUMBER(B15)=FALSE),B15,"")</f>
        <v>4.5454545454545459</v>
      </c>
      <c r="E15" s="481">
        <f t="shared" si="3"/>
        <v>14.754098360655737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-5.9701492537313436</v>
      </c>
      <c r="C16" s="480">
        <f>'Tabelle 3.3'!J13</f>
        <v>2.0408163265306123</v>
      </c>
      <c r="D16" s="481">
        <f t="shared" si="3"/>
        <v>-5.9701492537313436</v>
      </c>
      <c r="E16" s="481">
        <f t="shared" si="3"/>
        <v>2.0408163265306123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-0.20463847203274216</v>
      </c>
      <c r="C17" s="480">
        <f>'Tabelle 3.3'!J14</f>
        <v>-8.724832214765101</v>
      </c>
      <c r="D17" s="481">
        <f t="shared" si="3"/>
        <v>-0.20463847203274216</v>
      </c>
      <c r="E17" s="481">
        <f t="shared" si="3"/>
        <v>-8.724832214765101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-2.6951672862453533</v>
      </c>
      <c r="C18" s="480">
        <f>'Tabelle 3.3'!J15</f>
        <v>-3.125</v>
      </c>
      <c r="D18" s="481">
        <f t="shared" si="3"/>
        <v>-2.6951672862453533</v>
      </c>
      <c r="E18" s="481">
        <f t="shared" si="3"/>
        <v>-3.125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-2.5601241272304112</v>
      </c>
      <c r="C19" s="480">
        <f>'Tabelle 3.3'!J16</f>
        <v>-21.323529411764707</v>
      </c>
      <c r="D19" s="481">
        <f t="shared" si="3"/>
        <v>-2.5601241272304112</v>
      </c>
      <c r="E19" s="481">
        <f t="shared" si="3"/>
        <v>-21.323529411764707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1.4974718008556982</v>
      </c>
      <c r="C20" s="480">
        <f>'Tabelle 3.3'!J17</f>
        <v>-3.4482758620689653</v>
      </c>
      <c r="D20" s="481">
        <f t="shared" si="3"/>
        <v>1.4974718008556982</v>
      </c>
      <c r="E20" s="481">
        <f t="shared" si="3"/>
        <v>-3.4482758620689653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1.7557251908396947</v>
      </c>
      <c r="C21" s="480">
        <f>'Tabelle 3.3'!J18</f>
        <v>1.8099547511312217</v>
      </c>
      <c r="D21" s="481">
        <f t="shared" si="3"/>
        <v>1.7557251908396947</v>
      </c>
      <c r="E21" s="481">
        <f t="shared" si="3"/>
        <v>1.8099547511312217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0.8443093549476528</v>
      </c>
      <c r="C22" s="480">
        <f>'Tabelle 3.3'!J19</f>
        <v>-0.68104426787741201</v>
      </c>
      <c r="D22" s="481">
        <f t="shared" si="3"/>
        <v>0.8443093549476528</v>
      </c>
      <c r="E22" s="481">
        <f t="shared" si="3"/>
        <v>-0.68104426787741201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-1.0012515644555695</v>
      </c>
      <c r="C23" s="480">
        <f>'Tabelle 3.3'!J20</f>
        <v>24.28115015974441</v>
      </c>
      <c r="D23" s="481">
        <f t="shared" si="3"/>
        <v>-1.0012515644555695</v>
      </c>
      <c r="E23" s="481">
        <f t="shared" si="3"/>
        <v>24.28115015974441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6.807511737089202</v>
      </c>
      <c r="C24" s="480">
        <f>'Tabelle 3.3'!J21</f>
        <v>-31.761006289308177</v>
      </c>
      <c r="D24" s="481">
        <f t="shared" si="3"/>
        <v>6.807511737089202</v>
      </c>
      <c r="E24" s="481">
        <f t="shared" si="3"/>
        <v>-31.761006289308177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-7.4675324675324672</v>
      </c>
      <c r="C26" s="480">
        <f>'Tabelle 3.3'!J23</f>
        <v>-8.8888888888888893</v>
      </c>
      <c r="D26" s="481">
        <f t="shared" si="3"/>
        <v>-7.4675324675324672</v>
      </c>
      <c r="E26" s="481">
        <f t="shared" si="3"/>
        <v>-8.8888888888888893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0.75431034482758619</v>
      </c>
      <c r="C27" s="480">
        <f>'Tabelle 3.3'!J24</f>
        <v>9.4488188976377945</v>
      </c>
      <c r="D27" s="481">
        <f t="shared" si="3"/>
        <v>0.75431034482758619</v>
      </c>
      <c r="E27" s="481">
        <f t="shared" si="3"/>
        <v>9.4488188976377945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2.2540983606557377</v>
      </c>
      <c r="C28" s="480">
        <f>'Tabelle 3.3'!J25</f>
        <v>-16.008771929824562</v>
      </c>
      <c r="D28" s="481">
        <f t="shared" si="3"/>
        <v>2.2540983606557377</v>
      </c>
      <c r="E28" s="481">
        <f t="shared" si="3"/>
        <v>-16.008771929824562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1.5654351909830932</v>
      </c>
      <c r="C30" s="480">
        <f>'Tabelle 3.3'!J27</f>
        <v>-7.6923076923076925</v>
      </c>
      <c r="D30" s="481">
        <f t="shared" si="3"/>
        <v>1.5654351909830932</v>
      </c>
      <c r="E30" s="481">
        <f t="shared" si="3"/>
        <v>-7.6923076923076925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6.1855670103092786</v>
      </c>
      <c r="C31" s="480">
        <f>'Tabelle 3.3'!J28</f>
        <v>-15.068493150684931</v>
      </c>
      <c r="D31" s="481">
        <f t="shared" si="3"/>
        <v>6.1855670103092786</v>
      </c>
      <c r="E31" s="481">
        <f t="shared" si="3"/>
        <v>-15.068493150684931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5.2060737527114966</v>
      </c>
      <c r="C32" s="480">
        <f>'Tabelle 3.3'!J29</f>
        <v>-4.193548387096774</v>
      </c>
      <c r="D32" s="481">
        <f t="shared" si="3"/>
        <v>5.2060737527114966</v>
      </c>
      <c r="E32" s="481">
        <f t="shared" si="3"/>
        <v>-4.193548387096774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2.9486527707168277</v>
      </c>
      <c r="C33" s="480">
        <f>'Tabelle 3.3'!J30</f>
        <v>0</v>
      </c>
      <c r="D33" s="481">
        <f t="shared" si="3"/>
        <v>2.9486527707168277</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-0.96153846153846156</v>
      </c>
      <c r="C34" s="480">
        <f>'Tabelle 3.3'!J31</f>
        <v>-6.8728522336769755</v>
      </c>
      <c r="D34" s="481">
        <f t="shared" si="3"/>
        <v>-0.96153846153846156</v>
      </c>
      <c r="E34" s="481">
        <f t="shared" si="3"/>
        <v>-6.8728522336769755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4.5454545454545459</v>
      </c>
      <c r="C37" s="480">
        <f>'Tabelle 3.3'!J34</f>
        <v>14.754098360655737</v>
      </c>
      <c r="D37" s="481">
        <f t="shared" si="3"/>
        <v>4.5454545454545459</v>
      </c>
      <c r="E37" s="481">
        <f t="shared" si="3"/>
        <v>14.754098360655737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-0.1436643999616895</v>
      </c>
      <c r="C38" s="480">
        <f>'Tabelle 3.3'!J35</f>
        <v>-4.7419804741980478</v>
      </c>
      <c r="D38" s="481">
        <f t="shared" si="3"/>
        <v>-0.1436643999616895</v>
      </c>
      <c r="E38" s="481">
        <f t="shared" si="3"/>
        <v>-4.7419804741980478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2.103533278553821</v>
      </c>
      <c r="C39" s="480">
        <f>'Tabelle 3.3'!J36</f>
        <v>-6.6938037087290816</v>
      </c>
      <c r="D39" s="481">
        <f t="shared" si="3"/>
        <v>2.103533278553821</v>
      </c>
      <c r="E39" s="481">
        <f t="shared" si="3"/>
        <v>-6.6938037087290816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2.103533278553821</v>
      </c>
      <c r="C45" s="480">
        <f>'Tabelle 3.3'!J36</f>
        <v>-6.6938037087290816</v>
      </c>
      <c r="D45" s="481">
        <f t="shared" si="3"/>
        <v>2.103533278553821</v>
      </c>
      <c r="E45" s="481">
        <f t="shared" si="3"/>
        <v>-6.6938037087290816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20400</v>
      </c>
      <c r="C51" s="487">
        <v>4109</v>
      </c>
      <c r="D51" s="487">
        <v>1413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20689</v>
      </c>
      <c r="C52" s="487">
        <v>4219</v>
      </c>
      <c r="D52" s="487">
        <v>1514</v>
      </c>
      <c r="E52" s="488">
        <f t="shared" ref="E52:G70" si="11">IF($A$51=37802,IF(COUNTBLANK(B$51:B$70)&gt;0,#N/A,B52/B$51*100),IF(COUNTBLANK(B$51:B$75)&gt;0,#N/A,B52/B$51*100))</f>
        <v>101.41666666666667</v>
      </c>
      <c r="F52" s="488">
        <f t="shared" si="11"/>
        <v>102.67705037722072</v>
      </c>
      <c r="G52" s="488">
        <f t="shared" si="11"/>
        <v>107.14791224345363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20980</v>
      </c>
      <c r="C53" s="487">
        <v>4140</v>
      </c>
      <c r="D53" s="487">
        <v>1549</v>
      </c>
      <c r="E53" s="488">
        <f t="shared" si="11"/>
        <v>102.84313725490195</v>
      </c>
      <c r="F53" s="488">
        <f t="shared" si="11"/>
        <v>100.75444146994403</v>
      </c>
      <c r="G53" s="488">
        <f t="shared" si="11"/>
        <v>109.62491153573957</v>
      </c>
      <c r="H53" s="489">
        <f>IF(ISERROR(L53)=TRUE,IF(MONTH(A53)=MONTH(MAX(A$51:A$75)),A53,""),"")</f>
        <v>41883</v>
      </c>
      <c r="I53" s="488">
        <f t="shared" si="12"/>
        <v>102.84313725490195</v>
      </c>
      <c r="J53" s="488">
        <f t="shared" si="10"/>
        <v>100.75444146994403</v>
      </c>
      <c r="K53" s="488">
        <f t="shared" si="10"/>
        <v>109.62491153573957</v>
      </c>
      <c r="L53" s="488" t="e">
        <f t="shared" si="13"/>
        <v>#N/A</v>
      </c>
    </row>
    <row r="54" spans="1:14" ht="15" customHeight="1" x14ac:dyDescent="0.2">
      <c r="A54" s="490" t="s">
        <v>462</v>
      </c>
      <c r="B54" s="487">
        <v>20698</v>
      </c>
      <c r="C54" s="487">
        <v>4138</v>
      </c>
      <c r="D54" s="487">
        <v>1494</v>
      </c>
      <c r="E54" s="488">
        <f t="shared" si="11"/>
        <v>101.4607843137255</v>
      </c>
      <c r="F54" s="488">
        <f t="shared" si="11"/>
        <v>100.70576782672183</v>
      </c>
      <c r="G54" s="488">
        <f t="shared" si="11"/>
        <v>105.73248407643312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20719</v>
      </c>
      <c r="C55" s="487">
        <v>3993</v>
      </c>
      <c r="D55" s="487">
        <v>1468</v>
      </c>
      <c r="E55" s="488">
        <f t="shared" si="11"/>
        <v>101.56372549019608</v>
      </c>
      <c r="F55" s="488">
        <f t="shared" si="11"/>
        <v>97.176928693112671</v>
      </c>
      <c r="G55" s="488">
        <f t="shared" si="11"/>
        <v>103.89242745930645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21000</v>
      </c>
      <c r="C56" s="487">
        <v>4072</v>
      </c>
      <c r="D56" s="487">
        <v>1529</v>
      </c>
      <c r="E56" s="488">
        <f t="shared" si="11"/>
        <v>102.94117647058823</v>
      </c>
      <c r="F56" s="488">
        <f t="shared" si="11"/>
        <v>99.099537600389382</v>
      </c>
      <c r="G56" s="488">
        <f t="shared" si="11"/>
        <v>108.20948336871903</v>
      </c>
      <c r="H56" s="489" t="str">
        <f t="shared" si="14"/>
        <v/>
      </c>
      <c r="I56" s="488" t="str">
        <f t="shared" si="12"/>
        <v/>
      </c>
      <c r="J56" s="488" t="str">
        <f t="shared" si="10"/>
        <v/>
      </c>
      <c r="K56" s="488" t="str">
        <f t="shared" si="10"/>
        <v/>
      </c>
      <c r="L56" s="488" t="e">
        <f t="shared" si="13"/>
        <v>#N/A</v>
      </c>
    </row>
    <row r="57" spans="1:14" ht="15" customHeight="1" x14ac:dyDescent="0.2">
      <c r="A57" s="490">
        <v>42248</v>
      </c>
      <c r="B57" s="487">
        <v>21334</v>
      </c>
      <c r="C57" s="487">
        <v>3997</v>
      </c>
      <c r="D57" s="487">
        <v>1569</v>
      </c>
      <c r="E57" s="488">
        <f t="shared" si="11"/>
        <v>104.57843137254903</v>
      </c>
      <c r="F57" s="488">
        <f t="shared" si="11"/>
        <v>97.274275979557075</v>
      </c>
      <c r="G57" s="488">
        <f t="shared" si="11"/>
        <v>111.04033970276008</v>
      </c>
      <c r="H57" s="489">
        <f t="shared" si="14"/>
        <v>42248</v>
      </c>
      <c r="I57" s="488">
        <f t="shared" si="12"/>
        <v>104.57843137254903</v>
      </c>
      <c r="J57" s="488">
        <f t="shared" si="10"/>
        <v>97.274275979557075</v>
      </c>
      <c r="K57" s="488">
        <f t="shared" si="10"/>
        <v>111.04033970276008</v>
      </c>
      <c r="L57" s="488" t="e">
        <f t="shared" si="13"/>
        <v>#N/A</v>
      </c>
    </row>
    <row r="58" spans="1:14" ht="15" customHeight="1" x14ac:dyDescent="0.2">
      <c r="A58" s="490" t="s">
        <v>465</v>
      </c>
      <c r="B58" s="487">
        <v>21091</v>
      </c>
      <c r="C58" s="487">
        <v>4041</v>
      </c>
      <c r="D58" s="487">
        <v>1544</v>
      </c>
      <c r="E58" s="488">
        <f t="shared" si="11"/>
        <v>103.38725490196079</v>
      </c>
      <c r="F58" s="488">
        <f t="shared" si="11"/>
        <v>98.34509613044537</v>
      </c>
      <c r="G58" s="488">
        <f t="shared" si="11"/>
        <v>109.27105449398442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21136</v>
      </c>
      <c r="C59" s="487">
        <v>3967</v>
      </c>
      <c r="D59" s="487">
        <v>1537</v>
      </c>
      <c r="E59" s="488">
        <f t="shared" si="11"/>
        <v>103.6078431372549</v>
      </c>
      <c r="F59" s="488">
        <f t="shared" si="11"/>
        <v>96.544171331224135</v>
      </c>
      <c r="G59" s="488">
        <f t="shared" si="11"/>
        <v>108.77565463552725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21273</v>
      </c>
      <c r="C60" s="487">
        <v>4062</v>
      </c>
      <c r="D60" s="487">
        <v>1538</v>
      </c>
      <c r="E60" s="488">
        <f t="shared" si="11"/>
        <v>104.27941176470587</v>
      </c>
      <c r="F60" s="488">
        <f t="shared" si="11"/>
        <v>98.856169384278417</v>
      </c>
      <c r="G60" s="488">
        <f t="shared" si="11"/>
        <v>108.84642604387827</v>
      </c>
      <c r="H60" s="489" t="str">
        <f t="shared" si="14"/>
        <v/>
      </c>
      <c r="I60" s="488" t="str">
        <f t="shared" si="12"/>
        <v/>
      </c>
      <c r="J60" s="488" t="str">
        <f t="shared" si="10"/>
        <v/>
      </c>
      <c r="K60" s="488" t="str">
        <f t="shared" si="10"/>
        <v/>
      </c>
      <c r="L60" s="488" t="e">
        <f t="shared" si="13"/>
        <v>#N/A</v>
      </c>
    </row>
    <row r="61" spans="1:14" ht="15" customHeight="1" x14ac:dyDescent="0.2">
      <c r="A61" s="490">
        <v>42614</v>
      </c>
      <c r="B61" s="487">
        <v>21713</v>
      </c>
      <c r="C61" s="487">
        <v>3934</v>
      </c>
      <c r="D61" s="487">
        <v>1599</v>
      </c>
      <c r="E61" s="488">
        <f t="shared" si="11"/>
        <v>106.43627450980392</v>
      </c>
      <c r="F61" s="488">
        <f t="shared" si="11"/>
        <v>95.741056218057921</v>
      </c>
      <c r="G61" s="488">
        <f t="shared" si="11"/>
        <v>113.16348195329087</v>
      </c>
      <c r="H61" s="489">
        <f t="shared" si="14"/>
        <v>42614</v>
      </c>
      <c r="I61" s="488">
        <f t="shared" si="12"/>
        <v>106.43627450980392</v>
      </c>
      <c r="J61" s="488">
        <f t="shared" si="10"/>
        <v>95.741056218057921</v>
      </c>
      <c r="K61" s="488">
        <f t="shared" si="10"/>
        <v>113.16348195329087</v>
      </c>
      <c r="L61" s="488" t="e">
        <f t="shared" si="13"/>
        <v>#N/A</v>
      </c>
    </row>
    <row r="62" spans="1:14" ht="15" customHeight="1" x14ac:dyDescent="0.2">
      <c r="A62" s="490" t="s">
        <v>468</v>
      </c>
      <c r="B62" s="487">
        <v>21522</v>
      </c>
      <c r="C62" s="487">
        <v>3945</v>
      </c>
      <c r="D62" s="487">
        <v>1557</v>
      </c>
      <c r="E62" s="488">
        <f t="shared" si="11"/>
        <v>105.5</v>
      </c>
      <c r="F62" s="488">
        <f t="shared" si="11"/>
        <v>96.008761255780001</v>
      </c>
      <c r="G62" s="488">
        <f t="shared" si="11"/>
        <v>110.19108280254777</v>
      </c>
      <c r="H62" s="489" t="str">
        <f t="shared" si="14"/>
        <v/>
      </c>
      <c r="I62" s="488" t="str">
        <f t="shared" si="12"/>
        <v/>
      </c>
      <c r="J62" s="488" t="str">
        <f t="shared" si="10"/>
        <v/>
      </c>
      <c r="K62" s="488" t="str">
        <f t="shared" si="10"/>
        <v/>
      </c>
      <c r="L62" s="488" t="e">
        <f t="shared" si="13"/>
        <v>#N/A</v>
      </c>
    </row>
    <row r="63" spans="1:14" ht="15" customHeight="1" x14ac:dyDescent="0.2">
      <c r="A63" s="490" t="s">
        <v>469</v>
      </c>
      <c r="B63" s="487">
        <v>21537</v>
      </c>
      <c r="C63" s="487">
        <v>3886</v>
      </c>
      <c r="D63" s="487">
        <v>1564</v>
      </c>
      <c r="E63" s="488">
        <f t="shared" si="11"/>
        <v>105.5735294117647</v>
      </c>
      <c r="F63" s="488">
        <f t="shared" si="11"/>
        <v>94.572888780725236</v>
      </c>
      <c r="G63" s="488">
        <f t="shared" si="11"/>
        <v>110.68648266100496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21703</v>
      </c>
      <c r="C64" s="487">
        <v>4027</v>
      </c>
      <c r="D64" s="487">
        <v>1605</v>
      </c>
      <c r="E64" s="488">
        <f t="shared" si="11"/>
        <v>106.38725490196079</v>
      </c>
      <c r="F64" s="488">
        <f t="shared" si="11"/>
        <v>98.004380627890001</v>
      </c>
      <c r="G64" s="488">
        <f t="shared" si="11"/>
        <v>113.58811040339702</v>
      </c>
      <c r="H64" s="489" t="str">
        <f t="shared" si="14"/>
        <v/>
      </c>
      <c r="I64" s="488" t="str">
        <f t="shared" si="12"/>
        <v/>
      </c>
      <c r="J64" s="488" t="str">
        <f t="shared" si="10"/>
        <v/>
      </c>
      <c r="K64" s="488" t="str">
        <f t="shared" si="10"/>
        <v/>
      </c>
      <c r="L64" s="488" t="e">
        <f t="shared" si="13"/>
        <v>#N/A</v>
      </c>
    </row>
    <row r="65" spans="1:12" ht="15" customHeight="1" x14ac:dyDescent="0.2">
      <c r="A65" s="490">
        <v>42979</v>
      </c>
      <c r="B65" s="487">
        <v>22312</v>
      </c>
      <c r="C65" s="487">
        <v>3914</v>
      </c>
      <c r="D65" s="487">
        <v>1653</v>
      </c>
      <c r="E65" s="488">
        <f t="shared" si="11"/>
        <v>109.37254901960785</v>
      </c>
      <c r="F65" s="488">
        <f t="shared" si="11"/>
        <v>95.254319785835975</v>
      </c>
      <c r="G65" s="488">
        <f t="shared" si="11"/>
        <v>116.98513800424628</v>
      </c>
      <c r="H65" s="489">
        <f t="shared" si="14"/>
        <v>42979</v>
      </c>
      <c r="I65" s="488">
        <f t="shared" si="12"/>
        <v>109.37254901960785</v>
      </c>
      <c r="J65" s="488">
        <f t="shared" si="10"/>
        <v>95.254319785835975</v>
      </c>
      <c r="K65" s="488">
        <f t="shared" si="10"/>
        <v>116.98513800424628</v>
      </c>
      <c r="L65" s="488" t="e">
        <f t="shared" si="13"/>
        <v>#N/A</v>
      </c>
    </row>
    <row r="66" spans="1:12" ht="15" customHeight="1" x14ac:dyDescent="0.2">
      <c r="A66" s="490" t="s">
        <v>471</v>
      </c>
      <c r="B66" s="487">
        <v>22183</v>
      </c>
      <c r="C66" s="487">
        <v>3870</v>
      </c>
      <c r="D66" s="487">
        <v>1650</v>
      </c>
      <c r="E66" s="488">
        <f t="shared" si="11"/>
        <v>108.74019607843137</v>
      </c>
      <c r="F66" s="488">
        <f t="shared" si="11"/>
        <v>94.18349963494768</v>
      </c>
      <c r="G66" s="488">
        <f t="shared" si="11"/>
        <v>116.7728237791932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22297</v>
      </c>
      <c r="C67" s="487">
        <v>3785</v>
      </c>
      <c r="D67" s="487">
        <v>1622</v>
      </c>
      <c r="E67" s="488">
        <f t="shared" si="11"/>
        <v>109.29901960784314</v>
      </c>
      <c r="F67" s="488">
        <f t="shared" si="11"/>
        <v>92.114869798004378</v>
      </c>
      <c r="G67" s="488">
        <f t="shared" si="11"/>
        <v>114.79122434536447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22487</v>
      </c>
      <c r="C68" s="487">
        <v>3925</v>
      </c>
      <c r="D68" s="487">
        <v>1705</v>
      </c>
      <c r="E68" s="488">
        <f t="shared" si="11"/>
        <v>110.23039215686275</v>
      </c>
      <c r="F68" s="488">
        <f t="shared" si="11"/>
        <v>95.522024823558041</v>
      </c>
      <c r="G68" s="488">
        <f t="shared" si="11"/>
        <v>120.66525123849965</v>
      </c>
      <c r="H68" s="489" t="str">
        <f t="shared" si="14"/>
        <v/>
      </c>
      <c r="I68" s="488" t="str">
        <f t="shared" si="12"/>
        <v/>
      </c>
      <c r="J68" s="488" t="str">
        <f t="shared" si="12"/>
        <v/>
      </c>
      <c r="K68" s="488" t="str">
        <f t="shared" si="12"/>
        <v/>
      </c>
      <c r="L68" s="488" t="e">
        <f t="shared" si="13"/>
        <v>#N/A</v>
      </c>
    </row>
    <row r="69" spans="1:12" ht="15" customHeight="1" x14ac:dyDescent="0.2">
      <c r="A69" s="490">
        <v>43344</v>
      </c>
      <c r="B69" s="487">
        <v>23002</v>
      </c>
      <c r="C69" s="487">
        <v>3746</v>
      </c>
      <c r="D69" s="487">
        <v>1733</v>
      </c>
      <c r="E69" s="488">
        <f t="shared" si="11"/>
        <v>112.75490196078431</v>
      </c>
      <c r="F69" s="488">
        <f t="shared" si="11"/>
        <v>91.165733755171573</v>
      </c>
      <c r="G69" s="488">
        <f t="shared" si="11"/>
        <v>122.64685067232838</v>
      </c>
      <c r="H69" s="489">
        <f t="shared" si="14"/>
        <v>43344</v>
      </c>
      <c r="I69" s="488">
        <f t="shared" si="12"/>
        <v>112.75490196078431</v>
      </c>
      <c r="J69" s="488">
        <f t="shared" si="12"/>
        <v>91.165733755171573</v>
      </c>
      <c r="K69" s="488">
        <f t="shared" si="12"/>
        <v>122.64685067232838</v>
      </c>
      <c r="L69" s="488" t="e">
        <f t="shared" si="13"/>
        <v>#N/A</v>
      </c>
    </row>
    <row r="70" spans="1:12" ht="15" customHeight="1" x14ac:dyDescent="0.2">
      <c r="A70" s="490" t="s">
        <v>474</v>
      </c>
      <c r="B70" s="487">
        <v>22870</v>
      </c>
      <c r="C70" s="487">
        <v>3706</v>
      </c>
      <c r="D70" s="487">
        <v>1685</v>
      </c>
      <c r="E70" s="488">
        <f t="shared" si="11"/>
        <v>112.1078431372549</v>
      </c>
      <c r="F70" s="488">
        <f t="shared" si="11"/>
        <v>90.192260890727667</v>
      </c>
      <c r="G70" s="488">
        <f t="shared" si="11"/>
        <v>119.24982307147913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22787</v>
      </c>
      <c r="C71" s="487">
        <v>3642</v>
      </c>
      <c r="D71" s="487">
        <v>1619</v>
      </c>
      <c r="E71" s="491">
        <f t="shared" ref="E71:G75" si="15">IF($A$51=37802,IF(COUNTBLANK(B$51:B$70)&gt;0,#N/A,IF(ISBLANK(B71)=FALSE,B71/B$51*100,#N/A)),IF(COUNTBLANK(B$51:B$75)&gt;0,#N/A,B71/B$51*100))</f>
        <v>111.70098039215685</v>
      </c>
      <c r="F71" s="491">
        <f t="shared" si="15"/>
        <v>88.634704307617426</v>
      </c>
      <c r="G71" s="491">
        <f t="shared" si="15"/>
        <v>114.57891012031138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22858</v>
      </c>
      <c r="C72" s="487">
        <v>3700</v>
      </c>
      <c r="D72" s="487">
        <v>1667</v>
      </c>
      <c r="E72" s="491">
        <f t="shared" si="15"/>
        <v>112.04901960784315</v>
      </c>
      <c r="F72" s="491">
        <f t="shared" si="15"/>
        <v>90.046239961061076</v>
      </c>
      <c r="G72" s="491">
        <f t="shared" si="15"/>
        <v>117.97593772116066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23339</v>
      </c>
      <c r="C73" s="487">
        <v>3540</v>
      </c>
      <c r="D73" s="487">
        <v>1667</v>
      </c>
      <c r="E73" s="491">
        <f t="shared" si="15"/>
        <v>114.40686274509804</v>
      </c>
      <c r="F73" s="491">
        <f t="shared" si="15"/>
        <v>86.152348503285467</v>
      </c>
      <c r="G73" s="491">
        <f t="shared" si="15"/>
        <v>117.97593772116066</v>
      </c>
      <c r="H73" s="492">
        <f>IF(A$51=37802,IF(ISERROR(L73)=TRUE,IF(ISBLANK(A73)=FALSE,IF(MONTH(A73)=MONTH(MAX(A$51:A$75)),A73,""),""),""),IF(ISERROR(L73)=TRUE,IF(MONTH(A73)=MONTH(MAX(A$51:A$75)),A73,""),""))</f>
        <v>43709</v>
      </c>
      <c r="I73" s="488">
        <f t="shared" si="12"/>
        <v>114.40686274509804</v>
      </c>
      <c r="J73" s="488">
        <f t="shared" si="12"/>
        <v>86.152348503285467</v>
      </c>
      <c r="K73" s="488">
        <f t="shared" si="12"/>
        <v>117.97593772116066</v>
      </c>
      <c r="L73" s="488" t="e">
        <f t="shared" si="13"/>
        <v>#N/A</v>
      </c>
    </row>
    <row r="74" spans="1:12" ht="15" customHeight="1" x14ac:dyDescent="0.2">
      <c r="A74" s="490" t="s">
        <v>477</v>
      </c>
      <c r="B74" s="487">
        <v>23172</v>
      </c>
      <c r="C74" s="487">
        <v>3508</v>
      </c>
      <c r="D74" s="487">
        <v>1623</v>
      </c>
      <c r="E74" s="491">
        <f t="shared" si="15"/>
        <v>113.58823529411765</v>
      </c>
      <c r="F74" s="491">
        <f t="shared" si="15"/>
        <v>85.373570211730339</v>
      </c>
      <c r="G74" s="491">
        <f t="shared" si="15"/>
        <v>114.86199575371549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23036</v>
      </c>
      <c r="C75" s="493">
        <v>3397</v>
      </c>
      <c r="D75" s="493">
        <v>1552</v>
      </c>
      <c r="E75" s="491">
        <f t="shared" si="15"/>
        <v>112.92156862745098</v>
      </c>
      <c r="F75" s="491">
        <f t="shared" si="15"/>
        <v>82.672183012898515</v>
      </c>
      <c r="G75" s="491">
        <f t="shared" si="15"/>
        <v>109.83722576079265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114.40686274509804</v>
      </c>
      <c r="J77" s="488">
        <f>IF(J75&lt;&gt;"",J75,IF(J74&lt;&gt;"",J74,IF(J73&lt;&gt;"",J73,IF(J72&lt;&gt;"",J72,IF(J71&lt;&gt;"",J71,IF(J70&lt;&gt;"",J70,""))))))</f>
        <v>86.152348503285467</v>
      </c>
      <c r="K77" s="488">
        <f>IF(K75&lt;&gt;"",K75,IF(K74&lt;&gt;"",K74,IF(K73&lt;&gt;"",K73,IF(K72&lt;&gt;"",K72,IF(K71&lt;&gt;"",K71,IF(K70&lt;&gt;"",K70,""))))))</f>
        <v>117.97593772116066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+14,4%</v>
      </c>
      <c r="J79" s="488" t="str">
        <f>"GeB - ausschließlich: "&amp;IF(J77&gt;100,"+","")&amp;TEXT(J77-100,"0,0")&amp;"%"</f>
        <v>GeB - ausschließlich: -13,8%</v>
      </c>
      <c r="K79" s="488" t="str">
        <f>"GeB - im Nebenjob: "&amp;IF(K77&gt;100,"+","")&amp;TEXT(K77-100,"0,0")&amp;"%"</f>
        <v>GeB - im Nebenjob: +18,0%</v>
      </c>
    </row>
    <row r="81" spans="9:9" ht="15" customHeight="1" x14ac:dyDescent="0.2">
      <c r="I81" s="488" t="str">
        <f>IF(ISERROR(HLOOKUP(1,I$78:K$79,2,FALSE)),"",HLOOKUP(1,I$78:K$79,2,FALSE))</f>
        <v>GeB - im Nebenjob: +18,0%</v>
      </c>
    </row>
    <row r="82" spans="9:9" ht="15" customHeight="1" x14ac:dyDescent="0.2">
      <c r="I82" s="488" t="str">
        <f>IF(ISERROR(HLOOKUP(2,I$78:K$79,2,FALSE)),"",HLOOKUP(2,I$78:K$79,2,FALSE))</f>
        <v>SvB: +14,4%</v>
      </c>
    </row>
    <row r="83" spans="9:9" ht="15" customHeight="1" x14ac:dyDescent="0.2">
      <c r="I83" s="488" t="str">
        <f>IF(ISERROR(HLOOKUP(3,I$78:K$79,2,FALSE)),"",HLOOKUP(3,I$78:K$79,2,FALSE))</f>
        <v>GeB - ausschließlich: -13,8%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23036</v>
      </c>
      <c r="E12" s="114">
        <v>23172</v>
      </c>
      <c r="F12" s="114">
        <v>23339</v>
      </c>
      <c r="G12" s="114">
        <v>22858</v>
      </c>
      <c r="H12" s="114">
        <v>22787</v>
      </c>
      <c r="I12" s="115">
        <v>249</v>
      </c>
      <c r="J12" s="116">
        <v>1.0927283100013165</v>
      </c>
      <c r="N12" s="117"/>
    </row>
    <row r="13" spans="1:15" s="110" customFormat="1" ht="13.5" customHeight="1" x14ac:dyDescent="0.2">
      <c r="A13" s="118" t="s">
        <v>105</v>
      </c>
      <c r="B13" s="119" t="s">
        <v>106</v>
      </c>
      <c r="C13" s="113">
        <v>55.14412224344504</v>
      </c>
      <c r="D13" s="114">
        <v>12703</v>
      </c>
      <c r="E13" s="114">
        <v>12787</v>
      </c>
      <c r="F13" s="114">
        <v>12921</v>
      </c>
      <c r="G13" s="114">
        <v>12625</v>
      </c>
      <c r="H13" s="114">
        <v>12595</v>
      </c>
      <c r="I13" s="115">
        <v>108</v>
      </c>
      <c r="J13" s="116">
        <v>0.85748312822548634</v>
      </c>
    </row>
    <row r="14" spans="1:15" s="110" customFormat="1" ht="13.5" customHeight="1" x14ac:dyDescent="0.2">
      <c r="A14" s="120"/>
      <c r="B14" s="119" t="s">
        <v>107</v>
      </c>
      <c r="C14" s="113">
        <v>44.85587775655496</v>
      </c>
      <c r="D14" s="114">
        <v>10333</v>
      </c>
      <c r="E14" s="114">
        <v>10385</v>
      </c>
      <c r="F14" s="114">
        <v>10418</v>
      </c>
      <c r="G14" s="114">
        <v>10233</v>
      </c>
      <c r="H14" s="114">
        <v>10192</v>
      </c>
      <c r="I14" s="115">
        <v>141</v>
      </c>
      <c r="J14" s="116">
        <v>1.3834379905808478</v>
      </c>
    </row>
    <row r="15" spans="1:15" s="110" customFormat="1" ht="13.5" customHeight="1" x14ac:dyDescent="0.2">
      <c r="A15" s="118" t="s">
        <v>105</v>
      </c>
      <c r="B15" s="121" t="s">
        <v>108</v>
      </c>
      <c r="C15" s="113">
        <v>10.283903455461017</v>
      </c>
      <c r="D15" s="114">
        <v>2369</v>
      </c>
      <c r="E15" s="114">
        <v>2480</v>
      </c>
      <c r="F15" s="114">
        <v>2576</v>
      </c>
      <c r="G15" s="114">
        <v>2286</v>
      </c>
      <c r="H15" s="114">
        <v>2385</v>
      </c>
      <c r="I15" s="115">
        <v>-16</v>
      </c>
      <c r="J15" s="116">
        <v>-0.67085953878406712</v>
      </c>
    </row>
    <row r="16" spans="1:15" s="110" customFormat="1" ht="13.5" customHeight="1" x14ac:dyDescent="0.2">
      <c r="A16" s="118"/>
      <c r="B16" s="121" t="s">
        <v>109</v>
      </c>
      <c r="C16" s="113">
        <v>65.206633096023609</v>
      </c>
      <c r="D16" s="114">
        <v>15021</v>
      </c>
      <c r="E16" s="114">
        <v>15081</v>
      </c>
      <c r="F16" s="114">
        <v>15179</v>
      </c>
      <c r="G16" s="114">
        <v>15086</v>
      </c>
      <c r="H16" s="114">
        <v>15031</v>
      </c>
      <c r="I16" s="115">
        <v>-10</v>
      </c>
      <c r="J16" s="116">
        <v>-6.6529173042379083E-2</v>
      </c>
    </row>
    <row r="17" spans="1:10" s="110" customFormat="1" ht="13.5" customHeight="1" x14ac:dyDescent="0.2">
      <c r="A17" s="118"/>
      <c r="B17" s="121" t="s">
        <v>110</v>
      </c>
      <c r="C17" s="113">
        <v>23.489321062684493</v>
      </c>
      <c r="D17" s="114">
        <v>5411</v>
      </c>
      <c r="E17" s="114">
        <v>5366</v>
      </c>
      <c r="F17" s="114">
        <v>5342</v>
      </c>
      <c r="G17" s="114">
        <v>5248</v>
      </c>
      <c r="H17" s="114">
        <v>5158</v>
      </c>
      <c r="I17" s="115">
        <v>253</v>
      </c>
      <c r="J17" s="116">
        <v>4.9050019387359445</v>
      </c>
    </row>
    <row r="18" spans="1:10" s="110" customFormat="1" ht="13.5" customHeight="1" x14ac:dyDescent="0.2">
      <c r="A18" s="120"/>
      <c r="B18" s="121" t="s">
        <v>111</v>
      </c>
      <c r="C18" s="113">
        <v>1.0201423858308734</v>
      </c>
      <c r="D18" s="114">
        <v>235</v>
      </c>
      <c r="E18" s="114">
        <v>245</v>
      </c>
      <c r="F18" s="114">
        <v>242</v>
      </c>
      <c r="G18" s="114">
        <v>238</v>
      </c>
      <c r="H18" s="114">
        <v>213</v>
      </c>
      <c r="I18" s="115">
        <v>22</v>
      </c>
      <c r="J18" s="116">
        <v>10.328638497652582</v>
      </c>
    </row>
    <row r="19" spans="1:10" s="110" customFormat="1" ht="13.5" customHeight="1" x14ac:dyDescent="0.2">
      <c r="A19" s="120"/>
      <c r="B19" s="121" t="s">
        <v>112</v>
      </c>
      <c r="C19" s="113">
        <v>0.26914394860218788</v>
      </c>
      <c r="D19" s="114">
        <v>62</v>
      </c>
      <c r="E19" s="114">
        <v>69</v>
      </c>
      <c r="F19" s="114">
        <v>79</v>
      </c>
      <c r="G19" s="114">
        <v>72</v>
      </c>
      <c r="H19" s="114">
        <v>61</v>
      </c>
      <c r="I19" s="115">
        <v>1</v>
      </c>
      <c r="J19" s="116">
        <v>1.639344262295082</v>
      </c>
    </row>
    <row r="20" spans="1:10" s="110" customFormat="1" ht="13.5" customHeight="1" x14ac:dyDescent="0.2">
      <c r="A20" s="118" t="s">
        <v>113</v>
      </c>
      <c r="B20" s="122" t="s">
        <v>114</v>
      </c>
      <c r="C20" s="113">
        <v>70.172773050876884</v>
      </c>
      <c r="D20" s="114">
        <v>16165</v>
      </c>
      <c r="E20" s="114">
        <v>16331</v>
      </c>
      <c r="F20" s="114">
        <v>16492</v>
      </c>
      <c r="G20" s="114">
        <v>16071</v>
      </c>
      <c r="H20" s="114">
        <v>16121</v>
      </c>
      <c r="I20" s="115">
        <v>44</v>
      </c>
      <c r="J20" s="116">
        <v>0.27293592208920042</v>
      </c>
    </row>
    <row r="21" spans="1:10" s="110" customFormat="1" ht="13.5" customHeight="1" x14ac:dyDescent="0.2">
      <c r="A21" s="120"/>
      <c r="B21" s="122" t="s">
        <v>115</v>
      </c>
      <c r="C21" s="113">
        <v>29.827226949123112</v>
      </c>
      <c r="D21" s="114">
        <v>6871</v>
      </c>
      <c r="E21" s="114">
        <v>6841</v>
      </c>
      <c r="F21" s="114">
        <v>6847</v>
      </c>
      <c r="G21" s="114">
        <v>6787</v>
      </c>
      <c r="H21" s="114">
        <v>6666</v>
      </c>
      <c r="I21" s="115">
        <v>205</v>
      </c>
      <c r="J21" s="116">
        <v>3.0753075307530753</v>
      </c>
    </row>
    <row r="22" spans="1:10" s="110" customFormat="1" ht="13.5" customHeight="1" x14ac:dyDescent="0.2">
      <c r="A22" s="118" t="s">
        <v>113</v>
      </c>
      <c r="B22" s="122" t="s">
        <v>116</v>
      </c>
      <c r="C22" s="113">
        <v>93.475429762111474</v>
      </c>
      <c r="D22" s="114">
        <v>21533</v>
      </c>
      <c r="E22" s="114">
        <v>21704</v>
      </c>
      <c r="F22" s="114">
        <v>21858</v>
      </c>
      <c r="G22" s="114">
        <v>21432</v>
      </c>
      <c r="H22" s="114">
        <v>21403</v>
      </c>
      <c r="I22" s="115">
        <v>130</v>
      </c>
      <c r="J22" s="116">
        <v>0.60739148717469515</v>
      </c>
    </row>
    <row r="23" spans="1:10" s="110" customFormat="1" ht="13.5" customHeight="1" x14ac:dyDescent="0.2">
      <c r="A23" s="123"/>
      <c r="B23" s="124" t="s">
        <v>117</v>
      </c>
      <c r="C23" s="125">
        <v>6.4941830178850495</v>
      </c>
      <c r="D23" s="114">
        <v>1496</v>
      </c>
      <c r="E23" s="114">
        <v>1461</v>
      </c>
      <c r="F23" s="114">
        <v>1475</v>
      </c>
      <c r="G23" s="114">
        <v>1421</v>
      </c>
      <c r="H23" s="114">
        <v>1380</v>
      </c>
      <c r="I23" s="115">
        <v>116</v>
      </c>
      <c r="J23" s="116">
        <v>8.4057971014492754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4949</v>
      </c>
      <c r="E26" s="114">
        <v>5131</v>
      </c>
      <c r="F26" s="114">
        <v>5207</v>
      </c>
      <c r="G26" s="114">
        <v>5367</v>
      </c>
      <c r="H26" s="140">
        <v>5261</v>
      </c>
      <c r="I26" s="115">
        <v>-312</v>
      </c>
      <c r="J26" s="116">
        <v>-5.9304314769055315</v>
      </c>
    </row>
    <row r="27" spans="1:10" s="110" customFormat="1" ht="13.5" customHeight="1" x14ac:dyDescent="0.2">
      <c r="A27" s="118" t="s">
        <v>105</v>
      </c>
      <c r="B27" s="119" t="s">
        <v>106</v>
      </c>
      <c r="C27" s="113">
        <v>38.411800363709837</v>
      </c>
      <c r="D27" s="115">
        <v>1901</v>
      </c>
      <c r="E27" s="114">
        <v>1965</v>
      </c>
      <c r="F27" s="114">
        <v>2019</v>
      </c>
      <c r="G27" s="114">
        <v>1980</v>
      </c>
      <c r="H27" s="140">
        <v>1899</v>
      </c>
      <c r="I27" s="115">
        <v>2</v>
      </c>
      <c r="J27" s="116">
        <v>0.105318588730911</v>
      </c>
    </row>
    <row r="28" spans="1:10" s="110" customFormat="1" ht="13.5" customHeight="1" x14ac:dyDescent="0.2">
      <c r="A28" s="120"/>
      <c r="B28" s="119" t="s">
        <v>107</v>
      </c>
      <c r="C28" s="113">
        <v>61.588199636290163</v>
      </c>
      <c r="D28" s="115">
        <v>3048</v>
      </c>
      <c r="E28" s="114">
        <v>3166</v>
      </c>
      <c r="F28" s="114">
        <v>3188</v>
      </c>
      <c r="G28" s="114">
        <v>3387</v>
      </c>
      <c r="H28" s="140">
        <v>3362</v>
      </c>
      <c r="I28" s="115">
        <v>-314</v>
      </c>
      <c r="J28" s="116">
        <v>-9.3396787626412845</v>
      </c>
    </row>
    <row r="29" spans="1:10" s="110" customFormat="1" ht="13.5" customHeight="1" x14ac:dyDescent="0.2">
      <c r="A29" s="118" t="s">
        <v>105</v>
      </c>
      <c r="B29" s="121" t="s">
        <v>108</v>
      </c>
      <c r="C29" s="113">
        <v>13.841180036370984</v>
      </c>
      <c r="D29" s="115">
        <v>685</v>
      </c>
      <c r="E29" s="114">
        <v>718</v>
      </c>
      <c r="F29" s="114">
        <v>713</v>
      </c>
      <c r="G29" s="114">
        <v>807</v>
      </c>
      <c r="H29" s="140">
        <v>741</v>
      </c>
      <c r="I29" s="115">
        <v>-56</v>
      </c>
      <c r="J29" s="116">
        <v>-7.5573549257759787</v>
      </c>
    </row>
    <row r="30" spans="1:10" s="110" customFormat="1" ht="13.5" customHeight="1" x14ac:dyDescent="0.2">
      <c r="A30" s="118"/>
      <c r="B30" s="121" t="s">
        <v>109</v>
      </c>
      <c r="C30" s="113">
        <v>42.149929278642148</v>
      </c>
      <c r="D30" s="115">
        <v>2086</v>
      </c>
      <c r="E30" s="114">
        <v>2167</v>
      </c>
      <c r="F30" s="114">
        <v>2226</v>
      </c>
      <c r="G30" s="114">
        <v>2314</v>
      </c>
      <c r="H30" s="140">
        <v>2325</v>
      </c>
      <c r="I30" s="115">
        <v>-239</v>
      </c>
      <c r="J30" s="116">
        <v>-10.279569892473118</v>
      </c>
    </row>
    <row r="31" spans="1:10" s="110" customFormat="1" ht="13.5" customHeight="1" x14ac:dyDescent="0.2">
      <c r="A31" s="118"/>
      <c r="B31" s="121" t="s">
        <v>110</v>
      </c>
      <c r="C31" s="113">
        <v>23.641139624166499</v>
      </c>
      <c r="D31" s="115">
        <v>1170</v>
      </c>
      <c r="E31" s="114">
        <v>1208</v>
      </c>
      <c r="F31" s="114">
        <v>1239</v>
      </c>
      <c r="G31" s="114">
        <v>1252</v>
      </c>
      <c r="H31" s="140">
        <v>1241</v>
      </c>
      <c r="I31" s="115">
        <v>-71</v>
      </c>
      <c r="J31" s="116">
        <v>-5.7211925866236903</v>
      </c>
    </row>
    <row r="32" spans="1:10" s="110" customFormat="1" ht="13.5" customHeight="1" x14ac:dyDescent="0.2">
      <c r="A32" s="120"/>
      <c r="B32" s="121" t="s">
        <v>111</v>
      </c>
      <c r="C32" s="113">
        <v>20.367751060820368</v>
      </c>
      <c r="D32" s="115">
        <v>1008</v>
      </c>
      <c r="E32" s="114">
        <v>1038</v>
      </c>
      <c r="F32" s="114">
        <v>1029</v>
      </c>
      <c r="G32" s="114">
        <v>994</v>
      </c>
      <c r="H32" s="140">
        <v>954</v>
      </c>
      <c r="I32" s="115">
        <v>54</v>
      </c>
      <c r="J32" s="116">
        <v>5.6603773584905657</v>
      </c>
    </row>
    <row r="33" spans="1:10" s="110" customFormat="1" ht="13.5" customHeight="1" x14ac:dyDescent="0.2">
      <c r="A33" s="120"/>
      <c r="B33" s="121" t="s">
        <v>112</v>
      </c>
      <c r="C33" s="113">
        <v>2.0610224287734895</v>
      </c>
      <c r="D33" s="115">
        <v>102</v>
      </c>
      <c r="E33" s="114">
        <v>101</v>
      </c>
      <c r="F33" s="114">
        <v>111</v>
      </c>
      <c r="G33" s="114">
        <v>98</v>
      </c>
      <c r="H33" s="140">
        <v>93</v>
      </c>
      <c r="I33" s="115">
        <v>9</v>
      </c>
      <c r="J33" s="116">
        <v>9.67741935483871</v>
      </c>
    </row>
    <row r="34" spans="1:10" s="110" customFormat="1" ht="13.5" customHeight="1" x14ac:dyDescent="0.2">
      <c r="A34" s="118" t="s">
        <v>113</v>
      </c>
      <c r="B34" s="122" t="s">
        <v>116</v>
      </c>
      <c r="C34" s="113">
        <v>94.807031723580522</v>
      </c>
      <c r="D34" s="115">
        <v>4692</v>
      </c>
      <c r="E34" s="114">
        <v>4868</v>
      </c>
      <c r="F34" s="114">
        <v>4939</v>
      </c>
      <c r="G34" s="114">
        <v>5072</v>
      </c>
      <c r="H34" s="140">
        <v>4984</v>
      </c>
      <c r="I34" s="115">
        <v>-292</v>
      </c>
      <c r="J34" s="116">
        <v>-5.8587479935794544</v>
      </c>
    </row>
    <row r="35" spans="1:10" s="110" customFormat="1" ht="13.5" customHeight="1" x14ac:dyDescent="0.2">
      <c r="A35" s="118"/>
      <c r="B35" s="119" t="s">
        <v>117</v>
      </c>
      <c r="C35" s="113">
        <v>5.0515255607193374</v>
      </c>
      <c r="D35" s="115">
        <v>250</v>
      </c>
      <c r="E35" s="114">
        <v>257</v>
      </c>
      <c r="F35" s="114">
        <v>262</v>
      </c>
      <c r="G35" s="114">
        <v>287</v>
      </c>
      <c r="H35" s="140">
        <v>267</v>
      </c>
      <c r="I35" s="115">
        <v>-17</v>
      </c>
      <c r="J35" s="116">
        <v>-6.3670411985018722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3397</v>
      </c>
      <c r="E37" s="114">
        <v>3508</v>
      </c>
      <c r="F37" s="114">
        <v>3540</v>
      </c>
      <c r="G37" s="114">
        <v>3700</v>
      </c>
      <c r="H37" s="140">
        <v>3642</v>
      </c>
      <c r="I37" s="115">
        <v>-245</v>
      </c>
      <c r="J37" s="116">
        <v>-6.7270730367929712</v>
      </c>
    </row>
    <row r="38" spans="1:10" s="110" customFormat="1" ht="13.5" customHeight="1" x14ac:dyDescent="0.2">
      <c r="A38" s="118" t="s">
        <v>105</v>
      </c>
      <c r="B38" s="119" t="s">
        <v>106</v>
      </c>
      <c r="C38" s="113">
        <v>38.12187224021195</v>
      </c>
      <c r="D38" s="115">
        <v>1295</v>
      </c>
      <c r="E38" s="114">
        <v>1329</v>
      </c>
      <c r="F38" s="114">
        <v>1347</v>
      </c>
      <c r="G38" s="114">
        <v>1341</v>
      </c>
      <c r="H38" s="140">
        <v>1297</v>
      </c>
      <c r="I38" s="115">
        <v>-2</v>
      </c>
      <c r="J38" s="116">
        <v>-0.15420200462606015</v>
      </c>
    </row>
    <row r="39" spans="1:10" s="110" customFormat="1" ht="13.5" customHeight="1" x14ac:dyDescent="0.2">
      <c r="A39" s="120"/>
      <c r="B39" s="119" t="s">
        <v>107</v>
      </c>
      <c r="C39" s="113">
        <v>61.87812775978805</v>
      </c>
      <c r="D39" s="115">
        <v>2102</v>
      </c>
      <c r="E39" s="114">
        <v>2179</v>
      </c>
      <c r="F39" s="114">
        <v>2193</v>
      </c>
      <c r="G39" s="114">
        <v>2359</v>
      </c>
      <c r="H39" s="140">
        <v>2345</v>
      </c>
      <c r="I39" s="115">
        <v>-243</v>
      </c>
      <c r="J39" s="116">
        <v>-10.362473347547974</v>
      </c>
    </row>
    <row r="40" spans="1:10" s="110" customFormat="1" ht="13.5" customHeight="1" x14ac:dyDescent="0.2">
      <c r="A40" s="118" t="s">
        <v>105</v>
      </c>
      <c r="B40" s="121" t="s">
        <v>108</v>
      </c>
      <c r="C40" s="113">
        <v>15.896379158080659</v>
      </c>
      <c r="D40" s="115">
        <v>540</v>
      </c>
      <c r="E40" s="114">
        <v>553</v>
      </c>
      <c r="F40" s="114">
        <v>551</v>
      </c>
      <c r="G40" s="114">
        <v>644</v>
      </c>
      <c r="H40" s="140">
        <v>586</v>
      </c>
      <c r="I40" s="115">
        <v>-46</v>
      </c>
      <c r="J40" s="116">
        <v>-7.8498293515358366</v>
      </c>
    </row>
    <row r="41" spans="1:10" s="110" customFormat="1" ht="13.5" customHeight="1" x14ac:dyDescent="0.2">
      <c r="A41" s="118"/>
      <c r="B41" s="121" t="s">
        <v>109</v>
      </c>
      <c r="C41" s="113">
        <v>29.967618486900207</v>
      </c>
      <c r="D41" s="115">
        <v>1018</v>
      </c>
      <c r="E41" s="114">
        <v>1067</v>
      </c>
      <c r="F41" s="114">
        <v>1082</v>
      </c>
      <c r="G41" s="114">
        <v>1164</v>
      </c>
      <c r="H41" s="140">
        <v>1203</v>
      </c>
      <c r="I41" s="115">
        <v>-185</v>
      </c>
      <c r="J41" s="116">
        <v>-15.378221113881962</v>
      </c>
    </row>
    <row r="42" spans="1:10" s="110" customFormat="1" ht="13.5" customHeight="1" x14ac:dyDescent="0.2">
      <c r="A42" s="118"/>
      <c r="B42" s="121" t="s">
        <v>110</v>
      </c>
      <c r="C42" s="113">
        <v>24.816014130114809</v>
      </c>
      <c r="D42" s="115">
        <v>843</v>
      </c>
      <c r="E42" s="114">
        <v>859</v>
      </c>
      <c r="F42" s="114">
        <v>889</v>
      </c>
      <c r="G42" s="114">
        <v>914</v>
      </c>
      <c r="H42" s="140">
        <v>916</v>
      </c>
      <c r="I42" s="115">
        <v>-73</v>
      </c>
      <c r="J42" s="116">
        <v>-7.9694323144104802</v>
      </c>
    </row>
    <row r="43" spans="1:10" s="110" customFormat="1" ht="13.5" customHeight="1" x14ac:dyDescent="0.2">
      <c r="A43" s="120"/>
      <c r="B43" s="121" t="s">
        <v>111</v>
      </c>
      <c r="C43" s="113">
        <v>29.319988224904328</v>
      </c>
      <c r="D43" s="115">
        <v>996</v>
      </c>
      <c r="E43" s="114">
        <v>1029</v>
      </c>
      <c r="F43" s="114">
        <v>1018</v>
      </c>
      <c r="G43" s="114">
        <v>978</v>
      </c>
      <c r="H43" s="140">
        <v>937</v>
      </c>
      <c r="I43" s="115">
        <v>59</v>
      </c>
      <c r="J43" s="116">
        <v>6.2966915688367129</v>
      </c>
    </row>
    <row r="44" spans="1:10" s="110" customFormat="1" ht="13.5" customHeight="1" x14ac:dyDescent="0.2">
      <c r="A44" s="120"/>
      <c r="B44" s="121" t="s">
        <v>112</v>
      </c>
      <c r="C44" s="113">
        <v>2.9143361789814541</v>
      </c>
      <c r="D44" s="115">
        <v>99</v>
      </c>
      <c r="E44" s="114" t="s">
        <v>513</v>
      </c>
      <c r="F44" s="114" t="s">
        <v>513</v>
      </c>
      <c r="G44" s="114">
        <v>95</v>
      </c>
      <c r="H44" s="140">
        <v>89</v>
      </c>
      <c r="I44" s="115">
        <v>10</v>
      </c>
      <c r="J44" s="116">
        <v>11.235955056179776</v>
      </c>
    </row>
    <row r="45" spans="1:10" s="110" customFormat="1" ht="13.5" customHeight="1" x14ac:dyDescent="0.2">
      <c r="A45" s="118" t="s">
        <v>113</v>
      </c>
      <c r="B45" s="122" t="s">
        <v>116</v>
      </c>
      <c r="C45" s="113">
        <v>94.495142773035028</v>
      </c>
      <c r="D45" s="115">
        <v>3210</v>
      </c>
      <c r="E45" s="114">
        <v>3306</v>
      </c>
      <c r="F45" s="114">
        <v>3338</v>
      </c>
      <c r="G45" s="114">
        <v>3478</v>
      </c>
      <c r="H45" s="140">
        <v>3427</v>
      </c>
      <c r="I45" s="115">
        <v>-217</v>
      </c>
      <c r="J45" s="116">
        <v>-6.332068864896411</v>
      </c>
    </row>
    <row r="46" spans="1:10" s="110" customFormat="1" ht="13.5" customHeight="1" x14ac:dyDescent="0.2">
      <c r="A46" s="118"/>
      <c r="B46" s="119" t="s">
        <v>117</v>
      </c>
      <c r="C46" s="113">
        <v>5.2987930526935534</v>
      </c>
      <c r="D46" s="115">
        <v>180</v>
      </c>
      <c r="E46" s="114">
        <v>196</v>
      </c>
      <c r="F46" s="114">
        <v>196</v>
      </c>
      <c r="G46" s="114">
        <v>214</v>
      </c>
      <c r="H46" s="140">
        <v>205</v>
      </c>
      <c r="I46" s="115">
        <v>-25</v>
      </c>
      <c r="J46" s="116">
        <v>-12.195121951219512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1552</v>
      </c>
      <c r="E48" s="114">
        <v>1623</v>
      </c>
      <c r="F48" s="114">
        <v>1667</v>
      </c>
      <c r="G48" s="114">
        <v>1667</v>
      </c>
      <c r="H48" s="140">
        <v>1619</v>
      </c>
      <c r="I48" s="115">
        <v>-67</v>
      </c>
      <c r="J48" s="116">
        <v>-4.1383570105003091</v>
      </c>
    </row>
    <row r="49" spans="1:12" s="110" customFormat="1" ht="13.5" customHeight="1" x14ac:dyDescent="0.2">
      <c r="A49" s="118" t="s">
        <v>105</v>
      </c>
      <c r="B49" s="119" t="s">
        <v>106</v>
      </c>
      <c r="C49" s="113">
        <v>39.046391752577321</v>
      </c>
      <c r="D49" s="115">
        <v>606</v>
      </c>
      <c r="E49" s="114">
        <v>636</v>
      </c>
      <c r="F49" s="114">
        <v>672</v>
      </c>
      <c r="G49" s="114">
        <v>639</v>
      </c>
      <c r="H49" s="140">
        <v>602</v>
      </c>
      <c r="I49" s="115">
        <v>4</v>
      </c>
      <c r="J49" s="116">
        <v>0.66445182724252494</v>
      </c>
    </row>
    <row r="50" spans="1:12" s="110" customFormat="1" ht="13.5" customHeight="1" x14ac:dyDescent="0.2">
      <c r="A50" s="120"/>
      <c r="B50" s="119" t="s">
        <v>107</v>
      </c>
      <c r="C50" s="113">
        <v>60.953608247422679</v>
      </c>
      <c r="D50" s="115">
        <v>946</v>
      </c>
      <c r="E50" s="114">
        <v>987</v>
      </c>
      <c r="F50" s="114">
        <v>995</v>
      </c>
      <c r="G50" s="114">
        <v>1028</v>
      </c>
      <c r="H50" s="140">
        <v>1017</v>
      </c>
      <c r="I50" s="115">
        <v>-71</v>
      </c>
      <c r="J50" s="116">
        <v>-6.9813176007866273</v>
      </c>
    </row>
    <row r="51" spans="1:12" s="110" customFormat="1" ht="13.5" customHeight="1" x14ac:dyDescent="0.2">
      <c r="A51" s="118" t="s">
        <v>105</v>
      </c>
      <c r="B51" s="121" t="s">
        <v>108</v>
      </c>
      <c r="C51" s="113">
        <v>9.3427835051546388</v>
      </c>
      <c r="D51" s="115">
        <v>145</v>
      </c>
      <c r="E51" s="114">
        <v>165</v>
      </c>
      <c r="F51" s="114">
        <v>162</v>
      </c>
      <c r="G51" s="114">
        <v>163</v>
      </c>
      <c r="H51" s="140">
        <v>155</v>
      </c>
      <c r="I51" s="115">
        <v>-10</v>
      </c>
      <c r="J51" s="116">
        <v>-6.4516129032258061</v>
      </c>
    </row>
    <row r="52" spans="1:12" s="110" customFormat="1" ht="13.5" customHeight="1" x14ac:dyDescent="0.2">
      <c r="A52" s="118"/>
      <c r="B52" s="121" t="s">
        <v>109</v>
      </c>
      <c r="C52" s="113">
        <v>68.814432989690715</v>
      </c>
      <c r="D52" s="115">
        <v>1068</v>
      </c>
      <c r="E52" s="114">
        <v>1100</v>
      </c>
      <c r="F52" s="114">
        <v>1144</v>
      </c>
      <c r="G52" s="114">
        <v>1150</v>
      </c>
      <c r="H52" s="140">
        <v>1122</v>
      </c>
      <c r="I52" s="115">
        <v>-54</v>
      </c>
      <c r="J52" s="116">
        <v>-4.8128342245989302</v>
      </c>
    </row>
    <row r="53" spans="1:12" s="110" customFormat="1" ht="13.5" customHeight="1" x14ac:dyDescent="0.2">
      <c r="A53" s="118"/>
      <c r="B53" s="121" t="s">
        <v>110</v>
      </c>
      <c r="C53" s="113">
        <v>21.069587628865978</v>
      </c>
      <c r="D53" s="115">
        <v>327</v>
      </c>
      <c r="E53" s="114">
        <v>349</v>
      </c>
      <c r="F53" s="114">
        <v>350</v>
      </c>
      <c r="G53" s="114">
        <v>338</v>
      </c>
      <c r="H53" s="140">
        <v>325</v>
      </c>
      <c r="I53" s="115">
        <v>2</v>
      </c>
      <c r="J53" s="116">
        <v>0.61538461538461542</v>
      </c>
    </row>
    <row r="54" spans="1:12" s="110" customFormat="1" ht="13.5" customHeight="1" x14ac:dyDescent="0.2">
      <c r="A54" s="120"/>
      <c r="B54" s="121" t="s">
        <v>111</v>
      </c>
      <c r="C54" s="113">
        <v>0.77319587628865982</v>
      </c>
      <c r="D54" s="115">
        <v>12</v>
      </c>
      <c r="E54" s="114">
        <v>9</v>
      </c>
      <c r="F54" s="114">
        <v>11</v>
      </c>
      <c r="G54" s="114">
        <v>16</v>
      </c>
      <c r="H54" s="140">
        <v>17</v>
      </c>
      <c r="I54" s="115">
        <v>-5</v>
      </c>
      <c r="J54" s="116">
        <v>-29.411764705882351</v>
      </c>
    </row>
    <row r="55" spans="1:12" s="110" customFormat="1" ht="13.5" customHeight="1" x14ac:dyDescent="0.2">
      <c r="A55" s="120"/>
      <c r="B55" s="121" t="s">
        <v>112</v>
      </c>
      <c r="C55" s="113">
        <v>0.19329896907216496</v>
      </c>
      <c r="D55" s="115">
        <v>3</v>
      </c>
      <c r="E55" s="114" t="s">
        <v>513</v>
      </c>
      <c r="F55" s="114" t="s">
        <v>513</v>
      </c>
      <c r="G55" s="114">
        <v>3</v>
      </c>
      <c r="H55" s="140">
        <v>4</v>
      </c>
      <c r="I55" s="115">
        <v>-1</v>
      </c>
      <c r="J55" s="116">
        <v>-25</v>
      </c>
    </row>
    <row r="56" spans="1:12" s="110" customFormat="1" ht="13.5" customHeight="1" x14ac:dyDescent="0.2">
      <c r="A56" s="118" t="s">
        <v>113</v>
      </c>
      <c r="B56" s="122" t="s">
        <v>116</v>
      </c>
      <c r="C56" s="113">
        <v>95.489690721649481</v>
      </c>
      <c r="D56" s="115">
        <v>1482</v>
      </c>
      <c r="E56" s="114">
        <v>1562</v>
      </c>
      <c r="F56" s="114">
        <v>1601</v>
      </c>
      <c r="G56" s="114">
        <v>1594</v>
      </c>
      <c r="H56" s="140">
        <v>1557</v>
      </c>
      <c r="I56" s="115">
        <v>-75</v>
      </c>
      <c r="J56" s="116">
        <v>-4.8169556840077075</v>
      </c>
    </row>
    <row r="57" spans="1:12" s="110" customFormat="1" ht="13.5" customHeight="1" x14ac:dyDescent="0.2">
      <c r="A57" s="142"/>
      <c r="B57" s="124" t="s">
        <v>117</v>
      </c>
      <c r="C57" s="125">
        <v>4.5103092783505154</v>
      </c>
      <c r="D57" s="143">
        <v>70</v>
      </c>
      <c r="E57" s="144">
        <v>61</v>
      </c>
      <c r="F57" s="144">
        <v>66</v>
      </c>
      <c r="G57" s="144">
        <v>73</v>
      </c>
      <c r="H57" s="145">
        <v>62</v>
      </c>
      <c r="I57" s="143">
        <v>8</v>
      </c>
      <c r="J57" s="146">
        <v>12.903225806451612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23036</v>
      </c>
      <c r="E12" s="236">
        <v>23172</v>
      </c>
      <c r="F12" s="114">
        <v>23339</v>
      </c>
      <c r="G12" s="114">
        <v>22858</v>
      </c>
      <c r="H12" s="140">
        <v>22787</v>
      </c>
      <c r="I12" s="115">
        <v>249</v>
      </c>
      <c r="J12" s="116">
        <v>1.0927283100013165</v>
      </c>
    </row>
    <row r="13" spans="1:15" s="110" customFormat="1" ht="12" customHeight="1" x14ac:dyDescent="0.2">
      <c r="A13" s="118" t="s">
        <v>105</v>
      </c>
      <c r="B13" s="119" t="s">
        <v>106</v>
      </c>
      <c r="C13" s="113">
        <v>55.14412224344504</v>
      </c>
      <c r="D13" s="115">
        <v>12703</v>
      </c>
      <c r="E13" s="114">
        <v>12787</v>
      </c>
      <c r="F13" s="114">
        <v>12921</v>
      </c>
      <c r="G13" s="114">
        <v>12625</v>
      </c>
      <c r="H13" s="140">
        <v>12595</v>
      </c>
      <c r="I13" s="115">
        <v>108</v>
      </c>
      <c r="J13" s="116">
        <v>0.85748312822548634</v>
      </c>
    </row>
    <row r="14" spans="1:15" s="110" customFormat="1" ht="12" customHeight="1" x14ac:dyDescent="0.2">
      <c r="A14" s="118"/>
      <c r="B14" s="119" t="s">
        <v>107</v>
      </c>
      <c r="C14" s="113">
        <v>44.85587775655496</v>
      </c>
      <c r="D14" s="115">
        <v>10333</v>
      </c>
      <c r="E14" s="114">
        <v>10385</v>
      </c>
      <c r="F14" s="114">
        <v>10418</v>
      </c>
      <c r="G14" s="114">
        <v>10233</v>
      </c>
      <c r="H14" s="140">
        <v>10192</v>
      </c>
      <c r="I14" s="115">
        <v>141</v>
      </c>
      <c r="J14" s="116">
        <v>1.3834379905808478</v>
      </c>
    </row>
    <row r="15" spans="1:15" s="110" customFormat="1" ht="12" customHeight="1" x14ac:dyDescent="0.2">
      <c r="A15" s="118" t="s">
        <v>105</v>
      </c>
      <c r="B15" s="121" t="s">
        <v>108</v>
      </c>
      <c r="C15" s="113">
        <v>10.283903455461017</v>
      </c>
      <c r="D15" s="115">
        <v>2369</v>
      </c>
      <c r="E15" s="114">
        <v>2480</v>
      </c>
      <c r="F15" s="114">
        <v>2576</v>
      </c>
      <c r="G15" s="114">
        <v>2286</v>
      </c>
      <c r="H15" s="140">
        <v>2385</v>
      </c>
      <c r="I15" s="115">
        <v>-16</v>
      </c>
      <c r="J15" s="116">
        <v>-0.67085953878406712</v>
      </c>
    </row>
    <row r="16" spans="1:15" s="110" customFormat="1" ht="12" customHeight="1" x14ac:dyDescent="0.2">
      <c r="A16" s="118"/>
      <c r="B16" s="121" t="s">
        <v>109</v>
      </c>
      <c r="C16" s="113">
        <v>65.206633096023609</v>
      </c>
      <c r="D16" s="115">
        <v>15021</v>
      </c>
      <c r="E16" s="114">
        <v>15081</v>
      </c>
      <c r="F16" s="114">
        <v>15179</v>
      </c>
      <c r="G16" s="114">
        <v>15086</v>
      </c>
      <c r="H16" s="140">
        <v>15031</v>
      </c>
      <c r="I16" s="115">
        <v>-10</v>
      </c>
      <c r="J16" s="116">
        <v>-6.6529173042379083E-2</v>
      </c>
    </row>
    <row r="17" spans="1:10" s="110" customFormat="1" ht="12" customHeight="1" x14ac:dyDescent="0.2">
      <c r="A17" s="118"/>
      <c r="B17" s="121" t="s">
        <v>110</v>
      </c>
      <c r="C17" s="113">
        <v>23.489321062684493</v>
      </c>
      <c r="D17" s="115">
        <v>5411</v>
      </c>
      <c r="E17" s="114">
        <v>5366</v>
      </c>
      <c r="F17" s="114">
        <v>5342</v>
      </c>
      <c r="G17" s="114">
        <v>5248</v>
      </c>
      <c r="H17" s="140">
        <v>5158</v>
      </c>
      <c r="I17" s="115">
        <v>253</v>
      </c>
      <c r="J17" s="116">
        <v>4.9050019387359445</v>
      </c>
    </row>
    <row r="18" spans="1:10" s="110" customFormat="1" ht="12" customHeight="1" x14ac:dyDescent="0.2">
      <c r="A18" s="120"/>
      <c r="B18" s="121" t="s">
        <v>111</v>
      </c>
      <c r="C18" s="113">
        <v>1.0201423858308734</v>
      </c>
      <c r="D18" s="115">
        <v>235</v>
      </c>
      <c r="E18" s="114">
        <v>245</v>
      </c>
      <c r="F18" s="114">
        <v>242</v>
      </c>
      <c r="G18" s="114">
        <v>238</v>
      </c>
      <c r="H18" s="140">
        <v>213</v>
      </c>
      <c r="I18" s="115">
        <v>22</v>
      </c>
      <c r="J18" s="116">
        <v>10.328638497652582</v>
      </c>
    </row>
    <row r="19" spans="1:10" s="110" customFormat="1" ht="12" customHeight="1" x14ac:dyDescent="0.2">
      <c r="A19" s="120"/>
      <c r="B19" s="121" t="s">
        <v>112</v>
      </c>
      <c r="C19" s="113">
        <v>0.26914394860218788</v>
      </c>
      <c r="D19" s="115">
        <v>62</v>
      </c>
      <c r="E19" s="114">
        <v>69</v>
      </c>
      <c r="F19" s="114">
        <v>79</v>
      </c>
      <c r="G19" s="114">
        <v>72</v>
      </c>
      <c r="H19" s="140">
        <v>61</v>
      </c>
      <c r="I19" s="115">
        <v>1</v>
      </c>
      <c r="J19" s="116">
        <v>1.639344262295082</v>
      </c>
    </row>
    <row r="20" spans="1:10" s="110" customFormat="1" ht="12" customHeight="1" x14ac:dyDescent="0.2">
      <c r="A20" s="118" t="s">
        <v>113</v>
      </c>
      <c r="B20" s="119" t="s">
        <v>181</v>
      </c>
      <c r="C20" s="113">
        <v>70.172773050876884</v>
      </c>
      <c r="D20" s="115">
        <v>16165</v>
      </c>
      <c r="E20" s="114">
        <v>16331</v>
      </c>
      <c r="F20" s="114">
        <v>16492</v>
      </c>
      <c r="G20" s="114">
        <v>16071</v>
      </c>
      <c r="H20" s="140">
        <v>16121</v>
      </c>
      <c r="I20" s="115">
        <v>44</v>
      </c>
      <c r="J20" s="116">
        <v>0.27293592208920042</v>
      </c>
    </row>
    <row r="21" spans="1:10" s="110" customFormat="1" ht="12" customHeight="1" x14ac:dyDescent="0.2">
      <c r="A21" s="118"/>
      <c r="B21" s="119" t="s">
        <v>182</v>
      </c>
      <c r="C21" s="113">
        <v>29.827226949123112</v>
      </c>
      <c r="D21" s="115">
        <v>6871</v>
      </c>
      <c r="E21" s="114">
        <v>6841</v>
      </c>
      <c r="F21" s="114">
        <v>6847</v>
      </c>
      <c r="G21" s="114">
        <v>6787</v>
      </c>
      <c r="H21" s="140">
        <v>6666</v>
      </c>
      <c r="I21" s="115">
        <v>205</v>
      </c>
      <c r="J21" s="116">
        <v>3.0753075307530753</v>
      </c>
    </row>
    <row r="22" spans="1:10" s="110" customFormat="1" ht="12" customHeight="1" x14ac:dyDescent="0.2">
      <c r="A22" s="118" t="s">
        <v>113</v>
      </c>
      <c r="B22" s="119" t="s">
        <v>116</v>
      </c>
      <c r="C22" s="113">
        <v>93.475429762111474</v>
      </c>
      <c r="D22" s="115">
        <v>21533</v>
      </c>
      <c r="E22" s="114">
        <v>21704</v>
      </c>
      <c r="F22" s="114">
        <v>21858</v>
      </c>
      <c r="G22" s="114">
        <v>21432</v>
      </c>
      <c r="H22" s="140">
        <v>21403</v>
      </c>
      <c r="I22" s="115">
        <v>130</v>
      </c>
      <c r="J22" s="116">
        <v>0.60739148717469515</v>
      </c>
    </row>
    <row r="23" spans="1:10" s="110" customFormat="1" ht="12" customHeight="1" x14ac:dyDescent="0.2">
      <c r="A23" s="118"/>
      <c r="B23" s="119" t="s">
        <v>117</v>
      </c>
      <c r="C23" s="113">
        <v>6.4941830178850495</v>
      </c>
      <c r="D23" s="115">
        <v>1496</v>
      </c>
      <c r="E23" s="114">
        <v>1461</v>
      </c>
      <c r="F23" s="114">
        <v>1475</v>
      </c>
      <c r="G23" s="114">
        <v>1421</v>
      </c>
      <c r="H23" s="140">
        <v>1380</v>
      </c>
      <c r="I23" s="115">
        <v>116</v>
      </c>
      <c r="J23" s="116">
        <v>8.4057971014492754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26188</v>
      </c>
      <c r="E64" s="236">
        <v>26219</v>
      </c>
      <c r="F64" s="236">
        <v>26468</v>
      </c>
      <c r="G64" s="236">
        <v>25920</v>
      </c>
      <c r="H64" s="140">
        <v>25845</v>
      </c>
      <c r="I64" s="115">
        <v>343</v>
      </c>
      <c r="J64" s="116">
        <v>1.3271425807699748</v>
      </c>
    </row>
    <row r="65" spans="1:12" s="110" customFormat="1" ht="12" customHeight="1" x14ac:dyDescent="0.2">
      <c r="A65" s="118" t="s">
        <v>105</v>
      </c>
      <c r="B65" s="119" t="s">
        <v>106</v>
      </c>
      <c r="C65" s="113">
        <v>54.452420956163131</v>
      </c>
      <c r="D65" s="235">
        <v>14260</v>
      </c>
      <c r="E65" s="236">
        <v>14295</v>
      </c>
      <c r="F65" s="236">
        <v>14517</v>
      </c>
      <c r="G65" s="236">
        <v>14230</v>
      </c>
      <c r="H65" s="140">
        <v>14163</v>
      </c>
      <c r="I65" s="115">
        <v>97</v>
      </c>
      <c r="J65" s="116">
        <v>0.68488314622608204</v>
      </c>
    </row>
    <row r="66" spans="1:12" s="110" customFormat="1" ht="12" customHeight="1" x14ac:dyDescent="0.2">
      <c r="A66" s="118"/>
      <c r="B66" s="119" t="s">
        <v>107</v>
      </c>
      <c r="C66" s="113">
        <v>45.547579043836869</v>
      </c>
      <c r="D66" s="235">
        <v>11928</v>
      </c>
      <c r="E66" s="236">
        <v>11924</v>
      </c>
      <c r="F66" s="236">
        <v>11951</v>
      </c>
      <c r="G66" s="236">
        <v>11690</v>
      </c>
      <c r="H66" s="140">
        <v>11682</v>
      </c>
      <c r="I66" s="115">
        <v>246</v>
      </c>
      <c r="J66" s="116">
        <v>2.1058038007190549</v>
      </c>
    </row>
    <row r="67" spans="1:12" s="110" customFormat="1" ht="12" customHeight="1" x14ac:dyDescent="0.2">
      <c r="A67" s="118" t="s">
        <v>105</v>
      </c>
      <c r="B67" s="121" t="s">
        <v>108</v>
      </c>
      <c r="C67" s="113">
        <v>11.050862990682756</v>
      </c>
      <c r="D67" s="235">
        <v>2894</v>
      </c>
      <c r="E67" s="236">
        <v>3022</v>
      </c>
      <c r="F67" s="236">
        <v>3143</v>
      </c>
      <c r="G67" s="236">
        <v>2732</v>
      </c>
      <c r="H67" s="140">
        <v>2843</v>
      </c>
      <c r="I67" s="115">
        <v>51</v>
      </c>
      <c r="J67" s="116">
        <v>1.7938797045374604</v>
      </c>
    </row>
    <row r="68" spans="1:12" s="110" customFormat="1" ht="12" customHeight="1" x14ac:dyDescent="0.2">
      <c r="A68" s="118"/>
      <c r="B68" s="121" t="s">
        <v>109</v>
      </c>
      <c r="C68" s="113">
        <v>64.483733007484346</v>
      </c>
      <c r="D68" s="235">
        <v>16887</v>
      </c>
      <c r="E68" s="236">
        <v>16866</v>
      </c>
      <c r="F68" s="236">
        <v>17027</v>
      </c>
      <c r="G68" s="236">
        <v>17015</v>
      </c>
      <c r="H68" s="140">
        <v>16945</v>
      </c>
      <c r="I68" s="115">
        <v>-58</v>
      </c>
      <c r="J68" s="116">
        <v>-0.34228385954558865</v>
      </c>
    </row>
    <row r="69" spans="1:12" s="110" customFormat="1" ht="12" customHeight="1" x14ac:dyDescent="0.2">
      <c r="A69" s="118"/>
      <c r="B69" s="121" t="s">
        <v>110</v>
      </c>
      <c r="C69" s="113">
        <v>23.388574919810601</v>
      </c>
      <c r="D69" s="235">
        <v>6125</v>
      </c>
      <c r="E69" s="236">
        <v>6043</v>
      </c>
      <c r="F69" s="236">
        <v>6009</v>
      </c>
      <c r="G69" s="236">
        <v>5899</v>
      </c>
      <c r="H69" s="140">
        <v>5800</v>
      </c>
      <c r="I69" s="115">
        <v>325</v>
      </c>
      <c r="J69" s="116">
        <v>5.6034482758620694</v>
      </c>
    </row>
    <row r="70" spans="1:12" s="110" customFormat="1" ht="12" customHeight="1" x14ac:dyDescent="0.2">
      <c r="A70" s="120"/>
      <c r="B70" s="121" t="s">
        <v>111</v>
      </c>
      <c r="C70" s="113">
        <v>1.0768290820223003</v>
      </c>
      <c r="D70" s="235">
        <v>282</v>
      </c>
      <c r="E70" s="236">
        <v>288</v>
      </c>
      <c r="F70" s="236">
        <v>289</v>
      </c>
      <c r="G70" s="236">
        <v>274</v>
      </c>
      <c r="H70" s="140">
        <v>257</v>
      </c>
      <c r="I70" s="115">
        <v>25</v>
      </c>
      <c r="J70" s="116">
        <v>9.7276264591439681</v>
      </c>
    </row>
    <row r="71" spans="1:12" s="110" customFormat="1" ht="12" customHeight="1" x14ac:dyDescent="0.2">
      <c r="A71" s="120"/>
      <c r="B71" s="121" t="s">
        <v>112</v>
      </c>
      <c r="C71" s="113">
        <v>0.29020925614785398</v>
      </c>
      <c r="D71" s="235">
        <v>76</v>
      </c>
      <c r="E71" s="236">
        <v>74</v>
      </c>
      <c r="F71" s="236">
        <v>81</v>
      </c>
      <c r="G71" s="236">
        <v>73</v>
      </c>
      <c r="H71" s="140">
        <v>63</v>
      </c>
      <c r="I71" s="115">
        <v>13</v>
      </c>
      <c r="J71" s="116">
        <v>20.634920634920636</v>
      </c>
    </row>
    <row r="72" spans="1:12" s="110" customFormat="1" ht="12" customHeight="1" x14ac:dyDescent="0.2">
      <c r="A72" s="118" t="s">
        <v>113</v>
      </c>
      <c r="B72" s="119" t="s">
        <v>181</v>
      </c>
      <c r="C72" s="113">
        <v>71.00198564227891</v>
      </c>
      <c r="D72" s="235">
        <v>18594</v>
      </c>
      <c r="E72" s="236">
        <v>18659</v>
      </c>
      <c r="F72" s="236">
        <v>18920</v>
      </c>
      <c r="G72" s="236">
        <v>18495</v>
      </c>
      <c r="H72" s="140">
        <v>18538</v>
      </c>
      <c r="I72" s="115">
        <v>56</v>
      </c>
      <c r="J72" s="116">
        <v>0.30208220951558962</v>
      </c>
    </row>
    <row r="73" spans="1:12" s="110" customFormat="1" ht="12" customHeight="1" x14ac:dyDescent="0.2">
      <c r="A73" s="118"/>
      <c r="B73" s="119" t="s">
        <v>182</v>
      </c>
      <c r="C73" s="113">
        <v>28.998014357721093</v>
      </c>
      <c r="D73" s="115">
        <v>7594</v>
      </c>
      <c r="E73" s="114">
        <v>7560</v>
      </c>
      <c r="F73" s="114">
        <v>7548</v>
      </c>
      <c r="G73" s="114">
        <v>7425</v>
      </c>
      <c r="H73" s="140">
        <v>7307</v>
      </c>
      <c r="I73" s="115">
        <v>287</v>
      </c>
      <c r="J73" s="116">
        <v>3.9277405227863693</v>
      </c>
    </row>
    <row r="74" spans="1:12" s="110" customFormat="1" ht="12" customHeight="1" x14ac:dyDescent="0.2">
      <c r="A74" s="118" t="s">
        <v>113</v>
      </c>
      <c r="B74" s="119" t="s">
        <v>116</v>
      </c>
      <c r="C74" s="113">
        <v>93.939972506491529</v>
      </c>
      <c r="D74" s="115">
        <v>24601</v>
      </c>
      <c r="E74" s="114">
        <v>24677</v>
      </c>
      <c r="F74" s="114">
        <v>24908</v>
      </c>
      <c r="G74" s="114">
        <v>24382</v>
      </c>
      <c r="H74" s="140">
        <v>24372</v>
      </c>
      <c r="I74" s="115">
        <v>229</v>
      </c>
      <c r="J74" s="116">
        <v>0.93960282291153785</v>
      </c>
    </row>
    <row r="75" spans="1:12" s="110" customFormat="1" ht="12" customHeight="1" x14ac:dyDescent="0.2">
      <c r="A75" s="142"/>
      <c r="B75" s="124" t="s">
        <v>117</v>
      </c>
      <c r="C75" s="125">
        <v>6.0294791507560719</v>
      </c>
      <c r="D75" s="143">
        <v>1579</v>
      </c>
      <c r="E75" s="144">
        <v>1534</v>
      </c>
      <c r="F75" s="144">
        <v>1549</v>
      </c>
      <c r="G75" s="144">
        <v>1532</v>
      </c>
      <c r="H75" s="145">
        <v>1466</v>
      </c>
      <c r="I75" s="143">
        <v>113</v>
      </c>
      <c r="J75" s="146">
        <v>7.7080491132332876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23036</v>
      </c>
      <c r="G11" s="114">
        <v>23172</v>
      </c>
      <c r="H11" s="114">
        <v>23339</v>
      </c>
      <c r="I11" s="114">
        <v>22858</v>
      </c>
      <c r="J11" s="140">
        <v>22787</v>
      </c>
      <c r="K11" s="114">
        <v>249</v>
      </c>
      <c r="L11" s="116">
        <v>1.0927283100013165</v>
      </c>
    </row>
    <row r="12" spans="1:17" s="110" customFormat="1" ht="24.95" customHeight="1" x14ac:dyDescent="0.2">
      <c r="A12" s="604" t="s">
        <v>185</v>
      </c>
      <c r="B12" s="605"/>
      <c r="C12" s="605"/>
      <c r="D12" s="606"/>
      <c r="E12" s="113">
        <v>55.14412224344504</v>
      </c>
      <c r="F12" s="115">
        <v>12703</v>
      </c>
      <c r="G12" s="114">
        <v>12787</v>
      </c>
      <c r="H12" s="114">
        <v>12921</v>
      </c>
      <c r="I12" s="114">
        <v>12625</v>
      </c>
      <c r="J12" s="140">
        <v>12595</v>
      </c>
      <c r="K12" s="114">
        <v>108</v>
      </c>
      <c r="L12" s="116">
        <v>0.85748312822548634</v>
      </c>
    </row>
    <row r="13" spans="1:17" s="110" customFormat="1" ht="15" customHeight="1" x14ac:dyDescent="0.2">
      <c r="A13" s="120"/>
      <c r="B13" s="612" t="s">
        <v>107</v>
      </c>
      <c r="C13" s="612"/>
      <c r="E13" s="113">
        <v>44.85587775655496</v>
      </c>
      <c r="F13" s="115">
        <v>10333</v>
      </c>
      <c r="G13" s="114">
        <v>10385</v>
      </c>
      <c r="H13" s="114">
        <v>10418</v>
      </c>
      <c r="I13" s="114">
        <v>10233</v>
      </c>
      <c r="J13" s="140">
        <v>10192</v>
      </c>
      <c r="K13" s="114">
        <v>141</v>
      </c>
      <c r="L13" s="116">
        <v>1.3834379905808478</v>
      </c>
    </row>
    <row r="14" spans="1:17" s="110" customFormat="1" ht="24.95" customHeight="1" x14ac:dyDescent="0.2">
      <c r="A14" s="604" t="s">
        <v>186</v>
      </c>
      <c r="B14" s="605"/>
      <c r="C14" s="605"/>
      <c r="D14" s="606"/>
      <c r="E14" s="113">
        <v>10.283903455461017</v>
      </c>
      <c r="F14" s="115">
        <v>2369</v>
      </c>
      <c r="G14" s="114">
        <v>2480</v>
      </c>
      <c r="H14" s="114">
        <v>2576</v>
      </c>
      <c r="I14" s="114">
        <v>2286</v>
      </c>
      <c r="J14" s="140">
        <v>2385</v>
      </c>
      <c r="K14" s="114">
        <v>-16</v>
      </c>
      <c r="L14" s="116">
        <v>-0.67085953878406712</v>
      </c>
    </row>
    <row r="15" spans="1:17" s="110" customFormat="1" ht="15" customHeight="1" x14ac:dyDescent="0.2">
      <c r="A15" s="120"/>
      <c r="B15" s="119"/>
      <c r="C15" s="258" t="s">
        <v>106</v>
      </c>
      <c r="E15" s="113">
        <v>62.051498522583366</v>
      </c>
      <c r="F15" s="115">
        <v>1470</v>
      </c>
      <c r="G15" s="114">
        <v>1537</v>
      </c>
      <c r="H15" s="114">
        <v>1607</v>
      </c>
      <c r="I15" s="114">
        <v>1448</v>
      </c>
      <c r="J15" s="140">
        <v>1493</v>
      </c>
      <c r="K15" s="114">
        <v>-23</v>
      </c>
      <c r="L15" s="116">
        <v>-1.5405224380442062</v>
      </c>
    </row>
    <row r="16" spans="1:17" s="110" customFormat="1" ht="15" customHeight="1" x14ac:dyDescent="0.2">
      <c r="A16" s="120"/>
      <c r="B16" s="119"/>
      <c r="C16" s="258" t="s">
        <v>107</v>
      </c>
      <c r="E16" s="113">
        <v>37.948501477416634</v>
      </c>
      <c r="F16" s="115">
        <v>899</v>
      </c>
      <c r="G16" s="114">
        <v>943</v>
      </c>
      <c r="H16" s="114">
        <v>969</v>
      </c>
      <c r="I16" s="114">
        <v>838</v>
      </c>
      <c r="J16" s="140">
        <v>892</v>
      </c>
      <c r="K16" s="114">
        <v>7</v>
      </c>
      <c r="L16" s="116">
        <v>0.7847533632286996</v>
      </c>
    </row>
    <row r="17" spans="1:12" s="110" customFormat="1" ht="15" customHeight="1" x14ac:dyDescent="0.2">
      <c r="A17" s="120"/>
      <c r="B17" s="121" t="s">
        <v>109</v>
      </c>
      <c r="C17" s="258"/>
      <c r="E17" s="113">
        <v>65.206633096023609</v>
      </c>
      <c r="F17" s="115">
        <v>15021</v>
      </c>
      <c r="G17" s="114">
        <v>15081</v>
      </c>
      <c r="H17" s="114">
        <v>15179</v>
      </c>
      <c r="I17" s="114">
        <v>15086</v>
      </c>
      <c r="J17" s="140">
        <v>15031</v>
      </c>
      <c r="K17" s="114">
        <v>-10</v>
      </c>
      <c r="L17" s="116">
        <v>-6.6529173042379083E-2</v>
      </c>
    </row>
    <row r="18" spans="1:12" s="110" customFormat="1" ht="15" customHeight="1" x14ac:dyDescent="0.2">
      <c r="A18" s="120"/>
      <c r="B18" s="119"/>
      <c r="C18" s="258" t="s">
        <v>106</v>
      </c>
      <c r="E18" s="113">
        <v>54.816590107183274</v>
      </c>
      <c r="F18" s="115">
        <v>8234</v>
      </c>
      <c r="G18" s="114">
        <v>8258</v>
      </c>
      <c r="H18" s="114">
        <v>8300</v>
      </c>
      <c r="I18" s="114">
        <v>8226</v>
      </c>
      <c r="J18" s="140">
        <v>8202</v>
      </c>
      <c r="K18" s="114">
        <v>32</v>
      </c>
      <c r="L18" s="116">
        <v>0.39014874420872958</v>
      </c>
    </row>
    <row r="19" spans="1:12" s="110" customFormat="1" ht="15" customHeight="1" x14ac:dyDescent="0.2">
      <c r="A19" s="120"/>
      <c r="B19" s="119"/>
      <c r="C19" s="258" t="s">
        <v>107</v>
      </c>
      <c r="E19" s="113">
        <v>45.183409892816726</v>
      </c>
      <c r="F19" s="115">
        <v>6787</v>
      </c>
      <c r="G19" s="114">
        <v>6823</v>
      </c>
      <c r="H19" s="114">
        <v>6879</v>
      </c>
      <c r="I19" s="114">
        <v>6860</v>
      </c>
      <c r="J19" s="140">
        <v>6829</v>
      </c>
      <c r="K19" s="114">
        <v>-42</v>
      </c>
      <c r="L19" s="116">
        <v>-0.61502416166349394</v>
      </c>
    </row>
    <row r="20" spans="1:12" s="110" customFormat="1" ht="15" customHeight="1" x14ac:dyDescent="0.2">
      <c r="A20" s="120"/>
      <c r="B20" s="121" t="s">
        <v>110</v>
      </c>
      <c r="C20" s="258"/>
      <c r="E20" s="113">
        <v>23.489321062684493</v>
      </c>
      <c r="F20" s="115">
        <v>5411</v>
      </c>
      <c r="G20" s="114">
        <v>5366</v>
      </c>
      <c r="H20" s="114">
        <v>5342</v>
      </c>
      <c r="I20" s="114">
        <v>5248</v>
      </c>
      <c r="J20" s="140">
        <v>5158</v>
      </c>
      <c r="K20" s="114">
        <v>253</v>
      </c>
      <c r="L20" s="116">
        <v>4.9050019387359445</v>
      </c>
    </row>
    <row r="21" spans="1:12" s="110" customFormat="1" ht="15" customHeight="1" x14ac:dyDescent="0.2">
      <c r="A21" s="120"/>
      <c r="B21" s="119"/>
      <c r="C21" s="258" t="s">
        <v>106</v>
      </c>
      <c r="E21" s="113">
        <v>52.578081685455551</v>
      </c>
      <c r="F21" s="115">
        <v>2845</v>
      </c>
      <c r="G21" s="114">
        <v>2827</v>
      </c>
      <c r="H21" s="114">
        <v>2847</v>
      </c>
      <c r="I21" s="114">
        <v>2787</v>
      </c>
      <c r="J21" s="140">
        <v>2748</v>
      </c>
      <c r="K21" s="114">
        <v>97</v>
      </c>
      <c r="L21" s="116">
        <v>3.529839883551674</v>
      </c>
    </row>
    <row r="22" spans="1:12" s="110" customFormat="1" ht="15" customHeight="1" x14ac:dyDescent="0.2">
      <c r="A22" s="120"/>
      <c r="B22" s="119"/>
      <c r="C22" s="258" t="s">
        <v>107</v>
      </c>
      <c r="E22" s="113">
        <v>47.421918314544449</v>
      </c>
      <c r="F22" s="115">
        <v>2566</v>
      </c>
      <c r="G22" s="114">
        <v>2539</v>
      </c>
      <c r="H22" s="114">
        <v>2495</v>
      </c>
      <c r="I22" s="114">
        <v>2461</v>
      </c>
      <c r="J22" s="140">
        <v>2410</v>
      </c>
      <c r="K22" s="114">
        <v>156</v>
      </c>
      <c r="L22" s="116">
        <v>6.4730290456431536</v>
      </c>
    </row>
    <row r="23" spans="1:12" s="110" customFormat="1" ht="15" customHeight="1" x14ac:dyDescent="0.2">
      <c r="A23" s="120"/>
      <c r="B23" s="121" t="s">
        <v>111</v>
      </c>
      <c r="C23" s="258"/>
      <c r="E23" s="113">
        <v>1.0201423858308734</v>
      </c>
      <c r="F23" s="115">
        <v>235</v>
      </c>
      <c r="G23" s="114">
        <v>245</v>
      </c>
      <c r="H23" s="114">
        <v>242</v>
      </c>
      <c r="I23" s="114">
        <v>238</v>
      </c>
      <c r="J23" s="140">
        <v>213</v>
      </c>
      <c r="K23" s="114">
        <v>22</v>
      </c>
      <c r="L23" s="116">
        <v>10.328638497652582</v>
      </c>
    </row>
    <row r="24" spans="1:12" s="110" customFormat="1" ht="15" customHeight="1" x14ac:dyDescent="0.2">
      <c r="A24" s="120"/>
      <c r="B24" s="119"/>
      <c r="C24" s="258" t="s">
        <v>106</v>
      </c>
      <c r="E24" s="113">
        <v>65.531914893617028</v>
      </c>
      <c r="F24" s="115">
        <v>154</v>
      </c>
      <c r="G24" s="114">
        <v>165</v>
      </c>
      <c r="H24" s="114">
        <v>167</v>
      </c>
      <c r="I24" s="114">
        <v>164</v>
      </c>
      <c r="J24" s="140">
        <v>152</v>
      </c>
      <c r="K24" s="114">
        <v>2</v>
      </c>
      <c r="L24" s="116">
        <v>1.3157894736842106</v>
      </c>
    </row>
    <row r="25" spans="1:12" s="110" customFormat="1" ht="15" customHeight="1" x14ac:dyDescent="0.2">
      <c r="A25" s="120"/>
      <c r="B25" s="119"/>
      <c r="C25" s="258" t="s">
        <v>107</v>
      </c>
      <c r="E25" s="113">
        <v>34.468085106382979</v>
      </c>
      <c r="F25" s="115">
        <v>81</v>
      </c>
      <c r="G25" s="114">
        <v>80</v>
      </c>
      <c r="H25" s="114">
        <v>75</v>
      </c>
      <c r="I25" s="114">
        <v>74</v>
      </c>
      <c r="J25" s="140">
        <v>61</v>
      </c>
      <c r="K25" s="114">
        <v>20</v>
      </c>
      <c r="L25" s="116">
        <v>32.786885245901637</v>
      </c>
    </row>
    <row r="26" spans="1:12" s="110" customFormat="1" ht="15" customHeight="1" x14ac:dyDescent="0.2">
      <c r="A26" s="120"/>
      <c r="C26" s="121" t="s">
        <v>187</v>
      </c>
      <c r="D26" s="110" t="s">
        <v>188</v>
      </c>
      <c r="E26" s="113">
        <v>0.26914394860218788</v>
      </c>
      <c r="F26" s="115">
        <v>62</v>
      </c>
      <c r="G26" s="114">
        <v>69</v>
      </c>
      <c r="H26" s="114">
        <v>79</v>
      </c>
      <c r="I26" s="114">
        <v>72</v>
      </c>
      <c r="J26" s="140">
        <v>61</v>
      </c>
      <c r="K26" s="114">
        <v>1</v>
      </c>
      <c r="L26" s="116">
        <v>1.639344262295082</v>
      </c>
    </row>
    <row r="27" spans="1:12" s="110" customFormat="1" ht="15" customHeight="1" x14ac:dyDescent="0.2">
      <c r="A27" s="120"/>
      <c r="B27" s="119"/>
      <c r="D27" s="259" t="s">
        <v>106</v>
      </c>
      <c r="E27" s="113">
        <v>50</v>
      </c>
      <c r="F27" s="115">
        <v>31</v>
      </c>
      <c r="G27" s="114">
        <v>41</v>
      </c>
      <c r="H27" s="114">
        <v>46</v>
      </c>
      <c r="I27" s="114">
        <v>43</v>
      </c>
      <c r="J27" s="140">
        <v>41</v>
      </c>
      <c r="K27" s="114">
        <v>-10</v>
      </c>
      <c r="L27" s="116">
        <v>-24.390243902439025</v>
      </c>
    </row>
    <row r="28" spans="1:12" s="110" customFormat="1" ht="15" customHeight="1" x14ac:dyDescent="0.2">
      <c r="A28" s="120"/>
      <c r="B28" s="119"/>
      <c r="D28" s="259" t="s">
        <v>107</v>
      </c>
      <c r="E28" s="113">
        <v>50</v>
      </c>
      <c r="F28" s="115">
        <v>31</v>
      </c>
      <c r="G28" s="114">
        <v>28</v>
      </c>
      <c r="H28" s="114">
        <v>33</v>
      </c>
      <c r="I28" s="114">
        <v>29</v>
      </c>
      <c r="J28" s="140">
        <v>20</v>
      </c>
      <c r="K28" s="114">
        <v>11</v>
      </c>
      <c r="L28" s="116">
        <v>55</v>
      </c>
    </row>
    <row r="29" spans="1:12" s="110" customFormat="1" ht="24.95" customHeight="1" x14ac:dyDescent="0.2">
      <c r="A29" s="604" t="s">
        <v>189</v>
      </c>
      <c r="B29" s="605"/>
      <c r="C29" s="605"/>
      <c r="D29" s="606"/>
      <c r="E29" s="113">
        <v>93.475429762111474</v>
      </c>
      <c r="F29" s="115">
        <v>21533</v>
      </c>
      <c r="G29" s="114">
        <v>21704</v>
      </c>
      <c r="H29" s="114">
        <v>21858</v>
      </c>
      <c r="I29" s="114">
        <v>21432</v>
      </c>
      <c r="J29" s="140">
        <v>21403</v>
      </c>
      <c r="K29" s="114">
        <v>130</v>
      </c>
      <c r="L29" s="116">
        <v>0.60739148717469515</v>
      </c>
    </row>
    <row r="30" spans="1:12" s="110" customFormat="1" ht="15" customHeight="1" x14ac:dyDescent="0.2">
      <c r="A30" s="120"/>
      <c r="B30" s="119"/>
      <c r="C30" s="258" t="s">
        <v>106</v>
      </c>
      <c r="E30" s="113">
        <v>54.344494496818839</v>
      </c>
      <c r="F30" s="115">
        <v>11702</v>
      </c>
      <c r="G30" s="114">
        <v>11797</v>
      </c>
      <c r="H30" s="114">
        <v>11923</v>
      </c>
      <c r="I30" s="114">
        <v>11676</v>
      </c>
      <c r="J30" s="140">
        <v>11669</v>
      </c>
      <c r="K30" s="114">
        <v>33</v>
      </c>
      <c r="L30" s="116">
        <v>0.28280058274059472</v>
      </c>
    </row>
    <row r="31" spans="1:12" s="110" customFormat="1" ht="15" customHeight="1" x14ac:dyDescent="0.2">
      <c r="A31" s="120"/>
      <c r="B31" s="119"/>
      <c r="C31" s="258" t="s">
        <v>107</v>
      </c>
      <c r="E31" s="113">
        <v>45.655505503181161</v>
      </c>
      <c r="F31" s="115">
        <v>9831</v>
      </c>
      <c r="G31" s="114">
        <v>9907</v>
      </c>
      <c r="H31" s="114">
        <v>9935</v>
      </c>
      <c r="I31" s="114">
        <v>9756</v>
      </c>
      <c r="J31" s="140">
        <v>9734</v>
      </c>
      <c r="K31" s="114">
        <v>97</v>
      </c>
      <c r="L31" s="116">
        <v>0.99650708855557835</v>
      </c>
    </row>
    <row r="32" spans="1:12" s="110" customFormat="1" ht="15" customHeight="1" x14ac:dyDescent="0.2">
      <c r="A32" s="120"/>
      <c r="B32" s="119" t="s">
        <v>117</v>
      </c>
      <c r="C32" s="258"/>
      <c r="E32" s="113">
        <v>6.4941830178850495</v>
      </c>
      <c r="F32" s="115">
        <v>1496</v>
      </c>
      <c r="G32" s="114">
        <v>1461</v>
      </c>
      <c r="H32" s="114">
        <v>1475</v>
      </c>
      <c r="I32" s="114">
        <v>1421</v>
      </c>
      <c r="J32" s="140">
        <v>1380</v>
      </c>
      <c r="K32" s="114">
        <v>116</v>
      </c>
      <c r="L32" s="116">
        <v>8.4057971014492754</v>
      </c>
    </row>
    <row r="33" spans="1:12" s="110" customFormat="1" ht="15" customHeight="1" x14ac:dyDescent="0.2">
      <c r="A33" s="120"/>
      <c r="B33" s="119"/>
      <c r="C33" s="258" t="s">
        <v>106</v>
      </c>
      <c r="E33" s="113">
        <v>66.644385026737964</v>
      </c>
      <c r="F33" s="115">
        <v>997</v>
      </c>
      <c r="G33" s="114">
        <v>986</v>
      </c>
      <c r="H33" s="114">
        <v>995</v>
      </c>
      <c r="I33" s="114">
        <v>945</v>
      </c>
      <c r="J33" s="140">
        <v>923</v>
      </c>
      <c r="K33" s="114">
        <v>74</v>
      </c>
      <c r="L33" s="116">
        <v>8.0173347778981583</v>
      </c>
    </row>
    <row r="34" spans="1:12" s="110" customFormat="1" ht="15" customHeight="1" x14ac:dyDescent="0.2">
      <c r="A34" s="120"/>
      <c r="B34" s="119"/>
      <c r="C34" s="258" t="s">
        <v>107</v>
      </c>
      <c r="E34" s="113">
        <v>33.355614973262036</v>
      </c>
      <c r="F34" s="115">
        <v>499</v>
      </c>
      <c r="G34" s="114">
        <v>475</v>
      </c>
      <c r="H34" s="114">
        <v>480</v>
      </c>
      <c r="I34" s="114">
        <v>476</v>
      </c>
      <c r="J34" s="140">
        <v>457</v>
      </c>
      <c r="K34" s="114">
        <v>42</v>
      </c>
      <c r="L34" s="116">
        <v>9.1903719912472646</v>
      </c>
    </row>
    <row r="35" spans="1:12" s="110" customFormat="1" ht="24.95" customHeight="1" x14ac:dyDescent="0.2">
      <c r="A35" s="604" t="s">
        <v>190</v>
      </c>
      <c r="B35" s="605"/>
      <c r="C35" s="605"/>
      <c r="D35" s="606"/>
      <c r="E35" s="113">
        <v>70.172773050876884</v>
      </c>
      <c r="F35" s="115">
        <v>16165</v>
      </c>
      <c r="G35" s="114">
        <v>16331</v>
      </c>
      <c r="H35" s="114">
        <v>16492</v>
      </c>
      <c r="I35" s="114">
        <v>16071</v>
      </c>
      <c r="J35" s="140">
        <v>16121</v>
      </c>
      <c r="K35" s="114">
        <v>44</v>
      </c>
      <c r="L35" s="116">
        <v>0.27293592208920042</v>
      </c>
    </row>
    <row r="36" spans="1:12" s="110" customFormat="1" ht="15" customHeight="1" x14ac:dyDescent="0.2">
      <c r="A36" s="120"/>
      <c r="B36" s="119"/>
      <c r="C36" s="258" t="s">
        <v>106</v>
      </c>
      <c r="E36" s="113">
        <v>72.230126817197643</v>
      </c>
      <c r="F36" s="115">
        <v>11676</v>
      </c>
      <c r="G36" s="114">
        <v>11769</v>
      </c>
      <c r="H36" s="114">
        <v>11890</v>
      </c>
      <c r="I36" s="114">
        <v>11619</v>
      </c>
      <c r="J36" s="140">
        <v>11659</v>
      </c>
      <c r="K36" s="114">
        <v>17</v>
      </c>
      <c r="L36" s="116">
        <v>0.14581010378248563</v>
      </c>
    </row>
    <row r="37" spans="1:12" s="110" customFormat="1" ht="15" customHeight="1" x14ac:dyDescent="0.2">
      <c r="A37" s="120"/>
      <c r="B37" s="119"/>
      <c r="C37" s="258" t="s">
        <v>107</v>
      </c>
      <c r="E37" s="113">
        <v>27.76987318280235</v>
      </c>
      <c r="F37" s="115">
        <v>4489</v>
      </c>
      <c r="G37" s="114">
        <v>4562</v>
      </c>
      <c r="H37" s="114">
        <v>4602</v>
      </c>
      <c r="I37" s="114">
        <v>4452</v>
      </c>
      <c r="J37" s="140">
        <v>4462</v>
      </c>
      <c r="K37" s="114">
        <v>27</v>
      </c>
      <c r="L37" s="116">
        <v>0.60510981622590765</v>
      </c>
    </row>
    <row r="38" spans="1:12" s="110" customFormat="1" ht="15" customHeight="1" x14ac:dyDescent="0.2">
      <c r="A38" s="120"/>
      <c r="B38" s="119" t="s">
        <v>182</v>
      </c>
      <c r="C38" s="258"/>
      <c r="E38" s="113">
        <v>29.827226949123112</v>
      </c>
      <c r="F38" s="115">
        <v>6871</v>
      </c>
      <c r="G38" s="114">
        <v>6841</v>
      </c>
      <c r="H38" s="114">
        <v>6847</v>
      </c>
      <c r="I38" s="114">
        <v>6787</v>
      </c>
      <c r="J38" s="140">
        <v>6666</v>
      </c>
      <c r="K38" s="114">
        <v>205</v>
      </c>
      <c r="L38" s="116">
        <v>3.0753075307530753</v>
      </c>
    </row>
    <row r="39" spans="1:12" s="110" customFormat="1" ht="15" customHeight="1" x14ac:dyDescent="0.2">
      <c r="A39" s="120"/>
      <c r="B39" s="119"/>
      <c r="C39" s="258" t="s">
        <v>106</v>
      </c>
      <c r="E39" s="113">
        <v>14.946878183670499</v>
      </c>
      <c r="F39" s="115">
        <v>1027</v>
      </c>
      <c r="G39" s="114">
        <v>1018</v>
      </c>
      <c r="H39" s="114">
        <v>1031</v>
      </c>
      <c r="I39" s="114">
        <v>1006</v>
      </c>
      <c r="J39" s="140">
        <v>936</v>
      </c>
      <c r="K39" s="114">
        <v>91</v>
      </c>
      <c r="L39" s="116">
        <v>9.7222222222222214</v>
      </c>
    </row>
    <row r="40" spans="1:12" s="110" customFormat="1" ht="15" customHeight="1" x14ac:dyDescent="0.2">
      <c r="A40" s="120"/>
      <c r="B40" s="119"/>
      <c r="C40" s="258" t="s">
        <v>107</v>
      </c>
      <c r="E40" s="113">
        <v>85.053121816329494</v>
      </c>
      <c r="F40" s="115">
        <v>5844</v>
      </c>
      <c r="G40" s="114">
        <v>5823</v>
      </c>
      <c r="H40" s="114">
        <v>5816</v>
      </c>
      <c r="I40" s="114">
        <v>5781</v>
      </c>
      <c r="J40" s="140">
        <v>5730</v>
      </c>
      <c r="K40" s="114">
        <v>114</v>
      </c>
      <c r="L40" s="116">
        <v>1.9895287958115184</v>
      </c>
    </row>
    <row r="41" spans="1:12" s="110" customFormat="1" ht="24.75" customHeight="1" x14ac:dyDescent="0.2">
      <c r="A41" s="604" t="s">
        <v>518</v>
      </c>
      <c r="B41" s="605"/>
      <c r="C41" s="605"/>
      <c r="D41" s="606"/>
      <c r="E41" s="113">
        <v>5.1137350234415697</v>
      </c>
      <c r="F41" s="115">
        <v>1178</v>
      </c>
      <c r="G41" s="114">
        <v>1281</v>
      </c>
      <c r="H41" s="114">
        <v>1302</v>
      </c>
      <c r="I41" s="114">
        <v>985</v>
      </c>
      <c r="J41" s="140">
        <v>1178</v>
      </c>
      <c r="K41" s="114">
        <v>0</v>
      </c>
      <c r="L41" s="116">
        <v>0</v>
      </c>
    </row>
    <row r="42" spans="1:12" s="110" customFormat="1" ht="15" customHeight="1" x14ac:dyDescent="0.2">
      <c r="A42" s="120"/>
      <c r="B42" s="119"/>
      <c r="C42" s="258" t="s">
        <v>106</v>
      </c>
      <c r="E42" s="113">
        <v>67.996604414261455</v>
      </c>
      <c r="F42" s="115">
        <v>801</v>
      </c>
      <c r="G42" s="114">
        <v>887</v>
      </c>
      <c r="H42" s="114">
        <v>896</v>
      </c>
      <c r="I42" s="114">
        <v>685</v>
      </c>
      <c r="J42" s="140">
        <v>795</v>
      </c>
      <c r="K42" s="114">
        <v>6</v>
      </c>
      <c r="L42" s="116">
        <v>0.75471698113207553</v>
      </c>
    </row>
    <row r="43" spans="1:12" s="110" customFormat="1" ht="15" customHeight="1" x14ac:dyDescent="0.2">
      <c r="A43" s="123"/>
      <c r="B43" s="124"/>
      <c r="C43" s="260" t="s">
        <v>107</v>
      </c>
      <c r="D43" s="261"/>
      <c r="E43" s="125">
        <v>32.003395585738538</v>
      </c>
      <c r="F43" s="143">
        <v>377</v>
      </c>
      <c r="G43" s="144">
        <v>394</v>
      </c>
      <c r="H43" s="144">
        <v>406</v>
      </c>
      <c r="I43" s="144">
        <v>300</v>
      </c>
      <c r="J43" s="145">
        <v>383</v>
      </c>
      <c r="K43" s="144">
        <v>-6</v>
      </c>
      <c r="L43" s="146">
        <v>-1.566579634464752</v>
      </c>
    </row>
    <row r="44" spans="1:12" s="110" customFormat="1" ht="45.75" customHeight="1" x14ac:dyDescent="0.2">
      <c r="A44" s="604" t="s">
        <v>191</v>
      </c>
      <c r="B44" s="605"/>
      <c r="C44" s="605"/>
      <c r="D44" s="606"/>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519</v>
      </c>
      <c r="B47" s="607"/>
      <c r="C47" s="607"/>
      <c r="D47" s="608"/>
      <c r="E47" s="113">
        <v>0.19968744573710714</v>
      </c>
      <c r="F47" s="115">
        <v>46</v>
      </c>
      <c r="G47" s="114">
        <v>49</v>
      </c>
      <c r="H47" s="114">
        <v>43</v>
      </c>
      <c r="I47" s="114">
        <v>43</v>
      </c>
      <c r="J47" s="140">
        <v>44</v>
      </c>
      <c r="K47" s="114">
        <v>2</v>
      </c>
      <c r="L47" s="116">
        <v>4.5454545454545459</v>
      </c>
    </row>
    <row r="48" spans="1:12" s="110" customFormat="1" ht="15" customHeight="1" x14ac:dyDescent="0.2">
      <c r="A48" s="120"/>
      <c r="B48" s="119"/>
      <c r="C48" s="258" t="s">
        <v>106</v>
      </c>
      <c r="E48" s="113">
        <v>26.086956521739129</v>
      </c>
      <c r="F48" s="115">
        <v>12</v>
      </c>
      <c r="G48" s="114">
        <v>13</v>
      </c>
      <c r="H48" s="114">
        <v>13</v>
      </c>
      <c r="I48" s="114">
        <v>21</v>
      </c>
      <c r="J48" s="140">
        <v>22</v>
      </c>
      <c r="K48" s="114">
        <v>-10</v>
      </c>
      <c r="L48" s="116">
        <v>-45.454545454545453</v>
      </c>
    </row>
    <row r="49" spans="1:12" s="110" customFormat="1" ht="15" customHeight="1" x14ac:dyDescent="0.2">
      <c r="A49" s="123"/>
      <c r="B49" s="124"/>
      <c r="C49" s="260" t="s">
        <v>107</v>
      </c>
      <c r="D49" s="261"/>
      <c r="E49" s="125">
        <v>73.913043478260875</v>
      </c>
      <c r="F49" s="143">
        <v>34</v>
      </c>
      <c r="G49" s="144">
        <v>36</v>
      </c>
      <c r="H49" s="144">
        <v>30</v>
      </c>
      <c r="I49" s="144">
        <v>22</v>
      </c>
      <c r="J49" s="145">
        <v>22</v>
      </c>
      <c r="K49" s="144">
        <v>12</v>
      </c>
      <c r="L49" s="146">
        <v>54.545454545454547</v>
      </c>
    </row>
    <row r="50" spans="1:12" s="110" customFormat="1" ht="24.95" customHeight="1" x14ac:dyDescent="0.2">
      <c r="A50" s="609" t="s">
        <v>192</v>
      </c>
      <c r="B50" s="610"/>
      <c r="C50" s="610"/>
      <c r="D50" s="611"/>
      <c r="E50" s="262">
        <v>12.73658621288418</v>
      </c>
      <c r="F50" s="263">
        <v>2934</v>
      </c>
      <c r="G50" s="264">
        <v>3124</v>
      </c>
      <c r="H50" s="264">
        <v>3151</v>
      </c>
      <c r="I50" s="264">
        <v>2850</v>
      </c>
      <c r="J50" s="265">
        <v>2881</v>
      </c>
      <c r="K50" s="263">
        <v>53</v>
      </c>
      <c r="L50" s="266">
        <v>1.8396390142311698</v>
      </c>
    </row>
    <row r="51" spans="1:12" s="110" customFormat="1" ht="15" customHeight="1" x14ac:dyDescent="0.2">
      <c r="A51" s="120"/>
      <c r="B51" s="119"/>
      <c r="C51" s="258" t="s">
        <v>106</v>
      </c>
      <c r="E51" s="113">
        <v>59.134287661895023</v>
      </c>
      <c r="F51" s="115">
        <v>1735</v>
      </c>
      <c r="G51" s="114">
        <v>1854</v>
      </c>
      <c r="H51" s="114">
        <v>1883</v>
      </c>
      <c r="I51" s="114">
        <v>1699</v>
      </c>
      <c r="J51" s="140">
        <v>1723</v>
      </c>
      <c r="K51" s="114">
        <v>12</v>
      </c>
      <c r="L51" s="116">
        <v>0.69645966337782939</v>
      </c>
    </row>
    <row r="52" spans="1:12" s="110" customFormat="1" ht="15" customHeight="1" x14ac:dyDescent="0.2">
      <c r="A52" s="120"/>
      <c r="B52" s="119"/>
      <c r="C52" s="258" t="s">
        <v>107</v>
      </c>
      <c r="E52" s="113">
        <v>40.865712338104977</v>
      </c>
      <c r="F52" s="115">
        <v>1199</v>
      </c>
      <c r="G52" s="114">
        <v>1270</v>
      </c>
      <c r="H52" s="114">
        <v>1268</v>
      </c>
      <c r="I52" s="114">
        <v>1151</v>
      </c>
      <c r="J52" s="140">
        <v>1158</v>
      </c>
      <c r="K52" s="114">
        <v>41</v>
      </c>
      <c r="L52" s="116">
        <v>3.540587219343696</v>
      </c>
    </row>
    <row r="53" spans="1:12" s="110" customFormat="1" ht="15" customHeight="1" x14ac:dyDescent="0.2">
      <c r="A53" s="120"/>
      <c r="B53" s="119"/>
      <c r="C53" s="258" t="s">
        <v>187</v>
      </c>
      <c r="D53" s="110" t="s">
        <v>193</v>
      </c>
      <c r="E53" s="113">
        <v>27.573278800272664</v>
      </c>
      <c r="F53" s="115">
        <v>809</v>
      </c>
      <c r="G53" s="114">
        <v>1003</v>
      </c>
      <c r="H53" s="114">
        <v>1025</v>
      </c>
      <c r="I53" s="114">
        <v>760</v>
      </c>
      <c r="J53" s="140">
        <v>829</v>
      </c>
      <c r="K53" s="114">
        <v>-20</v>
      </c>
      <c r="L53" s="116">
        <v>-2.4125452352231602</v>
      </c>
    </row>
    <row r="54" spans="1:12" s="110" customFormat="1" ht="15" customHeight="1" x14ac:dyDescent="0.2">
      <c r="A54" s="120"/>
      <c r="B54" s="119"/>
      <c r="D54" s="267" t="s">
        <v>194</v>
      </c>
      <c r="E54" s="113">
        <v>69.839307787391846</v>
      </c>
      <c r="F54" s="115">
        <v>565</v>
      </c>
      <c r="G54" s="114">
        <v>692</v>
      </c>
      <c r="H54" s="114">
        <v>705</v>
      </c>
      <c r="I54" s="114">
        <v>534</v>
      </c>
      <c r="J54" s="140">
        <v>574</v>
      </c>
      <c r="K54" s="114">
        <v>-9</v>
      </c>
      <c r="L54" s="116">
        <v>-1.5679442508710801</v>
      </c>
    </row>
    <row r="55" spans="1:12" s="110" customFormat="1" ht="15" customHeight="1" x14ac:dyDescent="0.2">
      <c r="A55" s="120"/>
      <c r="B55" s="119"/>
      <c r="D55" s="267" t="s">
        <v>195</v>
      </c>
      <c r="E55" s="113">
        <v>30.160692212608158</v>
      </c>
      <c r="F55" s="115">
        <v>244</v>
      </c>
      <c r="G55" s="114">
        <v>311</v>
      </c>
      <c r="H55" s="114">
        <v>320</v>
      </c>
      <c r="I55" s="114">
        <v>226</v>
      </c>
      <c r="J55" s="140">
        <v>255</v>
      </c>
      <c r="K55" s="114">
        <v>-11</v>
      </c>
      <c r="L55" s="116">
        <v>-4.3137254901960782</v>
      </c>
    </row>
    <row r="56" spans="1:12" s="110" customFormat="1" ht="15" customHeight="1" x14ac:dyDescent="0.2">
      <c r="A56" s="120"/>
      <c r="B56" s="119" t="s">
        <v>196</v>
      </c>
      <c r="C56" s="258"/>
      <c r="E56" s="113">
        <v>70.936794582392778</v>
      </c>
      <c r="F56" s="115">
        <v>16341</v>
      </c>
      <c r="G56" s="114">
        <v>16302</v>
      </c>
      <c r="H56" s="114">
        <v>16442</v>
      </c>
      <c r="I56" s="114">
        <v>16309</v>
      </c>
      <c r="J56" s="140">
        <v>16274</v>
      </c>
      <c r="K56" s="114">
        <v>67</v>
      </c>
      <c r="L56" s="116">
        <v>0.41169964360329359</v>
      </c>
    </row>
    <row r="57" spans="1:12" s="110" customFormat="1" ht="15" customHeight="1" x14ac:dyDescent="0.2">
      <c r="A57" s="120"/>
      <c r="B57" s="119"/>
      <c r="C57" s="258" t="s">
        <v>106</v>
      </c>
      <c r="E57" s="113">
        <v>55.070069151214739</v>
      </c>
      <c r="F57" s="115">
        <v>8999</v>
      </c>
      <c r="G57" s="114">
        <v>8963</v>
      </c>
      <c r="H57" s="114">
        <v>9057</v>
      </c>
      <c r="I57" s="114">
        <v>8985</v>
      </c>
      <c r="J57" s="140">
        <v>8979</v>
      </c>
      <c r="K57" s="114">
        <v>20</v>
      </c>
      <c r="L57" s="116">
        <v>0.22274195344693173</v>
      </c>
    </row>
    <row r="58" spans="1:12" s="110" customFormat="1" ht="15" customHeight="1" x14ac:dyDescent="0.2">
      <c r="A58" s="120"/>
      <c r="B58" s="119"/>
      <c r="C58" s="258" t="s">
        <v>107</v>
      </c>
      <c r="E58" s="113">
        <v>44.929930848785261</v>
      </c>
      <c r="F58" s="115">
        <v>7342</v>
      </c>
      <c r="G58" s="114">
        <v>7339</v>
      </c>
      <c r="H58" s="114">
        <v>7385</v>
      </c>
      <c r="I58" s="114">
        <v>7324</v>
      </c>
      <c r="J58" s="140">
        <v>7295</v>
      </c>
      <c r="K58" s="114">
        <v>47</v>
      </c>
      <c r="L58" s="116">
        <v>0.64427690198766274</v>
      </c>
    </row>
    <row r="59" spans="1:12" s="110" customFormat="1" ht="15" customHeight="1" x14ac:dyDescent="0.2">
      <c r="A59" s="120"/>
      <c r="B59" s="119"/>
      <c r="C59" s="258" t="s">
        <v>105</v>
      </c>
      <c r="D59" s="110" t="s">
        <v>197</v>
      </c>
      <c r="E59" s="113">
        <v>94.406707055871735</v>
      </c>
      <c r="F59" s="115">
        <v>15427</v>
      </c>
      <c r="G59" s="114">
        <v>15376</v>
      </c>
      <c r="H59" s="114">
        <v>15524</v>
      </c>
      <c r="I59" s="114">
        <v>15422</v>
      </c>
      <c r="J59" s="140">
        <v>15396</v>
      </c>
      <c r="K59" s="114">
        <v>31</v>
      </c>
      <c r="L59" s="116">
        <v>0.20135100025980773</v>
      </c>
    </row>
    <row r="60" spans="1:12" s="110" customFormat="1" ht="15" customHeight="1" x14ac:dyDescent="0.2">
      <c r="A60" s="120"/>
      <c r="B60" s="119"/>
      <c r="C60" s="258"/>
      <c r="D60" s="267" t="s">
        <v>198</v>
      </c>
      <c r="E60" s="113">
        <v>53.672133272833342</v>
      </c>
      <c r="F60" s="115">
        <v>8280</v>
      </c>
      <c r="G60" s="114">
        <v>8237</v>
      </c>
      <c r="H60" s="114">
        <v>8339</v>
      </c>
      <c r="I60" s="114">
        <v>8286</v>
      </c>
      <c r="J60" s="140">
        <v>8284</v>
      </c>
      <c r="K60" s="114">
        <v>-4</v>
      </c>
      <c r="L60" s="116">
        <v>-4.8285852245292131E-2</v>
      </c>
    </row>
    <row r="61" spans="1:12" s="110" customFormat="1" ht="15" customHeight="1" x14ac:dyDescent="0.2">
      <c r="A61" s="120"/>
      <c r="B61" s="119"/>
      <c r="C61" s="258"/>
      <c r="D61" s="267" t="s">
        <v>199</v>
      </c>
      <c r="E61" s="113">
        <v>46.327866727166658</v>
      </c>
      <c r="F61" s="115">
        <v>7147</v>
      </c>
      <c r="G61" s="114">
        <v>7139</v>
      </c>
      <c r="H61" s="114">
        <v>7185</v>
      </c>
      <c r="I61" s="114">
        <v>7136</v>
      </c>
      <c r="J61" s="140">
        <v>7112</v>
      </c>
      <c r="K61" s="114">
        <v>35</v>
      </c>
      <c r="L61" s="116">
        <v>0.49212598425196852</v>
      </c>
    </row>
    <row r="62" spans="1:12" s="110" customFormat="1" ht="15" customHeight="1" x14ac:dyDescent="0.2">
      <c r="A62" s="120"/>
      <c r="B62" s="119"/>
      <c r="C62" s="258"/>
      <c r="D62" s="258" t="s">
        <v>200</v>
      </c>
      <c r="E62" s="113">
        <v>5.5932929441282662</v>
      </c>
      <c r="F62" s="115">
        <v>914</v>
      </c>
      <c r="G62" s="114">
        <v>926</v>
      </c>
      <c r="H62" s="114">
        <v>918</v>
      </c>
      <c r="I62" s="114">
        <v>887</v>
      </c>
      <c r="J62" s="140">
        <v>878</v>
      </c>
      <c r="K62" s="114">
        <v>36</v>
      </c>
      <c r="L62" s="116">
        <v>4.1002277904328022</v>
      </c>
    </row>
    <row r="63" spans="1:12" s="110" customFormat="1" ht="15" customHeight="1" x14ac:dyDescent="0.2">
      <c r="A63" s="120"/>
      <c r="B63" s="119"/>
      <c r="C63" s="258"/>
      <c r="D63" s="267" t="s">
        <v>198</v>
      </c>
      <c r="E63" s="113">
        <v>78.665207877461711</v>
      </c>
      <c r="F63" s="115">
        <v>719</v>
      </c>
      <c r="G63" s="114">
        <v>726</v>
      </c>
      <c r="H63" s="114">
        <v>718</v>
      </c>
      <c r="I63" s="114">
        <v>699</v>
      </c>
      <c r="J63" s="140">
        <v>695</v>
      </c>
      <c r="K63" s="114">
        <v>24</v>
      </c>
      <c r="L63" s="116">
        <v>3.4532374100719423</v>
      </c>
    </row>
    <row r="64" spans="1:12" s="110" customFormat="1" ht="15" customHeight="1" x14ac:dyDescent="0.2">
      <c r="A64" s="120"/>
      <c r="B64" s="119"/>
      <c r="C64" s="258"/>
      <c r="D64" s="267" t="s">
        <v>199</v>
      </c>
      <c r="E64" s="113">
        <v>21.334792122538293</v>
      </c>
      <c r="F64" s="115">
        <v>195</v>
      </c>
      <c r="G64" s="114">
        <v>200</v>
      </c>
      <c r="H64" s="114">
        <v>200</v>
      </c>
      <c r="I64" s="114">
        <v>188</v>
      </c>
      <c r="J64" s="140">
        <v>183</v>
      </c>
      <c r="K64" s="114">
        <v>12</v>
      </c>
      <c r="L64" s="116">
        <v>6.557377049180328</v>
      </c>
    </row>
    <row r="65" spans="1:12" s="110" customFormat="1" ht="15" customHeight="1" x14ac:dyDescent="0.2">
      <c r="A65" s="120"/>
      <c r="B65" s="119" t="s">
        <v>201</v>
      </c>
      <c r="C65" s="258"/>
      <c r="E65" s="113">
        <v>10.388088209758639</v>
      </c>
      <c r="F65" s="115">
        <v>2393</v>
      </c>
      <c r="G65" s="114">
        <v>2377</v>
      </c>
      <c r="H65" s="114">
        <v>2352</v>
      </c>
      <c r="I65" s="114">
        <v>2329</v>
      </c>
      <c r="J65" s="140">
        <v>2297</v>
      </c>
      <c r="K65" s="114">
        <v>96</v>
      </c>
      <c r="L65" s="116">
        <v>4.1793643883326075</v>
      </c>
    </row>
    <row r="66" spans="1:12" s="110" customFormat="1" ht="15" customHeight="1" x14ac:dyDescent="0.2">
      <c r="A66" s="120"/>
      <c r="B66" s="119"/>
      <c r="C66" s="258" t="s">
        <v>106</v>
      </c>
      <c r="E66" s="113">
        <v>50.647722524028417</v>
      </c>
      <c r="F66" s="115">
        <v>1212</v>
      </c>
      <c r="G66" s="114">
        <v>1205</v>
      </c>
      <c r="H66" s="114">
        <v>1194</v>
      </c>
      <c r="I66" s="114">
        <v>1176</v>
      </c>
      <c r="J66" s="140">
        <v>1158</v>
      </c>
      <c r="K66" s="114">
        <v>54</v>
      </c>
      <c r="L66" s="116">
        <v>4.6632124352331603</v>
      </c>
    </row>
    <row r="67" spans="1:12" s="110" customFormat="1" ht="15" customHeight="1" x14ac:dyDescent="0.2">
      <c r="A67" s="120"/>
      <c r="B67" s="119"/>
      <c r="C67" s="258" t="s">
        <v>107</v>
      </c>
      <c r="E67" s="113">
        <v>49.352277475971583</v>
      </c>
      <c r="F67" s="115">
        <v>1181</v>
      </c>
      <c r="G67" s="114">
        <v>1172</v>
      </c>
      <c r="H67" s="114">
        <v>1158</v>
      </c>
      <c r="I67" s="114">
        <v>1153</v>
      </c>
      <c r="J67" s="140">
        <v>1139</v>
      </c>
      <c r="K67" s="114">
        <v>42</v>
      </c>
      <c r="L67" s="116">
        <v>3.6874451273046533</v>
      </c>
    </row>
    <row r="68" spans="1:12" s="110" customFormat="1" ht="15" customHeight="1" x14ac:dyDescent="0.2">
      <c r="A68" s="120"/>
      <c r="B68" s="119"/>
      <c r="C68" s="258" t="s">
        <v>105</v>
      </c>
      <c r="D68" s="110" t="s">
        <v>202</v>
      </c>
      <c r="E68" s="113">
        <v>19.933138320100294</v>
      </c>
      <c r="F68" s="115">
        <v>477</v>
      </c>
      <c r="G68" s="114">
        <v>460</v>
      </c>
      <c r="H68" s="114">
        <v>446</v>
      </c>
      <c r="I68" s="114">
        <v>428</v>
      </c>
      <c r="J68" s="140">
        <v>406</v>
      </c>
      <c r="K68" s="114">
        <v>71</v>
      </c>
      <c r="L68" s="116">
        <v>17.487684729064039</v>
      </c>
    </row>
    <row r="69" spans="1:12" s="110" customFormat="1" ht="15" customHeight="1" x14ac:dyDescent="0.2">
      <c r="A69" s="120"/>
      <c r="B69" s="119"/>
      <c r="C69" s="258"/>
      <c r="D69" s="267" t="s">
        <v>198</v>
      </c>
      <c r="E69" s="113">
        <v>48.008385744234801</v>
      </c>
      <c r="F69" s="115">
        <v>229</v>
      </c>
      <c r="G69" s="114">
        <v>222</v>
      </c>
      <c r="H69" s="114">
        <v>214</v>
      </c>
      <c r="I69" s="114">
        <v>208</v>
      </c>
      <c r="J69" s="140">
        <v>196</v>
      </c>
      <c r="K69" s="114">
        <v>33</v>
      </c>
      <c r="L69" s="116">
        <v>16.836734693877553</v>
      </c>
    </row>
    <row r="70" spans="1:12" s="110" customFormat="1" ht="15" customHeight="1" x14ac:dyDescent="0.2">
      <c r="A70" s="120"/>
      <c r="B70" s="119"/>
      <c r="C70" s="258"/>
      <c r="D70" s="267" t="s">
        <v>199</v>
      </c>
      <c r="E70" s="113">
        <v>51.991614255765199</v>
      </c>
      <c r="F70" s="115">
        <v>248</v>
      </c>
      <c r="G70" s="114">
        <v>238</v>
      </c>
      <c r="H70" s="114">
        <v>232</v>
      </c>
      <c r="I70" s="114">
        <v>220</v>
      </c>
      <c r="J70" s="140">
        <v>210</v>
      </c>
      <c r="K70" s="114">
        <v>38</v>
      </c>
      <c r="L70" s="116">
        <v>18.095238095238095</v>
      </c>
    </row>
    <row r="71" spans="1:12" s="110" customFormat="1" ht="15" customHeight="1" x14ac:dyDescent="0.2">
      <c r="A71" s="120"/>
      <c r="B71" s="119"/>
      <c r="C71" s="258"/>
      <c r="D71" s="110" t="s">
        <v>203</v>
      </c>
      <c r="E71" s="113">
        <v>70.580860844128708</v>
      </c>
      <c r="F71" s="115">
        <v>1689</v>
      </c>
      <c r="G71" s="114">
        <v>1687</v>
      </c>
      <c r="H71" s="114">
        <v>1675</v>
      </c>
      <c r="I71" s="114">
        <v>1670</v>
      </c>
      <c r="J71" s="140">
        <v>1662</v>
      </c>
      <c r="K71" s="114">
        <v>27</v>
      </c>
      <c r="L71" s="116">
        <v>1.6245487364620939</v>
      </c>
    </row>
    <row r="72" spans="1:12" s="110" customFormat="1" ht="15" customHeight="1" x14ac:dyDescent="0.2">
      <c r="A72" s="120"/>
      <c r="B72" s="119"/>
      <c r="C72" s="258"/>
      <c r="D72" s="267" t="s">
        <v>198</v>
      </c>
      <c r="E72" s="113">
        <v>49.733570159857905</v>
      </c>
      <c r="F72" s="115">
        <v>840</v>
      </c>
      <c r="G72" s="114">
        <v>839</v>
      </c>
      <c r="H72" s="114">
        <v>834</v>
      </c>
      <c r="I72" s="114">
        <v>823</v>
      </c>
      <c r="J72" s="140">
        <v>818</v>
      </c>
      <c r="K72" s="114">
        <v>22</v>
      </c>
      <c r="L72" s="116">
        <v>2.6894865525672373</v>
      </c>
    </row>
    <row r="73" spans="1:12" s="110" customFormat="1" ht="15" customHeight="1" x14ac:dyDescent="0.2">
      <c r="A73" s="120"/>
      <c r="B73" s="119"/>
      <c r="C73" s="258"/>
      <c r="D73" s="267" t="s">
        <v>199</v>
      </c>
      <c r="E73" s="113">
        <v>50.266429840142095</v>
      </c>
      <c r="F73" s="115">
        <v>849</v>
      </c>
      <c r="G73" s="114">
        <v>848</v>
      </c>
      <c r="H73" s="114">
        <v>841</v>
      </c>
      <c r="I73" s="114">
        <v>847</v>
      </c>
      <c r="J73" s="140">
        <v>844</v>
      </c>
      <c r="K73" s="114">
        <v>5</v>
      </c>
      <c r="L73" s="116">
        <v>0.59241706161137442</v>
      </c>
    </row>
    <row r="74" spans="1:12" s="110" customFormat="1" ht="15" customHeight="1" x14ac:dyDescent="0.2">
      <c r="A74" s="120"/>
      <c r="B74" s="119"/>
      <c r="C74" s="258"/>
      <c r="D74" s="110" t="s">
        <v>204</v>
      </c>
      <c r="E74" s="113">
        <v>9.486000835770998</v>
      </c>
      <c r="F74" s="115">
        <v>227</v>
      </c>
      <c r="G74" s="114">
        <v>230</v>
      </c>
      <c r="H74" s="114">
        <v>231</v>
      </c>
      <c r="I74" s="114">
        <v>231</v>
      </c>
      <c r="J74" s="140">
        <v>229</v>
      </c>
      <c r="K74" s="114">
        <v>-2</v>
      </c>
      <c r="L74" s="116">
        <v>-0.8733624454148472</v>
      </c>
    </row>
    <row r="75" spans="1:12" s="110" customFormat="1" ht="15" customHeight="1" x14ac:dyDescent="0.2">
      <c r="A75" s="120"/>
      <c r="B75" s="119"/>
      <c r="C75" s="258"/>
      <c r="D75" s="267" t="s">
        <v>198</v>
      </c>
      <c r="E75" s="113">
        <v>62.995594713656388</v>
      </c>
      <c r="F75" s="115">
        <v>143</v>
      </c>
      <c r="G75" s="114">
        <v>144</v>
      </c>
      <c r="H75" s="114">
        <v>146</v>
      </c>
      <c r="I75" s="114">
        <v>145</v>
      </c>
      <c r="J75" s="140">
        <v>144</v>
      </c>
      <c r="K75" s="114">
        <v>-1</v>
      </c>
      <c r="L75" s="116">
        <v>-0.69444444444444442</v>
      </c>
    </row>
    <row r="76" spans="1:12" s="110" customFormat="1" ht="15" customHeight="1" x14ac:dyDescent="0.2">
      <c r="A76" s="120"/>
      <c r="B76" s="119"/>
      <c r="C76" s="258"/>
      <c r="D76" s="267" t="s">
        <v>199</v>
      </c>
      <c r="E76" s="113">
        <v>37.004405286343612</v>
      </c>
      <c r="F76" s="115">
        <v>84</v>
      </c>
      <c r="G76" s="114">
        <v>86</v>
      </c>
      <c r="H76" s="114">
        <v>85</v>
      </c>
      <c r="I76" s="114">
        <v>86</v>
      </c>
      <c r="J76" s="140">
        <v>85</v>
      </c>
      <c r="K76" s="114">
        <v>-1</v>
      </c>
      <c r="L76" s="116">
        <v>-1.1764705882352942</v>
      </c>
    </row>
    <row r="77" spans="1:12" s="110" customFormat="1" ht="15" customHeight="1" x14ac:dyDescent="0.2">
      <c r="A77" s="534"/>
      <c r="B77" s="119" t="s">
        <v>205</v>
      </c>
      <c r="C77" s="268"/>
      <c r="D77" s="182"/>
      <c r="E77" s="113">
        <v>5.9385309949644034</v>
      </c>
      <c r="F77" s="115">
        <v>1368</v>
      </c>
      <c r="G77" s="114">
        <v>1369</v>
      </c>
      <c r="H77" s="114">
        <v>1394</v>
      </c>
      <c r="I77" s="114">
        <v>1370</v>
      </c>
      <c r="J77" s="140">
        <v>1335</v>
      </c>
      <c r="K77" s="114">
        <v>33</v>
      </c>
      <c r="L77" s="116">
        <v>2.4719101123595504</v>
      </c>
    </row>
    <row r="78" spans="1:12" s="110" customFormat="1" ht="15" customHeight="1" x14ac:dyDescent="0.2">
      <c r="A78" s="120"/>
      <c r="B78" s="119"/>
      <c r="C78" s="268" t="s">
        <v>106</v>
      </c>
      <c r="D78" s="182"/>
      <c r="E78" s="113">
        <v>55.336257309941523</v>
      </c>
      <c r="F78" s="115">
        <v>757</v>
      </c>
      <c r="G78" s="114">
        <v>765</v>
      </c>
      <c r="H78" s="114">
        <v>787</v>
      </c>
      <c r="I78" s="114">
        <v>765</v>
      </c>
      <c r="J78" s="140">
        <v>735</v>
      </c>
      <c r="K78" s="114">
        <v>22</v>
      </c>
      <c r="L78" s="116">
        <v>2.9931972789115648</v>
      </c>
    </row>
    <row r="79" spans="1:12" s="110" customFormat="1" ht="15" customHeight="1" x14ac:dyDescent="0.2">
      <c r="A79" s="123"/>
      <c r="B79" s="124"/>
      <c r="C79" s="260" t="s">
        <v>107</v>
      </c>
      <c r="D79" s="261"/>
      <c r="E79" s="125">
        <v>44.663742690058477</v>
      </c>
      <c r="F79" s="143">
        <v>611</v>
      </c>
      <c r="G79" s="144">
        <v>604</v>
      </c>
      <c r="H79" s="144">
        <v>607</v>
      </c>
      <c r="I79" s="144">
        <v>605</v>
      </c>
      <c r="J79" s="145">
        <v>600</v>
      </c>
      <c r="K79" s="144">
        <v>11</v>
      </c>
      <c r="L79" s="146">
        <v>1.8333333333333333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23036</v>
      </c>
      <c r="E11" s="114">
        <v>23172</v>
      </c>
      <c r="F11" s="114">
        <v>23339</v>
      </c>
      <c r="G11" s="114">
        <v>22858</v>
      </c>
      <c r="H11" s="140">
        <v>22787</v>
      </c>
      <c r="I11" s="115">
        <v>249</v>
      </c>
      <c r="J11" s="116">
        <v>1.0927283100013165</v>
      </c>
    </row>
    <row r="12" spans="1:15" s="110" customFormat="1" ht="24.95" customHeight="1" x14ac:dyDescent="0.2">
      <c r="A12" s="193" t="s">
        <v>132</v>
      </c>
      <c r="B12" s="194" t="s">
        <v>133</v>
      </c>
      <c r="C12" s="113">
        <v>0.79874978294842858</v>
      </c>
      <c r="D12" s="115">
        <v>184</v>
      </c>
      <c r="E12" s="114">
        <v>186</v>
      </c>
      <c r="F12" s="114">
        <v>186</v>
      </c>
      <c r="G12" s="114">
        <v>208</v>
      </c>
      <c r="H12" s="140">
        <v>176</v>
      </c>
      <c r="I12" s="115">
        <v>8</v>
      </c>
      <c r="J12" s="116">
        <v>4.5454545454545459</v>
      </c>
    </row>
    <row r="13" spans="1:15" s="110" customFormat="1" ht="24.95" customHeight="1" x14ac:dyDescent="0.2">
      <c r="A13" s="193" t="s">
        <v>134</v>
      </c>
      <c r="B13" s="199" t="s">
        <v>214</v>
      </c>
      <c r="C13" s="113">
        <v>1.367424900156277</v>
      </c>
      <c r="D13" s="115">
        <v>315</v>
      </c>
      <c r="E13" s="114">
        <v>362</v>
      </c>
      <c r="F13" s="114">
        <v>370</v>
      </c>
      <c r="G13" s="114">
        <v>372</v>
      </c>
      <c r="H13" s="140">
        <v>335</v>
      </c>
      <c r="I13" s="115">
        <v>-20</v>
      </c>
      <c r="J13" s="116">
        <v>-5.9701492537313436</v>
      </c>
    </row>
    <row r="14" spans="1:15" s="287" customFormat="1" ht="24" customHeight="1" x14ac:dyDescent="0.2">
      <c r="A14" s="193" t="s">
        <v>215</v>
      </c>
      <c r="B14" s="199" t="s">
        <v>137</v>
      </c>
      <c r="C14" s="113">
        <v>38.105573884354925</v>
      </c>
      <c r="D14" s="115">
        <v>8778</v>
      </c>
      <c r="E14" s="114">
        <v>8821</v>
      </c>
      <c r="F14" s="114">
        <v>8865</v>
      </c>
      <c r="G14" s="114">
        <v>8708</v>
      </c>
      <c r="H14" s="140">
        <v>8796</v>
      </c>
      <c r="I14" s="115">
        <v>-18</v>
      </c>
      <c r="J14" s="116">
        <v>-0.20463847203274216</v>
      </c>
      <c r="K14" s="110"/>
      <c r="L14" s="110"/>
      <c r="M14" s="110"/>
      <c r="N14" s="110"/>
      <c r="O14" s="110"/>
    </row>
    <row r="15" spans="1:15" s="110" customFormat="1" ht="24.75" customHeight="1" x14ac:dyDescent="0.2">
      <c r="A15" s="193" t="s">
        <v>216</v>
      </c>
      <c r="B15" s="199" t="s">
        <v>217</v>
      </c>
      <c r="C15" s="113">
        <v>4.5450599062337211</v>
      </c>
      <c r="D15" s="115">
        <v>1047</v>
      </c>
      <c r="E15" s="114">
        <v>1056</v>
      </c>
      <c r="F15" s="114">
        <v>1048</v>
      </c>
      <c r="G15" s="114">
        <v>1044</v>
      </c>
      <c r="H15" s="140">
        <v>1076</v>
      </c>
      <c r="I15" s="115">
        <v>-29</v>
      </c>
      <c r="J15" s="116">
        <v>-2.6951672862453533</v>
      </c>
    </row>
    <row r="16" spans="1:15" s="287" customFormat="1" ht="24.95" customHeight="1" x14ac:dyDescent="0.2">
      <c r="A16" s="193" t="s">
        <v>218</v>
      </c>
      <c r="B16" s="199" t="s">
        <v>141</v>
      </c>
      <c r="C16" s="113">
        <v>10.904670949817676</v>
      </c>
      <c r="D16" s="115">
        <v>2512</v>
      </c>
      <c r="E16" s="114">
        <v>2552</v>
      </c>
      <c r="F16" s="114">
        <v>2570</v>
      </c>
      <c r="G16" s="114">
        <v>2533</v>
      </c>
      <c r="H16" s="140">
        <v>2578</v>
      </c>
      <c r="I16" s="115">
        <v>-66</v>
      </c>
      <c r="J16" s="116">
        <v>-2.5601241272304112</v>
      </c>
      <c r="K16" s="110"/>
      <c r="L16" s="110"/>
      <c r="M16" s="110"/>
      <c r="N16" s="110"/>
      <c r="O16" s="110"/>
    </row>
    <row r="17" spans="1:15" s="110" customFormat="1" ht="24.95" customHeight="1" x14ac:dyDescent="0.2">
      <c r="A17" s="193" t="s">
        <v>219</v>
      </c>
      <c r="B17" s="199" t="s">
        <v>220</v>
      </c>
      <c r="C17" s="113">
        <v>22.655843028303526</v>
      </c>
      <c r="D17" s="115">
        <v>5219</v>
      </c>
      <c r="E17" s="114">
        <v>5213</v>
      </c>
      <c r="F17" s="114">
        <v>5247</v>
      </c>
      <c r="G17" s="114">
        <v>5131</v>
      </c>
      <c r="H17" s="140">
        <v>5142</v>
      </c>
      <c r="I17" s="115">
        <v>77</v>
      </c>
      <c r="J17" s="116">
        <v>1.4974718008556982</v>
      </c>
    </row>
    <row r="18" spans="1:15" s="287" customFormat="1" ht="24.95" customHeight="1" x14ac:dyDescent="0.2">
      <c r="A18" s="201" t="s">
        <v>144</v>
      </c>
      <c r="B18" s="202" t="s">
        <v>145</v>
      </c>
      <c r="C18" s="113">
        <v>5.7865948949470392</v>
      </c>
      <c r="D18" s="115">
        <v>1333</v>
      </c>
      <c r="E18" s="114">
        <v>1331</v>
      </c>
      <c r="F18" s="114">
        <v>1380</v>
      </c>
      <c r="G18" s="114">
        <v>1326</v>
      </c>
      <c r="H18" s="140">
        <v>1310</v>
      </c>
      <c r="I18" s="115">
        <v>23</v>
      </c>
      <c r="J18" s="116">
        <v>1.7557251908396947</v>
      </c>
      <c r="K18" s="110"/>
      <c r="L18" s="110"/>
      <c r="M18" s="110"/>
      <c r="N18" s="110"/>
      <c r="O18" s="110"/>
    </row>
    <row r="19" spans="1:15" s="110" customFormat="1" ht="24.95" customHeight="1" x14ac:dyDescent="0.2">
      <c r="A19" s="193" t="s">
        <v>146</v>
      </c>
      <c r="B19" s="199" t="s">
        <v>147</v>
      </c>
      <c r="C19" s="113">
        <v>12.962319847195694</v>
      </c>
      <c r="D19" s="115">
        <v>2986</v>
      </c>
      <c r="E19" s="114">
        <v>3013</v>
      </c>
      <c r="F19" s="114">
        <v>3034</v>
      </c>
      <c r="G19" s="114">
        <v>2966</v>
      </c>
      <c r="H19" s="140">
        <v>2961</v>
      </c>
      <c r="I19" s="115">
        <v>25</v>
      </c>
      <c r="J19" s="116">
        <v>0.8443093549476528</v>
      </c>
    </row>
    <row r="20" spans="1:15" s="287" customFormat="1" ht="24.95" customHeight="1" x14ac:dyDescent="0.2">
      <c r="A20" s="193" t="s">
        <v>148</v>
      </c>
      <c r="B20" s="199" t="s">
        <v>149</v>
      </c>
      <c r="C20" s="113">
        <v>3.4337558603924294</v>
      </c>
      <c r="D20" s="115">
        <v>791</v>
      </c>
      <c r="E20" s="114">
        <v>791</v>
      </c>
      <c r="F20" s="114">
        <v>802</v>
      </c>
      <c r="G20" s="114">
        <v>785</v>
      </c>
      <c r="H20" s="140">
        <v>799</v>
      </c>
      <c r="I20" s="115">
        <v>-8</v>
      </c>
      <c r="J20" s="116">
        <v>-1.0012515644555695</v>
      </c>
      <c r="K20" s="110"/>
      <c r="L20" s="110"/>
      <c r="M20" s="110"/>
      <c r="N20" s="110"/>
      <c r="O20" s="110"/>
    </row>
    <row r="21" spans="1:15" s="110" customFormat="1" ht="24.95" customHeight="1" x14ac:dyDescent="0.2">
      <c r="A21" s="201" t="s">
        <v>150</v>
      </c>
      <c r="B21" s="202" t="s">
        <v>151</v>
      </c>
      <c r="C21" s="113">
        <v>1.9751693002257336</v>
      </c>
      <c r="D21" s="115">
        <v>455</v>
      </c>
      <c r="E21" s="114">
        <v>473</v>
      </c>
      <c r="F21" s="114">
        <v>494</v>
      </c>
      <c r="G21" s="114">
        <v>471</v>
      </c>
      <c r="H21" s="140">
        <v>426</v>
      </c>
      <c r="I21" s="115">
        <v>29</v>
      </c>
      <c r="J21" s="116">
        <v>6.807511737089202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1.2371939572842507</v>
      </c>
      <c r="D23" s="115">
        <v>285</v>
      </c>
      <c r="E23" s="114">
        <v>297</v>
      </c>
      <c r="F23" s="114">
        <v>300</v>
      </c>
      <c r="G23" s="114">
        <v>299</v>
      </c>
      <c r="H23" s="140">
        <v>308</v>
      </c>
      <c r="I23" s="115">
        <v>-23</v>
      </c>
      <c r="J23" s="116">
        <v>-7.4675324675324672</v>
      </c>
    </row>
    <row r="24" spans="1:15" s="110" customFormat="1" ht="24.95" customHeight="1" x14ac:dyDescent="0.2">
      <c r="A24" s="193" t="s">
        <v>156</v>
      </c>
      <c r="B24" s="199" t="s">
        <v>221</v>
      </c>
      <c r="C24" s="113">
        <v>4.0588643861781559</v>
      </c>
      <c r="D24" s="115">
        <v>935</v>
      </c>
      <c r="E24" s="114">
        <v>934</v>
      </c>
      <c r="F24" s="114">
        <v>935</v>
      </c>
      <c r="G24" s="114">
        <v>913</v>
      </c>
      <c r="H24" s="140">
        <v>928</v>
      </c>
      <c r="I24" s="115">
        <v>7</v>
      </c>
      <c r="J24" s="116">
        <v>0.75431034482758619</v>
      </c>
    </row>
    <row r="25" spans="1:15" s="110" customFormat="1" ht="24.95" customHeight="1" x14ac:dyDescent="0.2">
      <c r="A25" s="193" t="s">
        <v>222</v>
      </c>
      <c r="B25" s="204" t="s">
        <v>159</v>
      </c>
      <c r="C25" s="113">
        <v>2.1661746831047055</v>
      </c>
      <c r="D25" s="115">
        <v>499</v>
      </c>
      <c r="E25" s="114">
        <v>479</v>
      </c>
      <c r="F25" s="114">
        <v>493</v>
      </c>
      <c r="G25" s="114">
        <v>490</v>
      </c>
      <c r="H25" s="140">
        <v>488</v>
      </c>
      <c r="I25" s="115">
        <v>11</v>
      </c>
      <c r="J25" s="116">
        <v>2.2540983606557377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7.0411529779475606</v>
      </c>
      <c r="D27" s="115">
        <v>1622</v>
      </c>
      <c r="E27" s="114">
        <v>1636</v>
      </c>
      <c r="F27" s="114">
        <v>1651</v>
      </c>
      <c r="G27" s="114">
        <v>1624</v>
      </c>
      <c r="H27" s="140">
        <v>1597</v>
      </c>
      <c r="I27" s="115">
        <v>25</v>
      </c>
      <c r="J27" s="116">
        <v>1.5654351909830932</v>
      </c>
    </row>
    <row r="28" spans="1:15" s="110" customFormat="1" ht="24.95" customHeight="1" x14ac:dyDescent="0.2">
      <c r="A28" s="193" t="s">
        <v>163</v>
      </c>
      <c r="B28" s="199" t="s">
        <v>164</v>
      </c>
      <c r="C28" s="113">
        <v>3.1298836603577009</v>
      </c>
      <c r="D28" s="115">
        <v>721</v>
      </c>
      <c r="E28" s="114">
        <v>709</v>
      </c>
      <c r="F28" s="114">
        <v>699</v>
      </c>
      <c r="G28" s="114">
        <v>680</v>
      </c>
      <c r="H28" s="140">
        <v>679</v>
      </c>
      <c r="I28" s="115">
        <v>42</v>
      </c>
      <c r="J28" s="116">
        <v>6.1855670103092786</v>
      </c>
    </row>
    <row r="29" spans="1:15" s="110" customFormat="1" ht="24.95" customHeight="1" x14ac:dyDescent="0.2">
      <c r="A29" s="193">
        <v>86</v>
      </c>
      <c r="B29" s="199" t="s">
        <v>165</v>
      </c>
      <c r="C29" s="113">
        <v>6.3162007292932802</v>
      </c>
      <c r="D29" s="115">
        <v>1455</v>
      </c>
      <c r="E29" s="114">
        <v>1441</v>
      </c>
      <c r="F29" s="114">
        <v>1434</v>
      </c>
      <c r="G29" s="114">
        <v>1386</v>
      </c>
      <c r="H29" s="140">
        <v>1383</v>
      </c>
      <c r="I29" s="115">
        <v>72</v>
      </c>
      <c r="J29" s="116">
        <v>5.2060737527114966</v>
      </c>
    </row>
    <row r="30" spans="1:15" s="110" customFormat="1" ht="24.95" customHeight="1" x14ac:dyDescent="0.2">
      <c r="A30" s="193">
        <v>87.88</v>
      </c>
      <c r="B30" s="204" t="s">
        <v>166</v>
      </c>
      <c r="C30" s="113">
        <v>8.7905886438617813</v>
      </c>
      <c r="D30" s="115">
        <v>2025</v>
      </c>
      <c r="E30" s="114">
        <v>2038</v>
      </c>
      <c r="F30" s="114">
        <v>2019</v>
      </c>
      <c r="G30" s="114">
        <v>1975</v>
      </c>
      <c r="H30" s="140">
        <v>1967</v>
      </c>
      <c r="I30" s="115">
        <v>58</v>
      </c>
      <c r="J30" s="116">
        <v>2.9486527707168277</v>
      </c>
    </row>
    <row r="31" spans="1:15" s="110" customFormat="1" ht="24.95" customHeight="1" x14ac:dyDescent="0.2">
      <c r="A31" s="193" t="s">
        <v>167</v>
      </c>
      <c r="B31" s="199" t="s">
        <v>168</v>
      </c>
      <c r="C31" s="113">
        <v>1.7885049487758291</v>
      </c>
      <c r="D31" s="115">
        <v>412</v>
      </c>
      <c r="E31" s="114">
        <v>411</v>
      </c>
      <c r="F31" s="114">
        <v>428</v>
      </c>
      <c r="G31" s="114">
        <v>421</v>
      </c>
      <c r="H31" s="140">
        <v>416</v>
      </c>
      <c r="I31" s="115">
        <v>-4</v>
      </c>
      <c r="J31" s="116">
        <v>-0.96153846153846156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0.79874978294842858</v>
      </c>
      <c r="D34" s="115">
        <v>184</v>
      </c>
      <c r="E34" s="114">
        <v>186</v>
      </c>
      <c r="F34" s="114">
        <v>186</v>
      </c>
      <c r="G34" s="114">
        <v>208</v>
      </c>
      <c r="H34" s="140">
        <v>176</v>
      </c>
      <c r="I34" s="115">
        <v>8</v>
      </c>
      <c r="J34" s="116">
        <v>4.5454545454545459</v>
      </c>
    </row>
    <row r="35" spans="1:10" s="110" customFormat="1" ht="24.95" customHeight="1" x14ac:dyDescent="0.2">
      <c r="A35" s="292" t="s">
        <v>171</v>
      </c>
      <c r="B35" s="293" t="s">
        <v>172</v>
      </c>
      <c r="C35" s="113">
        <v>45.259593679458241</v>
      </c>
      <c r="D35" s="115">
        <v>10426</v>
      </c>
      <c r="E35" s="114">
        <v>10514</v>
      </c>
      <c r="F35" s="114">
        <v>10615</v>
      </c>
      <c r="G35" s="114">
        <v>10406</v>
      </c>
      <c r="H35" s="140">
        <v>10441</v>
      </c>
      <c r="I35" s="115">
        <v>-15</v>
      </c>
      <c r="J35" s="116">
        <v>-0.1436643999616895</v>
      </c>
    </row>
    <row r="36" spans="1:10" s="110" customFormat="1" ht="24.95" customHeight="1" x14ac:dyDescent="0.2">
      <c r="A36" s="294" t="s">
        <v>173</v>
      </c>
      <c r="B36" s="295" t="s">
        <v>174</v>
      </c>
      <c r="C36" s="125">
        <v>53.941656537593332</v>
      </c>
      <c r="D36" s="143">
        <v>12426</v>
      </c>
      <c r="E36" s="144">
        <v>12472</v>
      </c>
      <c r="F36" s="144">
        <v>12538</v>
      </c>
      <c r="G36" s="144">
        <v>12244</v>
      </c>
      <c r="H36" s="145">
        <v>12170</v>
      </c>
      <c r="I36" s="143">
        <v>256</v>
      </c>
      <c r="J36" s="146">
        <v>2.103533278553821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2020-09-25T06:58:38Z</dcterms:created>
  <dcterms:modified xsi:type="dcterms:W3CDTF">2020-09-28T08:06:27Z</dcterms:modified>
</cp:coreProperties>
</file>