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H43" i="24"/>
  <c r="G43" i="24"/>
  <c r="F43" i="24"/>
  <c r="E43" i="24"/>
  <c r="D43" i="24"/>
  <c r="C43" i="24"/>
  <c r="I43" i="24" s="1"/>
  <c r="B43" i="24"/>
  <c r="K43" i="24" s="1"/>
  <c r="L42" i="24"/>
  <c r="K42" i="24"/>
  <c r="I42" i="24"/>
  <c r="D42" i="24"/>
  <c r="C42" i="24"/>
  <c r="M42" i="24" s="1"/>
  <c r="B42" i="24"/>
  <c r="J42" i="24" s="1"/>
  <c r="M41" i="24"/>
  <c r="L41" i="24"/>
  <c r="H41" i="24"/>
  <c r="G41" i="24"/>
  <c r="F41" i="24"/>
  <c r="E41" i="24"/>
  <c r="D41" i="24"/>
  <c r="C41" i="24"/>
  <c r="I41" i="24" s="1"/>
  <c r="B41" i="24"/>
  <c r="K41" i="24" s="1"/>
  <c r="L40" i="24"/>
  <c r="K40" i="24"/>
  <c r="I40" i="24"/>
  <c r="D40" i="24"/>
  <c r="C40" i="24"/>
  <c r="M40" i="24" s="1"/>
  <c r="B40" i="24"/>
  <c r="J40" i="24" s="1"/>
  <c r="M36" i="24"/>
  <c r="L36" i="24"/>
  <c r="K36" i="24"/>
  <c r="J36" i="24"/>
  <c r="I36" i="24"/>
  <c r="H36" i="24"/>
  <c r="G36" i="24"/>
  <c r="F36" i="24"/>
  <c r="E36" i="24"/>
  <c r="D36" i="24"/>
  <c r="L57" i="15"/>
  <c r="K57" i="15"/>
  <c r="C38" i="24"/>
  <c r="C37" i="24"/>
  <c r="M37" i="24" s="1"/>
  <c r="C35" i="24"/>
  <c r="C34" i="24"/>
  <c r="C33" i="24"/>
  <c r="C32" i="24"/>
  <c r="C31" i="24"/>
  <c r="C30" i="24"/>
  <c r="C29" i="24"/>
  <c r="C28" i="24"/>
  <c r="G28" i="24" s="1"/>
  <c r="C27" i="24"/>
  <c r="C26" i="24"/>
  <c r="C25" i="24"/>
  <c r="C24" i="24"/>
  <c r="C23" i="24"/>
  <c r="C22" i="24"/>
  <c r="C21" i="24"/>
  <c r="C20" i="24"/>
  <c r="G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29" i="24" l="1"/>
  <c r="J29" i="24"/>
  <c r="H29" i="24"/>
  <c r="K29" i="24"/>
  <c r="F29" i="24"/>
  <c r="K26" i="24"/>
  <c r="H26" i="24"/>
  <c r="F26" i="24"/>
  <c r="D26" i="24"/>
  <c r="J26" i="24"/>
  <c r="K8" i="24"/>
  <c r="H8" i="24"/>
  <c r="F8" i="24"/>
  <c r="D8" i="24"/>
  <c r="J8" i="24"/>
  <c r="K16" i="24"/>
  <c r="H16" i="24"/>
  <c r="F16" i="24"/>
  <c r="D16" i="24"/>
  <c r="J16" i="24"/>
  <c r="D9" i="24"/>
  <c r="J9" i="24"/>
  <c r="H9" i="24"/>
  <c r="K9" i="24"/>
  <c r="F9" i="24"/>
  <c r="K32" i="24"/>
  <c r="H32" i="24"/>
  <c r="F32" i="24"/>
  <c r="D32" i="24"/>
  <c r="J32" i="24"/>
  <c r="D35" i="24"/>
  <c r="J35" i="24"/>
  <c r="H35" i="24"/>
  <c r="K35" i="24"/>
  <c r="F35" i="24"/>
  <c r="K18" i="24"/>
  <c r="H18" i="24"/>
  <c r="F18" i="24"/>
  <c r="D18" i="24"/>
  <c r="J18" i="24"/>
  <c r="D21" i="24"/>
  <c r="J21" i="24"/>
  <c r="H21" i="24"/>
  <c r="K21" i="24"/>
  <c r="F21" i="24"/>
  <c r="K24" i="24"/>
  <c r="H24" i="24"/>
  <c r="F24" i="24"/>
  <c r="D24" i="24"/>
  <c r="J24" i="24"/>
  <c r="K30" i="24"/>
  <c r="H30" i="24"/>
  <c r="F30" i="24"/>
  <c r="D30" i="24"/>
  <c r="J30" i="24"/>
  <c r="G17" i="24"/>
  <c r="M17" i="24"/>
  <c r="E17" i="24"/>
  <c r="L17" i="24"/>
  <c r="I17" i="24"/>
  <c r="G23" i="24"/>
  <c r="M23" i="24"/>
  <c r="E23" i="24"/>
  <c r="L23" i="24"/>
  <c r="I23" i="24"/>
  <c r="G33" i="24"/>
  <c r="M33" i="24"/>
  <c r="E33" i="24"/>
  <c r="L33" i="24"/>
  <c r="I33" i="24"/>
  <c r="D27" i="24"/>
  <c r="J27" i="24"/>
  <c r="H27" i="24"/>
  <c r="K27" i="24"/>
  <c r="F27" i="24"/>
  <c r="D33" i="24"/>
  <c r="J33" i="24"/>
  <c r="H33" i="24"/>
  <c r="F33" i="24"/>
  <c r="K33" i="24"/>
  <c r="H37" i="24"/>
  <c r="F37" i="24"/>
  <c r="D37" i="24"/>
  <c r="K37" i="24"/>
  <c r="J37" i="24"/>
  <c r="C14" i="24"/>
  <c r="C6" i="24"/>
  <c r="G27" i="24"/>
  <c r="M27" i="24"/>
  <c r="E27" i="24"/>
  <c r="L27" i="24"/>
  <c r="I27" i="24"/>
  <c r="I30" i="24"/>
  <c r="M30" i="24"/>
  <c r="E30" i="24"/>
  <c r="L30" i="24"/>
  <c r="G30" i="24"/>
  <c r="D7" i="24"/>
  <c r="J7" i="24"/>
  <c r="H7" i="24"/>
  <c r="K7" i="24"/>
  <c r="F7" i="24"/>
  <c r="K22" i="24"/>
  <c r="H22" i="24"/>
  <c r="F22" i="24"/>
  <c r="D22" i="24"/>
  <c r="J22" i="24"/>
  <c r="I18" i="24"/>
  <c r="M18" i="24"/>
  <c r="E18" i="24"/>
  <c r="L18" i="24"/>
  <c r="G18" i="24"/>
  <c r="I24" i="24"/>
  <c r="M24" i="24"/>
  <c r="E24" i="24"/>
  <c r="L24" i="24"/>
  <c r="G24" i="24"/>
  <c r="I34" i="24"/>
  <c r="M34" i="24"/>
  <c r="E34" i="24"/>
  <c r="L34" i="24"/>
  <c r="G34" i="24"/>
  <c r="D19" i="24"/>
  <c r="J19" i="24"/>
  <c r="H19" i="24"/>
  <c r="K19" i="24"/>
  <c r="F19" i="24"/>
  <c r="D25" i="24"/>
  <c r="J25" i="24"/>
  <c r="H25" i="24"/>
  <c r="F25" i="24"/>
  <c r="K25" i="24"/>
  <c r="K28" i="24"/>
  <c r="H28" i="24"/>
  <c r="F28" i="24"/>
  <c r="D28" i="24"/>
  <c r="J28" i="24"/>
  <c r="D31" i="24"/>
  <c r="J31" i="24"/>
  <c r="H31" i="24"/>
  <c r="K31" i="24"/>
  <c r="F31" i="24"/>
  <c r="G7" i="24"/>
  <c r="M7" i="24"/>
  <c r="E7" i="24"/>
  <c r="L7" i="24"/>
  <c r="I7" i="24"/>
  <c r="I8" i="24"/>
  <c r="M8" i="24"/>
  <c r="E8" i="24"/>
  <c r="L8" i="24"/>
  <c r="G8" i="24"/>
  <c r="G9" i="24"/>
  <c r="M9" i="24"/>
  <c r="E9" i="24"/>
  <c r="L9" i="24"/>
  <c r="I9" i="24"/>
  <c r="G21" i="24"/>
  <c r="M21" i="24"/>
  <c r="E21" i="24"/>
  <c r="L21" i="24"/>
  <c r="I21" i="24"/>
  <c r="B14" i="24"/>
  <c r="B6" i="24"/>
  <c r="K34" i="24"/>
  <c r="H34" i="24"/>
  <c r="F34" i="24"/>
  <c r="D34" i="24"/>
  <c r="J34" i="24"/>
  <c r="D38" i="24"/>
  <c r="K38" i="24"/>
  <c r="J38" i="24"/>
  <c r="H38" i="24"/>
  <c r="F38" i="24"/>
  <c r="G15" i="24"/>
  <c r="M15" i="24"/>
  <c r="E15" i="24"/>
  <c r="L15" i="24"/>
  <c r="I15" i="24"/>
  <c r="G25" i="24"/>
  <c r="M25" i="24"/>
  <c r="E25" i="24"/>
  <c r="L25" i="24"/>
  <c r="I25" i="24"/>
  <c r="G31" i="24"/>
  <c r="M31" i="24"/>
  <c r="E31" i="24"/>
  <c r="L31" i="24"/>
  <c r="I31" i="24"/>
  <c r="D17" i="24"/>
  <c r="J17" i="24"/>
  <c r="H17" i="24"/>
  <c r="F17" i="24"/>
  <c r="K17" i="24"/>
  <c r="K20" i="24"/>
  <c r="H20" i="24"/>
  <c r="F20" i="24"/>
  <c r="D20" i="24"/>
  <c r="J20" i="24"/>
  <c r="D23" i="24"/>
  <c r="J23" i="24"/>
  <c r="H23" i="24"/>
  <c r="K23" i="24"/>
  <c r="F23" i="24"/>
  <c r="G19" i="24"/>
  <c r="M19" i="24"/>
  <c r="E19" i="24"/>
  <c r="L19" i="24"/>
  <c r="I19" i="24"/>
  <c r="I22" i="24"/>
  <c r="M22" i="24"/>
  <c r="E22" i="24"/>
  <c r="L22" i="24"/>
  <c r="G22" i="24"/>
  <c r="G35" i="24"/>
  <c r="M35" i="24"/>
  <c r="E35" i="24"/>
  <c r="L35" i="24"/>
  <c r="I35" i="24"/>
  <c r="C45" i="24"/>
  <c r="C39" i="24"/>
  <c r="B45" i="24"/>
  <c r="B39" i="24"/>
  <c r="I16" i="24"/>
  <c r="M16" i="24"/>
  <c r="E16" i="24"/>
  <c r="L16" i="24"/>
  <c r="G16" i="24"/>
  <c r="I26" i="24"/>
  <c r="M26" i="24"/>
  <c r="E26" i="24"/>
  <c r="L26" i="24"/>
  <c r="G26" i="24"/>
  <c r="I32" i="24"/>
  <c r="M32" i="24"/>
  <c r="E32" i="24"/>
  <c r="L32" i="24"/>
  <c r="G32" i="24"/>
  <c r="D15" i="24"/>
  <c r="J15" i="24"/>
  <c r="H15" i="24"/>
  <c r="K15" i="24"/>
  <c r="F15" i="24"/>
  <c r="G29" i="24"/>
  <c r="M29" i="24"/>
  <c r="E29" i="24"/>
  <c r="L29" i="24"/>
  <c r="I29" i="24"/>
  <c r="M38" i="24"/>
  <c r="E38" i="24"/>
  <c r="L38" i="24"/>
  <c r="G38" i="24"/>
  <c r="E37" i="24"/>
  <c r="I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20" i="24"/>
  <c r="M20" i="24"/>
  <c r="E20" i="24"/>
  <c r="L20" i="24"/>
  <c r="I28" i="24"/>
  <c r="M28" i="24"/>
  <c r="E28" i="24"/>
  <c r="L28" i="24"/>
  <c r="I37" i="24"/>
  <c r="G37" i="24"/>
  <c r="L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J41" i="24"/>
  <c r="F42" i="24"/>
  <c r="J43" i="24"/>
  <c r="F44" i="24"/>
  <c r="G40" i="24"/>
  <c r="G42" i="24"/>
  <c r="G44" i="24"/>
  <c r="H40" i="24"/>
  <c r="H42" i="24"/>
  <c r="H44" i="24"/>
  <c r="E40" i="24"/>
  <c r="E42" i="24"/>
  <c r="E44" i="24"/>
  <c r="H39" i="24" l="1"/>
  <c r="F39" i="24"/>
  <c r="D39" i="24"/>
  <c r="K39" i="24"/>
  <c r="J39" i="24"/>
  <c r="I6" i="24"/>
  <c r="M6" i="24"/>
  <c r="E6" i="24"/>
  <c r="L6" i="24"/>
  <c r="G6" i="24"/>
  <c r="H45" i="24"/>
  <c r="F45" i="24"/>
  <c r="D45" i="24"/>
  <c r="K45" i="24"/>
  <c r="J45" i="24"/>
  <c r="I14" i="24"/>
  <c r="M14" i="24"/>
  <c r="E14" i="24"/>
  <c r="L14" i="24"/>
  <c r="G14" i="24"/>
  <c r="I39" i="24"/>
  <c r="G39" i="24"/>
  <c r="L39" i="24"/>
  <c r="M39" i="24"/>
  <c r="E39" i="24"/>
  <c r="I78" i="24"/>
  <c r="I79" i="24"/>
  <c r="I45" i="24"/>
  <c r="G45" i="24"/>
  <c r="L45" i="24"/>
  <c r="M45" i="24"/>
  <c r="E45" i="24"/>
  <c r="K6" i="24"/>
  <c r="H6" i="24"/>
  <c r="F6" i="24"/>
  <c r="D6" i="24"/>
  <c r="J6" i="24"/>
  <c r="J79" i="24"/>
  <c r="J78" i="24"/>
  <c r="K14" i="24"/>
  <c r="H14" i="24"/>
  <c r="F14" i="24"/>
  <c r="D14" i="24"/>
  <c r="J14" i="24"/>
  <c r="K79" i="24"/>
  <c r="K78" i="24"/>
  <c r="I83" i="24" l="1"/>
  <c r="I82" i="24"/>
  <c r="I81" i="24"/>
</calcChain>
</file>

<file path=xl/sharedStrings.xml><?xml version="1.0" encoding="utf-8"?>
<sst xmlns="http://schemas.openxmlformats.org/spreadsheetml/2006/main" count="1707" uniqueCount="521">
  <si>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</si>
  <si>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</si>
  <si>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</si>
  <si>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</si>
  <si>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</si>
  <si>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</si>
  <si>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</si>
  <si>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</si>
  <si>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</si>
  <si>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</si>
  <si>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</si>
  <si>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</si>
  <si>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</si>
  <si>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Nienburg (Weser) (03256)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</si>
  <si>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</si>
  <si>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</si>
  <si>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</si>
  <si>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</si>
  <si>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</si>
  <si>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</si>
  <si>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</si>
  <si>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</si>
  <si>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</si>
  <si>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</si>
  <si>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</si>
  <si>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</si>
  <si>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</si>
  <si>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</si>
  <si>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</si>
  <si>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</si>
  <si>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</si>
  <si>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</si>
  <si>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</si>
  <si>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</si>
  <si>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</si>
  <si>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</si>
  <si>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</si>
  <si>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</si>
  <si>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</si>
  <si>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</si>
  <si>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</si>
  <si>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</si>
  <si>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</si>
  <si>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</si>
  <si>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</si>
  <si>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</si>
  <si>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</si>
  <si>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</si>
  <si>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</si>
  <si>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</si>
  <si>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</si>
  <si>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</si>
  <si>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</si>
  <si>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</si>
  <si>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</si>
  <si>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</si>
  <si>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</si>
  <si>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</si>
  <si>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</si>
  <si>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</si>
  <si>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</si>
  <si>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</si>
  <si>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</si>
  <si>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</si>
  <si>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</si>
  <si>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</si>
  <si>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</si>
  <si>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</si>
  <si>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</si>
  <si>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</si>
  <si>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</si>
  <si>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</si>
  <si>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</si>
  <si>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</si>
  <si>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</si>
  <si>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</si>
  <si>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</si>
  <si>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</si>
  <si>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</si>
  <si>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</si>
  <si>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</si>
  <si>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</si>
  <si>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</si>
  <si>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</si>
  <si>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</si>
  <si>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</si>
  <si>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</si>
  <si>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</si>
  <si>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</si>
  <si>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</si>
  <si>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</si>
  <si>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</si>
  <si>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Nienburg (Weser) (03256);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</si>
  <si>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</si>
  <si>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</si>
  <si>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</si>
  <si>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</si>
  <si>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</si>
  <si>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</si>
  <si>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</si>
  <si>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</si>
  <si>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</si>
  <si>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</si>
  <si>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</si>
  <si>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</si>
  <si>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</si>
  <si>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</si>
  <si>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</si>
  <si>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</si>
  <si>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</si>
  <si>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</si>
  <si>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</si>
  <si>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</si>
  <si>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</si>
  <si>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</si>
  <si>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</si>
  <si>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</si>
  <si>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</si>
  <si>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</si>
  <si>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</si>
  <si>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</si>
  <si>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</si>
  <si>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</si>
  <si>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</si>
  <si>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</si>
  <si>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</si>
  <si>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</si>
  <si>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</si>
  <si>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</si>
  <si>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</si>
  <si>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</si>
  <si>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</si>
  <si>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</si>
  <si>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</si>
  <si>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</si>
  <si>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</si>
  <si>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</si>
  <si>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</si>
  <si>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</si>
  <si>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</si>
  <si>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</si>
  <si>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</si>
  <si>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</si>
  <si>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</si>
  <si>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</si>
  <si>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</si>
  <si>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</si>
  <si>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</si>
  <si>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</si>
  <si>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</si>
  <si>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</si>
  <si>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</si>
  <si>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</si>
  <si>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</si>
  <si>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</si>
  <si>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</si>
  <si>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</si>
  <si>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</si>
  <si>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</si>
  <si>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</si>
  <si>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</si>
  <si>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</si>
  <si>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</si>
  <si>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</si>
  <si>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</si>
  <si>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</si>
  <si>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</si>
  <si>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</si>
  <si>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</si>
  <si>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</si>
  <si>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</si>
  <si>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</si>
  <si>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</si>
  <si>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</si>
  <si>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</si>
  <si>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</si>
  <si>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</si>
  <si>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</si>
  <si>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</si>
  <si>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</si>
  <si>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</si>
  <si>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</si>
  <si>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</si>
  <si>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Nienburg (Weser) (03256)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</si>
  <si>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</si>
  <si>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</si>
  <si>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</si>
  <si>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</si>
  <si>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</si>
  <si>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</si>
  <si>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</si>
  <si>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</si>
  <si>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</si>
  <si>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</si>
  <si>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</si>
  <si>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</si>
  <si>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</si>
  <si>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</si>
  <si>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</si>
  <si>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</si>
  <si>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</si>
  <si>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</si>
  <si>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</si>
  <si>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</si>
  <si>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</si>
  <si>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</si>
  <si>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</si>
  <si>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</si>
  <si>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</si>
  <si>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</si>
  <si>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</si>
  <si>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</si>
  <si>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</si>
  <si>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</si>
  <si>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</si>
  <si>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</si>
  <si>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</si>
  <si>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</si>
  <si>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</si>
  <si>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</si>
  <si>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</si>
  <si>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</si>
  <si>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</si>
  <si>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</si>
  <si>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</si>
  <si>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</si>
  <si>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</si>
  <si>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</si>
  <si>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</si>
  <si>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</si>
  <si>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</si>
  <si>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</si>
  <si>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</si>
  <si>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</si>
  <si>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</si>
  <si>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</si>
  <si>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</si>
  <si>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</si>
  <si>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</si>
  <si>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</si>
  <si>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</si>
  <si>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</si>
  <si>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</si>
  <si>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</si>
  <si>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</si>
  <si>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</si>
  <si>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</si>
  <si>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</si>
  <si>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</si>
  <si>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</si>
  <si>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</si>
  <si>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</si>
  <si>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</si>
  <si>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</si>
  <si>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</si>
  <si>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</si>
  <si>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</si>
  <si>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</si>
  <si>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</si>
  <si>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</si>
  <si>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</si>
  <si>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</si>
  <si>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</si>
  <si>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</si>
  <si>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</si>
  <si>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</si>
  <si>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</si>
  <si>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</si>
  <si>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</si>
  <si>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</si>
  <si>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</si>
  <si>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</si>
  <si>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</si>
  <si>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</si>
  <si>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</si>
  <si>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</si>
  <si>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</si>
  <si>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</si>
  <si>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</si>
  <si>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</si>
  <si>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</si>
  <si>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</si>
  <si>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</si>
  <si>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</si>
  <si>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</si>
  <si>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</si>
  <si>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</si>
  <si>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</si>
  <si>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</si>
  <si>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</si>
  <si>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</si>
  <si>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</si>
  <si>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</si>
  <si>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</si>
  <si>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</si>
  <si>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</si>
  <si>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</si>
  <si>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</si>
  <si>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</si>
  <si>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</si>
  <si>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</si>
  <si>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</si>
  <si>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</si>
  <si>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</si>
  <si>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</si>
  <si>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</si>
  <si>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</si>
  <si>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</si>
  <si>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</si>
  <si>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</si>
  <si>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</si>
  <si>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</si>
  <si>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</si>
  <si>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</si>
  <si>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</si>
  <si>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</si>
  <si>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</si>
  <si>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</si>
  <si>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</si>
  <si>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</si>
  <si>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</si>
  <si>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</si>
  <si>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</si>
  <si>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</si>
  <si>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</si>
  <si>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</si>
  <si>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</si>
  <si>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</si>
  <si>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</si>
  <si>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</si>
  <si>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</si>
  <si>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</si>
  <si>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</si>
  <si>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</si>
  <si>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</si>
  <si>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</si>
  <si>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</si>
  <si>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</si>
  <si>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</si>
  <si>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</si>
  <si>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</si>
  <si>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</si>
  <si>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</si>
  <si>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</si>
  <si>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</si>
  <si>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</si>
  <si>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</si>
  <si>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</si>
  <si>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</si>
  <si>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</si>
  <si>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</si>
  <si>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</si>
  <si>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</si>
  <si>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</si>
  <si>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</si>
  <si>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</si>
  <si>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</si>
  <si>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</si>
  <si>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</si>
  <si>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</si>
  <si>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</si>
  <si>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</si>
  <si>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</si>
  <si>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</si>
  <si>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</si>
  <si>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</si>
  <si>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</si>
  <si>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</si>
  <si>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</si>
  <si>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</si>
  <si>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</si>
  <si>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</si>
  <si>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</si>
  <si>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Nienburg (Weser) (03256);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</si>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</sst>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{FC907A48-17C2-4345-814A-07B37D41CE77}</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EA16-4590-B756-66164A88003C}"/>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{1113AA20-708B-466F-93A5-F943B75FD247}</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EA16-4590-B756-66164A88003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{C23E5675-05C0-41D9-83EC-980A4CBA5CB2}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A16-4590-B756-66164A88003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{B82C1497-3BDF-4437-9980-870A1BB660BE}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A16-4590-B756-66164A88003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1.4113995763338096</c:v>
                </c:pt>
                <c:pt idx="1">
                  <c:v>1.4040057212208159</c:v>
                </c:pt>
                <c:pt idx="2">
                  <c:v>1.1186464311118853</c:v>
                </c:pt>
                <c:pt idx="3">
                  <c:v>1.0875687030768</c:v>
                </c:pt>
              </c:numCache>
            </c:numRef>
          </c:val>
          <c:extLst>
            <c:ext xmlns:c16="http://schemas.microsoft.com/office/drawing/2014/chart" uri="{C3380CC4-5D6E-409C-BE32-E72D297353CC}">
              <c16:uniqueId val="{00000004-EA16-4590-B756-66164A88003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{B511F00D-7695-4509-9BDD-104BC3F359FF}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A16-4590-B756-66164A88003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{39BC2FD8-1702-45CC-82A4-A27EC6540650}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A16-4590-B756-66164A88003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{AA8796D1-32E8-4094-A381-C43C0122F620}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A16-4590-B756-66164A88003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{38628FAB-5D81-44B1-A6D3-FC32CA343657}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A16-4590-B756-66164A88003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A16-4590-B756-66164A88003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A16-4590-B756-66164A88003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{BCE9795A-D325-4893-A691-5DC10FBAF24A}</c15:txfldGUID>
                      <c15:f>Daten_Diagramme!$E$6</c15:f>
                      <c15:dlblFieldTableCache>
                        <c:ptCount val="1"/>
                        <c:pt idx="0">
                          <c:v>-1.3</c:v>
                        </c:pt>
                      </c15:dlblFieldTableCache>
                    </c15:dlblFTEntry>
                  </c15:dlblFieldTable>
                  <c15:showDataLabelsRange val="0"/>
                </c:ext>
                <c:ext xmlns:c16="http://schemas.microsoft.com/office/drawing/2014/chart" uri="{C3380CC4-5D6E-409C-BE32-E72D297353CC}">
                  <c16:uniqueId val="{00000000-A5C7-4B31-901C-7B52ED18E065}"/>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{F87A240D-6C30-4FE2-B04C-AACBF3DFD290}</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A5C7-4B31-901C-7B52ED18E06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{A97B0999-CF42-4894-8A1A-609EFECF92D7}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5C7-4B31-901C-7B52ED18E06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{41F82F32-BB13-4AE3-B1CC-D079B641393A}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5C7-4B31-901C-7B52ED18E06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-1.3266659863251353</c:v>
                </c:pt>
                <c:pt idx="1">
                  <c:v>-2.8801937126160149</c:v>
                </c:pt>
                <c:pt idx="2">
                  <c:v>-2.7637010795899166</c:v>
                </c:pt>
                <c:pt idx="3">
                  <c:v>-2.8655893304673015</c:v>
                </c:pt>
              </c:numCache>
            </c:numRef>
          </c:val>
          <c:extLst>
            <c:ext xmlns:c16="http://schemas.microsoft.com/office/drawing/2014/chart" uri="{C3380CC4-5D6E-409C-BE32-E72D297353CC}">
              <c16:uniqueId val="{00000004-A5C7-4B31-901C-7B52ED18E06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{7A328FA8-8472-488B-8281-57AB83673654}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5C7-4B31-901C-7B52ED18E06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{11EF63F9-BC60-4365-BC48-863504A69A0C}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5C7-4B31-901C-7B52ED18E06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{4003CE87-2100-4219-ACB3-04FA70D6B582}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5C7-4B31-901C-7B52ED18E06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{9CCF112B-3D4F-42AA-8EBA-96A0CC1264F9}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5C7-4B31-901C-7B52ED18E06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5C7-4B31-901C-7B52ED18E06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5C7-4B31-901C-7B52ED18E06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{712440FF-5AC2-4255-BFFA-857CC008492B}</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EE6E-42DD-BC4C-C2A4EF3BF277}"/>
                </c:ext>
              </c:extLst>
            </c:dLbl>
            <c:dLbl>
              <c:idx val="1"/>
              <c:tx>
                <c:strRef>
                  <c:f>Daten_Diagramme!$D$15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{EDA425F0-6AD6-4557-AB2D-4D56FD456A74}</c15:txfldGUID>
                      <c15:f>Daten_Diagramme!$D$15</c15:f>
                      <c15:dlblFieldTableCache>
                        <c:ptCount val="1"/>
                        <c:pt idx="0">
                          <c:v>-0.1</c:v>
                        </c:pt>
                      </c15:dlblFieldTableCache>
                    </c15:dlblFTEntry>
                  </c15:dlblFieldTable>
                  <c15:showDataLabelsRange val="0"/>
                </c:ext>
                <c:ext xmlns:c16="http://schemas.microsoft.com/office/drawing/2014/chart" uri="{C3380CC4-5D6E-409C-BE32-E72D297353CC}">
                  <c16:uniqueId val="{00000001-EE6E-42DD-BC4C-C2A4EF3BF277}"/>
                </c:ext>
              </c:extLst>
            </c:dLbl>
            <c:dLbl>
              <c:idx val="2"/>
              <c:tx>
                <c:strRef>
                  <c:f>Daten_Diagramme!$D$16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{C6413C3A-3256-4162-AFAB-0515A286BC8E}</c15:txfldGUID>
                      <c15:f>Daten_Diagramme!$D$16</c15:f>
                      <c15:dlblFieldTableCache>
                        <c:ptCount val="1"/>
                        <c:pt idx="0">
                          <c:v>-3.1</c:v>
                        </c:pt>
                      </c15:dlblFieldTableCache>
                    </c15:dlblFTEntry>
                  </c15:dlblFieldTable>
                  <c15:showDataLabelsRange val="0"/>
                </c:ext>
                <c:ext xmlns:c16="http://schemas.microsoft.com/office/drawing/2014/chart" uri="{C3380CC4-5D6E-409C-BE32-E72D297353CC}">
                  <c16:uniqueId val="{00000002-EE6E-42DD-BC4C-C2A4EF3BF277}"/>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{370D3C55-8833-4799-8B6B-81BAB9DCEC68}</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EE6E-42DD-BC4C-C2A4EF3BF277}"/>
                </c:ext>
              </c:extLst>
            </c:dLbl>
            <c:dLbl>
              <c:idx val="4"/>
              <c:tx>
                <c:strRef>
                  <c:f>Daten_Diagramme!$D$18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{7CC8332E-2FAE-4B9F-8A69-6665CA851DB9}</c15:txfldGUID>
                      <c15:f>Daten_Diagramme!$D$18</c15:f>
                      <c15:dlblFieldTableCache>
                        <c:ptCount val="1"/>
                        <c:pt idx="0">
                          <c:v>2.5</c:v>
                        </c:pt>
                      </c15:dlblFieldTableCache>
                    </c15:dlblFTEntry>
                  </c15:dlblFieldTable>
                  <c15:showDataLabelsRange val="0"/>
                </c:ext>
                <c:ext xmlns:c16="http://schemas.microsoft.com/office/drawing/2014/chart" uri="{C3380CC4-5D6E-409C-BE32-E72D297353CC}">
                  <c16:uniqueId val="{00000004-EE6E-42DD-BC4C-C2A4EF3BF277}"/>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{70B0D748-0D6A-4CEA-9860-1157D3214F8E}</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EE6E-42DD-BC4C-C2A4EF3BF277}"/>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{EEB9E30B-2D5F-40D9-9DDC-07ADEE6187CA}</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EE6E-42DD-BC4C-C2A4EF3BF277}"/>
                </c:ext>
              </c:extLst>
            </c:dLbl>
            <c:dLbl>
              <c:idx val="7"/>
              <c:tx>
                <c:strRef>
                  <c:f>Daten_Diagramme!$D$21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{55A5D7AC-92F2-4227-BCD9-24FC6A164F02}</c15:txfldGUID>
                      <c15:f>Daten_Diagramme!$D$21</c15:f>
                      <c15:dlblFieldTableCache>
                        <c:ptCount val="1"/>
                        <c:pt idx="0">
                          <c:v>4.2</c:v>
                        </c:pt>
                      </c15:dlblFieldTableCache>
                    </c15:dlblFTEntry>
                  </c15:dlblFieldTable>
                  <c15:showDataLabelsRange val="0"/>
                </c:ext>
                <c:ext xmlns:c16="http://schemas.microsoft.com/office/drawing/2014/chart" uri="{C3380CC4-5D6E-409C-BE32-E72D297353CC}">
                  <c16:uniqueId val="{00000007-EE6E-42DD-BC4C-C2A4EF3BF277}"/>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{B17654CC-98F2-4DD3-9398-859F50B78A83}</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EE6E-42DD-BC4C-C2A4EF3BF277}"/>
                </c:ext>
              </c:extLst>
            </c:dLbl>
            <c:dLbl>
              <c:idx val="9"/>
              <c:tx>
                <c:strRef>
                  <c:f>Daten_Diagramme!$D$23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{08965695-6D86-4B68-A787-499912208727}</c15:txfldGUID>
                      <c15:f>Daten_Diagramme!$D$23</c15:f>
                      <c15:dlblFieldTableCache>
                        <c:ptCount val="1"/>
                        <c:pt idx="0">
                          <c:v>-1.4</c:v>
                        </c:pt>
                      </c15:dlblFieldTableCache>
                    </c15:dlblFTEntry>
                  </c15:dlblFieldTable>
                  <c15:showDataLabelsRange val="0"/>
                </c:ext>
                <c:ext xmlns:c16="http://schemas.microsoft.com/office/drawing/2014/chart" uri="{C3380CC4-5D6E-409C-BE32-E72D297353CC}">
                  <c16:uniqueId val="{00000009-EE6E-42DD-BC4C-C2A4EF3BF277}"/>
                </c:ext>
              </c:extLst>
            </c:dLbl>
            <c:dLbl>
              <c:idx val="10"/>
              <c:tx>
                <c:strRef>
                  <c:f>Daten_Diagramme!$D$24</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{CB1B69B3-5EEB-46F8-A4E0-942F785C4831}</c15:txfldGUID>
                      <c15:f>Daten_Diagramme!$D$24</c15:f>
                      <c15:dlblFieldTableCache>
                        <c:ptCount val="1"/>
                        <c:pt idx="0">
                          <c:v>5.9</c:v>
                        </c:pt>
                      </c15:dlblFieldTableCache>
                    </c15:dlblFTEntry>
                  </c15:dlblFieldTable>
                  <c15:showDataLabelsRange val="0"/>
                </c:ext>
                <c:ext xmlns:c16="http://schemas.microsoft.com/office/drawing/2014/chart" uri="{C3380CC4-5D6E-409C-BE32-E72D297353CC}">
                  <c16:uniqueId val="{0000000A-EE6E-42DD-BC4C-C2A4EF3BF277}"/>
                </c:ext>
              </c:extLst>
            </c:dLbl>
            <c:dLbl>
              <c:idx val="11"/>
              <c:tx>
                <c:strRef>
                  <c:f>Daten_Diagramme!$D$25</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{318B0BD9-8304-4065-A2B4-532625EE1E8E}</c15:txfldGUID>
                      <c15:f>Daten_Diagramme!$D$25</c15:f>
                      <c15:dlblFieldTableCache>
                        <c:ptCount val="1"/>
                        <c:pt idx="0">
                          <c:v>10.2</c:v>
                        </c:pt>
                      </c15:dlblFieldTableCache>
                    </c15:dlblFTEntry>
                  </c15:dlblFieldTable>
                  <c15:showDataLabelsRange val="0"/>
                </c:ext>
                <c:ext xmlns:c16="http://schemas.microsoft.com/office/drawing/2014/chart" uri="{C3380CC4-5D6E-409C-BE32-E72D297353CC}">
                  <c16:uniqueId val="{0000000B-EE6E-42DD-BC4C-C2A4EF3BF277}"/>
                </c:ext>
              </c:extLst>
            </c:dLbl>
            <c:dLbl>
              <c:idx val="12"/>
              <c:tx>
                <c:strRef>
                  <c:f>Daten_Diagramme!$D$26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{D241D885-4118-418B-8B01-EF1C6231E0B9}</c15:txfldGUID>
                      <c15:f>Daten_Diagramme!$D$26</c15:f>
                      <c15:dlblFieldTableCache>
                        <c:ptCount val="1"/>
                        <c:pt idx="0">
                          <c:v>-2.6</c:v>
                        </c:pt>
                      </c15:dlblFieldTableCache>
                    </c15:dlblFTEntry>
                  </c15:dlblFieldTable>
                  <c15:showDataLabelsRange val="0"/>
                </c:ext>
                <c:ext xmlns:c16="http://schemas.microsoft.com/office/drawing/2014/chart" uri="{C3380CC4-5D6E-409C-BE32-E72D297353CC}">
                  <c16:uniqueId val="{0000000C-EE6E-42DD-BC4C-C2A4EF3BF277}"/>
                </c:ext>
              </c:extLst>
            </c:dLbl>
            <c:dLbl>
              <c:idx val="13"/>
              <c:tx>
                <c:strRef>
                  <c:f>Daten_Diagramme!$D$27</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{4B0AE2CC-B958-4250-8569-7292EA7FA1A2}</c15:txfldGUID>
                      <c15:f>Daten_Diagramme!$D$27</c15:f>
                      <c15:dlblFieldTableCache>
                        <c:ptCount val="1"/>
                        <c:pt idx="0">
                          <c:v>11.8</c:v>
                        </c:pt>
                      </c15:dlblFieldTableCache>
                    </c15:dlblFTEntry>
                  </c15:dlblFieldTable>
                  <c15:showDataLabelsRange val="0"/>
                </c:ext>
                <c:ext xmlns:c16="http://schemas.microsoft.com/office/drawing/2014/chart" uri="{C3380CC4-5D6E-409C-BE32-E72D297353CC}">
                  <c16:uniqueId val="{0000000D-EE6E-42DD-BC4C-C2A4EF3BF277}"/>
                </c:ext>
              </c:extLst>
            </c:dLbl>
            <c:dLbl>
              <c:idx val="14"/>
              <c:tx>
                <c:strRef>
                  <c:f>Daten_Diagramme!$D$28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{C055B19D-2623-469F-811F-2D0AB89832BE}</c15:txfldGUID>
                      <c15:f>Daten_Diagramme!$D$28</c15:f>
                      <c15:dlblFieldTableCache>
                        <c:ptCount val="1"/>
                        <c:pt idx="0">
                          <c:v>-3.8</c:v>
                        </c:pt>
                      </c15:dlblFieldTableCache>
                    </c15:dlblFTEntry>
                  </c15:dlblFieldTable>
                  <c15:showDataLabelsRange val="0"/>
                </c:ext>
                <c:ext xmlns:c16="http://schemas.microsoft.com/office/drawing/2014/chart" uri="{C3380CC4-5D6E-409C-BE32-E72D297353CC}">
                  <c16:uniqueId val="{0000000E-EE6E-42DD-BC4C-C2A4EF3BF277}"/>
                </c:ext>
              </c:extLst>
            </c:dLbl>
            <c:dLbl>
              <c:idx val="15"/>
              <c:tx>
                <c:strRef>
                  <c:f>Daten_Diagramme!$D$29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{D22FBDF0-A02F-44DF-929D-D128EF2F347A}</c15:txfldGUID>
                      <c15:f>Daten_Diagramme!$D$29</c15:f>
                      <c15:dlblFieldTableCache>
                        <c:ptCount val="1"/>
                        <c:pt idx="0">
                          <c:v>-2.3</c:v>
                        </c:pt>
                      </c15:dlblFieldTableCache>
                    </c15:dlblFTEntry>
                  </c15:dlblFieldTable>
                  <c15:showDataLabelsRange val="0"/>
                </c:ext>
                <c:ext xmlns:c16="http://schemas.microsoft.com/office/drawing/2014/chart" uri="{C3380CC4-5D6E-409C-BE32-E72D297353CC}">
                  <c16:uniqueId val="{0000000F-EE6E-42DD-BC4C-C2A4EF3BF277}"/>
                </c:ext>
              </c:extLst>
            </c:dLbl>
            <c:dLbl>
              <c:idx val="16"/>
              <c:tx>
                <c:strRef>
                  <c:f>Daten_Diagramme!$D$30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{BE9D5E9C-366D-4E81-BB27-7F80A4B9D1E2}</c15:txfldGUID>
                      <c15:f>Daten_Diagramme!$D$30</c15:f>
                      <c15:dlblFieldTableCache>
                        <c:ptCount val="1"/>
                        <c:pt idx="0">
                          <c:v>3.4</c:v>
                        </c:pt>
                      </c15:dlblFieldTableCache>
                    </c15:dlblFTEntry>
                  </c15:dlblFieldTable>
                  <c15:showDataLabelsRange val="0"/>
                </c:ext>
                <c:ext xmlns:c16="http://schemas.microsoft.com/office/drawing/2014/chart" uri="{C3380CC4-5D6E-409C-BE32-E72D297353CC}">
                  <c16:uniqueId val="{00000010-EE6E-42DD-BC4C-C2A4EF3BF277}"/>
                </c:ext>
              </c:extLst>
            </c:dLbl>
            <c:dLbl>
              <c:idx val="17"/>
              <c:tx>
                <c:strRef>
                  <c:f>Daten_Diagramme!$D$31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{DE602A2C-3FD4-42D6-956D-15BF1269BBC8}</c15:txfldGUID>
                      <c15:f>Daten_Diagramme!$D$31</c15:f>
                      <c15:dlblFieldTableCache>
                        <c:ptCount val="1"/>
                        <c:pt idx="0">
                          <c:v>0.8</c:v>
                        </c:pt>
                      </c15:dlblFieldTableCache>
                    </c15:dlblFTEntry>
                  </c15:dlblFieldTable>
                  <c15:showDataLabelsRange val="0"/>
                </c:ext>
                <c:ext xmlns:c16="http://schemas.microsoft.com/office/drawing/2014/chart" uri="{C3380CC4-5D6E-409C-BE32-E72D297353CC}">
                  <c16:uniqueId val="{00000011-EE6E-42DD-BC4C-C2A4EF3BF277}"/>
                </c:ext>
              </c:extLst>
            </c:dLbl>
            <c:dLbl>
              <c:idx val="18"/>
              <c:tx>
                <c:strRef>
                  <c:f>Daten_Diagramme!$D$32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{7F4198BE-4DEB-495F-8233-E50F240EFEA0}</c15:txfldGUID>
                      <c15:f>Daten_Diagramme!$D$32</c15:f>
                      <c15:dlblFieldTableCache>
                        <c:ptCount val="1"/>
                        <c:pt idx="0">
                          <c:v>3.4</c:v>
                        </c:pt>
                      </c15:dlblFieldTableCache>
                    </c15:dlblFTEntry>
                  </c15:dlblFieldTable>
                  <c15:showDataLabelsRange val="0"/>
                </c:ext>
                <c:ext xmlns:c16="http://schemas.microsoft.com/office/drawing/2014/chart" uri="{C3380CC4-5D6E-409C-BE32-E72D297353CC}">
                  <c16:uniqueId val="{00000012-EE6E-42DD-BC4C-C2A4EF3BF277}"/>
                </c:ext>
              </c:extLst>
            </c:dLbl>
            <c:dLbl>
              <c:idx val="19"/>
              <c:tx>
                <c:strRef>
                  <c:f>Daten_Diagramme!$D$33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{2165EAC3-C588-40F6-B371-30BA4179FDF3}</c15:txfldGUID>
                      <c15:f>Daten_Diagramme!$D$33</c15:f>
                      <c15:dlblFieldTableCache>
                        <c:ptCount val="1"/>
                        <c:pt idx="0">
                          <c:v>2.7</c:v>
                        </c:pt>
                      </c15:dlblFieldTableCache>
                    </c15:dlblFTEntry>
                  </c15:dlblFieldTable>
                  <c15:showDataLabelsRange val="0"/>
                </c:ext>
                <c:ext xmlns:c16="http://schemas.microsoft.com/office/drawing/2014/chart" uri="{C3380CC4-5D6E-409C-BE32-E72D297353CC}">
                  <c16:uniqueId val="{00000013-EE6E-42DD-BC4C-C2A4EF3BF277}"/>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{EA25042D-1C14-48D0-B24D-9BC830E93453}</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EE6E-42DD-BC4C-C2A4EF3BF277}"/>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{82313011-33ED-45F2-B623-F7AE54EA0654}</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EE6E-42DD-BC4C-C2A4EF3BF27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{D0256959-49EE-4711-8A5B-1862FF57468E}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E6E-42DD-BC4C-C2A4EF3BF277}"/>
                </c:ext>
              </c:extLst>
            </c:dLbl>
            <c:dLbl>
              <c:idx val="23"/>
              <c:tx>
                <c:strRef>
                  <c:f>Daten_Diagramme!$D$37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{D7245DD3-34E2-42F0-A837-331767B567B1}</c15:txfldGUID>
                      <c15:f>Daten_Diagramme!$D$37</c15:f>
                      <c15:dlblFieldTableCache>
                        <c:ptCount val="1"/>
                        <c:pt idx="0">
                          <c:v>-0.1</c:v>
                        </c:pt>
                      </c15:dlblFieldTableCache>
                    </c15:dlblFTEntry>
                  </c15:dlblFieldTable>
                  <c15:showDataLabelsRange val="0"/>
                </c:ext>
                <c:ext xmlns:c16="http://schemas.microsoft.com/office/drawing/2014/chart" uri="{C3380CC4-5D6E-409C-BE32-E72D297353CC}">
                  <c16:uniqueId val="{00000017-EE6E-42DD-BC4C-C2A4EF3BF277}"/>
                </c:ext>
              </c:extLst>
            </c:dLbl>
            <c:dLbl>
              <c:idx val="24"/>
              <c:layout>
                <c:manualLayout>
                  <c:x val="4.7769028871392123E-3"/>
                  <c:y val="-4.6876052205785108E-5"/>
                </c:manualLayout>
              </c:layout>
              <c:tx>
                <c:strRef>
                  <c:f>Daten_Diagramme!$D$38</c:f>
                  <c:strCache>
                    <c:ptCount val="1"/>
                    <c:pt idx="0">
                      <c:v>1.5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{1C6F50DD-C76E-4951-A00D-246EDFD7BF7D}</c15:txfldGUID>
                      <c15:f>Daten_Diagramme!$D$38</c15:f>
                      <c15:dlblFieldTableCache>
                        <c:ptCount val="1"/>
                        <c:pt idx="0">
                          <c:v>1.5</c:v>
                        </c:pt>
                      </c15:dlblFieldTableCache>
                    </c15:dlblFTEntry>
                  </c15:dlblFieldTable>
                  <c15:showDataLabelsRange val="0"/>
                </c:ext>
                <c:ext xmlns:c16="http://schemas.microsoft.com/office/drawing/2014/chart" uri="{C3380CC4-5D6E-409C-BE32-E72D297353CC}">
                  <c16:uniqueId val="{00000018-EE6E-42DD-BC4C-C2A4EF3BF277}"/>
                </c:ext>
              </c:extLst>
            </c:dLbl>
            <c:dLbl>
              <c:idx val="25"/>
              <c:tx>
                <c:strRef>
                  <c:f>Daten_Diagramme!$D$39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{302DD9E3-BCF6-45FF-8B5C-51378589E305}</c15:txfldGUID>
                      <c15:f>Daten_Diagramme!$D$39</c15:f>
                      <c15:dlblFieldTableCache>
                        <c:ptCount val="1"/>
                        <c:pt idx="0">
                          <c:v>1.4</c:v>
                        </c:pt>
                      </c15:dlblFieldTableCache>
                    </c15:dlblFTEntry>
                  </c15:dlblFieldTable>
                  <c15:showDataLabelsRange val="0"/>
                </c:ext>
                <c:ext xmlns:c16="http://schemas.microsoft.com/office/drawing/2014/chart" uri="{C3380CC4-5D6E-409C-BE32-E72D297353CC}">
                  <c16:uniqueId val="{00000019-EE6E-42DD-BC4C-C2A4EF3BF27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{99276D79-0AA8-4C87-862D-D178F2633D0D}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E6E-42DD-BC4C-C2A4EF3BF27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{261DEF1A-C220-48E8-B4B1-7D97A8C7642D}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E6E-42DD-BC4C-C2A4EF3BF27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{3A5616C1-1CF2-4D33-98BA-8CFA9D4D7251}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E6E-42DD-BC4C-C2A4EF3BF27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{DB68A437-E9AB-4B06-8587-36B91E5D5D3A}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E6E-42DD-BC4C-C2A4EF3BF27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{05307D64-1908-49B1-A6DD-3BA43609CE74}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E6E-42DD-BC4C-C2A4EF3BF277}"/>
                </c:ext>
              </c:extLst>
            </c:dLbl>
            <c:dLbl>
              <c:idx val="31"/>
              <c:tx>
                <c:strRef>
                  <c:f>Daten_Diagramme!$D$45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{019EC4E6-184B-4082-8CFA-09F0D62640FF}</c15:txfldGUID>
                      <c15:f>Daten_Diagramme!$D$45</c15:f>
                      <c15:dlblFieldTableCache>
                        <c:ptCount val="1"/>
                        <c:pt idx="0">
                          <c:v>1.4</c:v>
                        </c:pt>
                      </c15:dlblFieldTableCache>
                    </c15:dlblFTEntry>
                  </c15:dlblFieldTable>
                  <c15:showDataLabelsRange val="0"/>
                </c:ext>
                <c:ext xmlns:c16="http://schemas.microsoft.com/office/drawing/2014/chart" uri="{C3380CC4-5D6E-409C-BE32-E72D297353CC}">
                  <c16:uniqueId val="{0000001F-EE6E-42DD-BC4C-C2A4EF3BF2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1.4113995763338096</c:v>
                </c:pt>
                <c:pt idx="1">
                  <c:v>-0.11947431302270012</c:v>
                </c:pt>
                <c:pt idx="2">
                  <c:v>-3.0803080308030801</c:v>
                </c:pt>
                <c:pt idx="3">
                  <c:v>0.99210171450587559</c:v>
                </c:pt>
                <c:pt idx="4">
                  <c:v>2.492130115424974</c:v>
                </c:pt>
                <c:pt idx="5">
                  <c:v>-0.21321961620469082</c:v>
                </c:pt>
                <c:pt idx="6">
                  <c:v>0.45634317006388803</c:v>
                </c:pt>
                <c:pt idx="7">
                  <c:v>4.1691306918982853</c:v>
                </c:pt>
                <c:pt idx="8">
                  <c:v>-0.82792207792207795</c:v>
                </c:pt>
                <c:pt idx="9">
                  <c:v>-1.3614404918752745</c:v>
                </c:pt>
                <c:pt idx="10">
                  <c:v>5.8977719528178243</c:v>
                </c:pt>
                <c:pt idx="11">
                  <c:v>10.19108280254777</c:v>
                </c:pt>
                <c:pt idx="12">
                  <c:v>-2.57201646090535</c:v>
                </c:pt>
                <c:pt idx="13">
                  <c:v>11.821561338289962</c:v>
                </c:pt>
                <c:pt idx="14">
                  <c:v>-3.8186157517899759</c:v>
                </c:pt>
                <c:pt idx="15">
                  <c:v>-2.3102310231023102</c:v>
                </c:pt>
                <c:pt idx="16">
                  <c:v>3.4090909090909092</c:v>
                </c:pt>
                <c:pt idx="17">
                  <c:v>0.82177709296353363</c:v>
                </c:pt>
                <c:pt idx="18">
                  <c:v>3.3890646181653863</c:v>
                </c:pt>
                <c:pt idx="19">
                  <c:v>2.6758409785932722</c:v>
                </c:pt>
                <c:pt idx="20">
                  <c:v>1.8242122719734659</c:v>
                </c:pt>
                <c:pt idx="21">
                  <c:v>0</c:v>
                </c:pt>
                <c:pt idx="23">
                  <c:v>-0.11947431302270012</c:v>
                </c:pt>
                <c:pt idx="24">
                  <c:v>1.4720915968104682</c:v>
                </c:pt>
                <c:pt idx="25">
                  <c:v>1.4310200502252162</c:v>
                </c:pt>
              </c:numCache>
            </c:numRef>
          </c:val>
          <c:extLst>
            <c:ext xmlns:c16="http://schemas.microsoft.com/office/drawing/2014/chart" uri="{C3380CC4-5D6E-409C-BE32-E72D297353CC}">
              <c16:uniqueId val="{00000020-EE6E-42DD-BC4C-C2A4EF3BF27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{F7150402-1224-414F-9380-FA6DB55C5ADD}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E6E-42DD-BC4C-C2A4EF3BF27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{0F77E632-3716-487F-840C-CE8888387FA7}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E6E-42DD-BC4C-C2A4EF3BF27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{0CA9CFC3-C870-4100-9C78-ABB4FC1547E5}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E6E-42DD-BC4C-C2A4EF3BF27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{F155D1DB-9A64-4735-8681-7AC901A8C1E6}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E6E-42DD-BC4C-C2A4EF3BF27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{96BB9DE6-89F4-48DC-8D09-1BFC5B20DD50}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E6E-42DD-BC4C-C2A4EF3BF27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{A154656C-F327-48A8-BC58-42EA0EB7EA5A}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E6E-42DD-BC4C-C2A4EF3BF27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{7CB4D7DE-42C3-4F99-BEA0-F98AB358D7E1}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E6E-42DD-BC4C-C2A4EF3BF27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{82E75FBA-1DAA-41E7-92C4-835EF1565023}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E6E-42DD-BC4C-C2A4EF3BF27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{808F6E9E-2837-411D-B2DE-C225EA438BD5}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E6E-42DD-BC4C-C2A4EF3BF27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{06820A93-0D3F-4889-A827-D45627D61E25}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E6E-42DD-BC4C-C2A4EF3BF27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{A53805D4-4B10-4EC4-AE94-C5DC451E358C}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E6E-42DD-BC4C-C2A4EF3BF27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{F09E7EDA-7687-4157-BD0C-02C321A0E31D}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E6E-42DD-BC4C-C2A4EF3BF27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{8658F4EF-4E19-4016-8FCB-2AA1BB2DBE43}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E6E-42DD-BC4C-C2A4EF3BF27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{82A0DB10-C588-4C78-AC89-30CBA8A64D94}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E6E-42DD-BC4C-C2A4EF3BF27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{6265FBD9-3B3F-451E-9406-DC3F8DEB6817}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E6E-42DD-BC4C-C2A4EF3BF27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{4C0BA9D5-3CF4-4180-819D-18C040E1E494}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E6E-42DD-BC4C-C2A4EF3BF27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{3C2F16BE-A6C5-4D8F-956F-D5C37BC3F721}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E6E-42DD-BC4C-C2A4EF3BF27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{9AC1CC11-D314-4A8B-AB8A-10EFE6A64CEC}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E6E-42DD-BC4C-C2A4EF3BF27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{AA1BE673-FAC4-4971-8C19-C7BCEDD64CF3}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E6E-42DD-BC4C-C2A4EF3BF27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{FF329AEE-EFB2-47B2-9A52-C5B96E0FD6DD}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E6E-42DD-BC4C-C2A4EF3BF27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{9DD67AC2-B70E-4333-9014-614E15D19CCA}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E6E-42DD-BC4C-C2A4EF3BF27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{916E3AF9-87EB-4C53-A18B-9A62483E5E40}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E6E-42DD-BC4C-C2A4EF3BF27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{4C93E36C-EE65-4F65-9175-DDAE4D16DE6F}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E6E-42DD-BC4C-C2A4EF3BF27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{5DACA7B5-ED99-46CD-8D8B-8828206D83AA}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E6E-42DD-BC4C-C2A4EF3BF27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{9B434A76-76D5-42FA-8A54-7E1DB088333A}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E6E-42DD-BC4C-C2A4EF3BF27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{72669F8A-7536-4AD9-A465-708A854FC72F}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E6E-42DD-BC4C-C2A4EF3BF27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{E520C5CB-1632-4D83-BA12-1F31E60403BB}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E6E-42DD-BC4C-C2A4EF3BF27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{A4F3D92A-6FDE-4F6C-AAD7-37497E03ABE7}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E6E-42DD-BC4C-C2A4EF3BF27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{66A76961-B1AB-42B4-A9D7-9C8DBE04E241}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E6E-42DD-BC4C-C2A4EF3BF27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{828EBEDB-58F7-465B-8342-28B4A2EA69D0}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E6E-42DD-BC4C-C2A4EF3BF27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{740369CC-E0A7-4461-BDFB-36837D742627}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E6E-42DD-BC4C-C2A4EF3BF27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{80FC609F-EAD1-488E-9448-67AC12032609}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E6E-42DD-BC4C-C2A4EF3BF2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E6E-42DD-BC4C-C2A4EF3BF27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E6E-42DD-BC4C-C2A4EF3BF27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{42F3F8AD-7AFA-4FB7-92BA-F6EBD2143956}</c15:txfldGUID>
                      <c15:f>Daten_Diagramme!$E$14</c15:f>
                      <c15:dlblFieldTableCache>
                        <c:ptCount val="1"/>
                        <c:pt idx="0">
                          <c:v>-1.3</c:v>
                        </c:pt>
                      </c15:dlblFieldTableCache>
                    </c15:dlblFTEntry>
                  </c15:dlblFieldTable>
                  <c15:showDataLabelsRange val="0"/>
                </c:ext>
                <c:ext xmlns:c16="http://schemas.microsoft.com/office/drawing/2014/chart" uri="{C3380CC4-5D6E-409C-BE32-E72D297353CC}">
                  <c16:uniqueId val="{00000000-5CD1-46C5-82F6-648800B36D29}"/>
                </c:ext>
              </c:extLst>
            </c:dLbl>
            <c:dLbl>
              <c:idx val="1"/>
              <c:tx>
                <c:strRef>
                  <c:f>Daten_Diagramme!$E$15</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{287C47A0-949D-4E1A-9487-D6D06A3BB23E}</c15:txfldGUID>
                      <c15:f>Daten_Diagramme!$E$15</c15:f>
                      <c15:dlblFieldTableCache>
                        <c:ptCount val="1"/>
                        <c:pt idx="0">
                          <c:v>6.2</c:v>
                        </c:pt>
                      </c15:dlblFieldTableCache>
                    </c15:dlblFTEntry>
                  </c15:dlblFieldTable>
                  <c15:showDataLabelsRange val="0"/>
                </c:ext>
                <c:ext xmlns:c16="http://schemas.microsoft.com/office/drawing/2014/chart" uri="{C3380CC4-5D6E-409C-BE32-E72D297353CC}">
                  <c16:uniqueId val="{00000001-5CD1-46C5-82F6-648800B36D29}"/>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{14ACBB8D-B942-4187-BA58-F2B4C6E6D159}</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5CD1-46C5-82F6-648800B36D29}"/>
                </c:ext>
              </c:extLst>
            </c:dLbl>
            <c:dLbl>
              <c:idx val="3"/>
              <c:tx>
                <c:strRef>
                  <c:f>Daten_Diagramme!$E$17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{9461EC9D-81FC-4DE8-8C24-1E37721F993F}</c15:txfldGUID>
                      <c15:f>Daten_Diagramme!$E$17</c15:f>
                      <c15:dlblFieldTableCache>
                        <c:ptCount val="1"/>
                        <c:pt idx="0">
                          <c:v>-4.5</c:v>
                        </c:pt>
                      </c15:dlblFieldTableCache>
                    </c15:dlblFTEntry>
                  </c15:dlblFieldTable>
                  <c15:showDataLabelsRange val="0"/>
                </c:ext>
                <c:ext xmlns:c16="http://schemas.microsoft.com/office/drawing/2014/chart" uri="{C3380CC4-5D6E-409C-BE32-E72D297353CC}">
                  <c16:uniqueId val="{00000003-5CD1-46C5-82F6-648800B36D29}"/>
                </c:ext>
              </c:extLst>
            </c:dLbl>
            <c:dLbl>
              <c:idx val="4"/>
              <c:tx>
                <c:strRef>
                  <c:f>Daten_Diagramme!$E$18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{ABF4E154-A095-4E00-9E01-365809B605D0}</c15:txfldGUID>
                      <c15:f>Daten_Diagramme!$E$18</c15:f>
                      <c15:dlblFieldTableCache>
                        <c:ptCount val="1"/>
                        <c:pt idx="0">
                          <c:v>-4.5</c:v>
                        </c:pt>
                      </c15:dlblFieldTableCache>
                    </c15:dlblFTEntry>
                  </c15:dlblFieldTable>
                  <c15:showDataLabelsRange val="0"/>
                </c:ext>
                <c:ext xmlns:c16="http://schemas.microsoft.com/office/drawing/2014/chart" uri="{C3380CC4-5D6E-409C-BE32-E72D297353CC}">
                  <c16:uniqueId val="{00000004-5CD1-46C5-82F6-648800B36D29}"/>
                </c:ext>
              </c:extLst>
            </c:dLbl>
            <c:dLbl>
              <c:idx val="5"/>
              <c:tx>
                <c:strRef>
                  <c:f>Daten_Diagramme!$E$19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{94DB1055-286B-47F8-9812-1DC7AE253231}</c15:txfldGUID>
                      <c15:f>Daten_Diagramme!$E$19</c15:f>
                      <c15:dlblFieldTableCache>
                        <c:ptCount val="1"/>
                        <c:pt idx="0">
                          <c:v>-4.3</c:v>
                        </c:pt>
                      </c15:dlblFieldTableCache>
                    </c15:dlblFTEntry>
                  </c15:dlblFieldTable>
                  <c15:showDataLabelsRange val="0"/>
                </c:ext>
                <c:ext xmlns:c16="http://schemas.microsoft.com/office/drawing/2014/chart" uri="{C3380CC4-5D6E-409C-BE32-E72D297353CC}">
                  <c16:uniqueId val="{00000005-5CD1-46C5-82F6-648800B36D29}"/>
                </c:ext>
              </c:extLst>
            </c:dLbl>
            <c:dLbl>
              <c:idx val="6"/>
              <c:tx>
                <c:strRef>
                  <c:f>Daten_Diagramme!$E$20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{1688550F-A95D-4040-BAB7-EBBE0F53BC78}</c15:txfldGUID>
                      <c15:f>Daten_Diagramme!$E$20</c15:f>
                      <c15:dlblFieldTableCache>
                        <c:ptCount val="1"/>
                        <c:pt idx="0">
                          <c:v>-5.0</c:v>
                        </c:pt>
                      </c15:dlblFieldTableCache>
                    </c15:dlblFTEntry>
                  </c15:dlblFieldTable>
                  <c15:showDataLabelsRange val="0"/>
                </c:ext>
                <c:ext xmlns:c16="http://schemas.microsoft.com/office/drawing/2014/chart" uri="{C3380CC4-5D6E-409C-BE32-E72D297353CC}">
                  <c16:uniqueId val="{00000006-5CD1-46C5-82F6-648800B36D29}"/>
                </c:ext>
              </c:extLst>
            </c:dLbl>
            <c:dLbl>
              <c:idx val="7"/>
              <c:tx>
                <c:strRef>
                  <c:f>Daten_Diagramme!$E$21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{2228CE04-2A73-4ABD-991D-C6A59147CD0F}</c15:txfldGUID>
                      <c15:f>Daten_Diagramme!$E$21</c15:f>
                      <c15:dlblFieldTableCache>
                        <c:ptCount val="1"/>
                        <c:pt idx="0">
                          <c:v>4.7</c:v>
                        </c:pt>
                      </c15:dlblFieldTableCache>
                    </c15:dlblFTEntry>
                  </c15:dlblFieldTable>
                  <c15:showDataLabelsRange val="0"/>
                </c:ext>
                <c:ext xmlns:c16="http://schemas.microsoft.com/office/drawing/2014/chart" uri="{C3380CC4-5D6E-409C-BE32-E72D297353CC}">
                  <c16:uniqueId val="{00000007-5CD1-46C5-82F6-648800B36D29}"/>
                </c:ext>
              </c:extLst>
            </c:dLbl>
            <c:dLbl>
              <c:idx val="8"/>
              <c:tx>
                <c:strRef>
                  <c:f>Daten_Diagramme!$E$22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{CF68CEBF-947C-4B6C-AB43-C10FC3FB9639}</c15:txfldGUID>
                      <c15:f>Daten_Diagramme!$E$22</c15:f>
                      <c15:dlblFieldTableCache>
                        <c:ptCount val="1"/>
                        <c:pt idx="0">
                          <c:v>-4.1</c:v>
                        </c:pt>
                      </c15:dlblFieldTableCache>
                    </c15:dlblFTEntry>
                  </c15:dlblFieldTable>
                  <c15:showDataLabelsRange val="0"/>
                </c:ext>
                <c:ext xmlns:c16="http://schemas.microsoft.com/office/drawing/2014/chart" uri="{C3380CC4-5D6E-409C-BE32-E72D297353CC}">
                  <c16:uniqueId val="{00000008-5CD1-46C5-82F6-648800B36D29}"/>
                </c:ext>
              </c:extLst>
            </c:dLbl>
            <c:dLbl>
              <c:idx val="9"/>
              <c:tx>
                <c:strRef>
                  <c:f>Daten_Diagramme!$E$23</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{DCEFDCF4-F8F4-468B-A4AD-5119DE55DCC3}</c15:txfldGUID>
                      <c15:f>Daten_Diagramme!$E$23</c15:f>
                      <c15:dlblFieldTableCache>
                        <c:ptCount val="1"/>
                        <c:pt idx="0">
                          <c:v>-10.9</c:v>
                        </c:pt>
                      </c15:dlblFieldTableCache>
                    </c15:dlblFTEntry>
                  </c15:dlblFieldTable>
                  <c15:showDataLabelsRange val="0"/>
                </c:ext>
                <c:ext xmlns:c16="http://schemas.microsoft.com/office/drawing/2014/chart" uri="{C3380CC4-5D6E-409C-BE32-E72D297353CC}">
                  <c16:uniqueId val="{00000009-5CD1-46C5-82F6-648800B36D29}"/>
                </c:ext>
              </c:extLst>
            </c:dLbl>
            <c:dLbl>
              <c:idx val="10"/>
              <c:tx>
                <c:strRef>
                  <c:f>Daten_Diagramme!$E$24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{13E87141-2453-48F9-961C-BA975B74FBB3}</c15:txfldGUID>
                      <c15:f>Daten_Diagramme!$E$24</c15:f>
                      <c15:dlblFieldTableCache>
                        <c:ptCount val="1"/>
                        <c:pt idx="0">
                          <c:v>-3.9</c:v>
                        </c:pt>
                      </c15:dlblFieldTableCache>
                    </c15:dlblFTEntry>
                  </c15:dlblFieldTable>
                  <c15:showDataLabelsRange val="0"/>
                </c:ext>
                <c:ext xmlns:c16="http://schemas.microsoft.com/office/drawing/2014/chart" uri="{C3380CC4-5D6E-409C-BE32-E72D297353CC}">
                  <c16:uniqueId val="{0000000A-5CD1-46C5-82F6-648800B36D29}"/>
                </c:ext>
              </c:extLst>
            </c:dLbl>
            <c:dLbl>
              <c:idx val="11"/>
              <c:tx>
                <c:strRef>
                  <c:f>Daten_Diagramme!$E$25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{5A84451C-C569-4E67-9EFB-67A4F468D031}</c15:txfldGUID>
                      <c15:f>Daten_Diagramme!$E$25</c15:f>
                      <c15:dlblFieldTableCache>
                        <c:ptCount val="1"/>
                        <c:pt idx="0">
                          <c:v>6.8</c:v>
                        </c:pt>
                      </c15:dlblFieldTableCache>
                    </c15:dlblFTEntry>
                  </c15:dlblFieldTable>
                  <c15:showDataLabelsRange val="0"/>
                </c:ext>
                <c:ext xmlns:c16="http://schemas.microsoft.com/office/drawing/2014/chart" uri="{C3380CC4-5D6E-409C-BE32-E72D297353CC}">
                  <c16:uniqueId val="{0000000B-5CD1-46C5-82F6-648800B36D29}"/>
                </c:ext>
              </c:extLst>
            </c:dLbl>
            <c:dLbl>
              <c:idx val="12"/>
              <c:tx>
                <c:strRef>
                  <c:f>Daten_Diagramme!$E$26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{6C6B0B3E-812A-4BE1-927B-5BA485DEEBF2}</c15:txfldGUID>
                      <c15:f>Daten_Diagramme!$E$26</c15:f>
                      <c15:dlblFieldTableCache>
                        <c:ptCount val="1"/>
                      </c15:dlblFieldTableCache>
                    </c15:dlblFTEntry>
                  </c15:dlblFieldTable>
                  <c15:showDataLabelsRange val="0"/>
                </c:ext>
                <c:ext xmlns:c16="http://schemas.microsoft.com/office/drawing/2014/chart" uri="{C3380CC4-5D6E-409C-BE32-E72D297353CC}">
                  <c16:uniqueId val="{0000000C-5CD1-46C5-82F6-648800B36D29}"/>
                </c:ext>
              </c:extLst>
            </c:dLbl>
            <c:dLbl>
              <c:idx val="13"/>
              <c:tx>
                <c:strRef>
                  <c:f>Daten_Diagramme!$E$27</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{6322F61F-E5EF-4383-99CB-786B378527D5}</c15:txfldGUID>
                      <c15:f>Daten_Diagramme!$E$27</c15:f>
                      <c15:dlblFieldTableCache>
                        <c:ptCount val="1"/>
                        <c:pt idx="0">
                          <c:v>9.6</c:v>
                        </c:pt>
                      </c15:dlblFieldTableCache>
                    </c15:dlblFTEntry>
                  </c15:dlblFieldTable>
                  <c15:showDataLabelsRange val="0"/>
                </c:ext>
                <c:ext xmlns:c16="http://schemas.microsoft.com/office/drawing/2014/chart" uri="{C3380CC4-5D6E-409C-BE32-E72D297353CC}">
                  <c16:uniqueId val="{0000000D-5CD1-46C5-82F6-648800B36D29}"/>
                </c:ext>
              </c:extLst>
            </c:dLbl>
            <c:dLbl>
              <c:idx val="14"/>
              <c:tx>
                <c:strRef>
                  <c:f>Daten_Diagramme!$E$28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{8ACC511E-9268-45AB-B3D2-97F8699775F0}</c15:txfldGUID>
                      <c15:f>Daten_Diagramme!$E$28</c15:f>
                      <c15:dlblFieldTableCache>
                        <c:ptCount val="1"/>
                        <c:pt idx="0">
                          <c:v>-2.4</c:v>
                        </c:pt>
                      </c15:dlblFieldTableCache>
                    </c15:dlblFTEntry>
                  </c15:dlblFieldTable>
                  <c15:showDataLabelsRange val="0"/>
                </c:ext>
                <c:ext xmlns:c16="http://schemas.microsoft.com/office/drawing/2014/chart" uri="{C3380CC4-5D6E-409C-BE32-E72D297353CC}">
                  <c16:uniqueId val="{0000000E-5CD1-46C5-82F6-648800B36D29}"/>
                </c:ext>
              </c:extLst>
            </c:dLbl>
            <c:dLbl>
              <c:idx val="15"/>
              <c:tx>
                <c:strRef>
                  <c:f>Daten_Diagramme!$E$29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{6786E27B-08B0-484E-A2EB-01B7C1D38D1C}</c15:txfldGUID>
                      <c15:f>Daten_Diagramme!$E$29</c15:f>
                      <c15:dlblFieldTableCache>
                        <c:ptCount val="1"/>
                        <c:pt idx="0">
                          <c:v>4.4</c:v>
                        </c:pt>
                      </c15:dlblFieldTableCache>
                    </c15:dlblFTEntry>
                  </c15:dlblFieldTable>
                  <c15:showDataLabelsRange val="0"/>
                </c:ext>
                <c:ext xmlns:c16="http://schemas.microsoft.com/office/drawing/2014/chart" uri="{C3380CC4-5D6E-409C-BE32-E72D297353CC}">
                  <c16:uniqueId val="{0000000F-5CD1-46C5-82F6-648800B36D29}"/>
                </c:ext>
              </c:extLst>
            </c:dLbl>
            <c:dLbl>
              <c:idx val="16"/>
              <c:tx>
                <c:strRef>
                  <c:f>Daten_Diagramme!$E$30</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{28D45258-A1DB-4312-A11F-F82BCEAF7FCA}</c15:txfldGUID>
                      <c15:f>Daten_Diagramme!$E$30</c15:f>
                      <c15:dlblFieldTableCache>
                        <c:ptCount val="1"/>
                        <c:pt idx="0">
                          <c:v>-10.8</c:v>
                        </c:pt>
                      </c15:dlblFieldTableCache>
                    </c15:dlblFTEntry>
                  </c15:dlblFieldTable>
                  <c15:showDataLabelsRange val="0"/>
                </c:ext>
                <c:ext xmlns:c16="http://schemas.microsoft.com/office/drawing/2014/chart" uri="{C3380CC4-5D6E-409C-BE32-E72D297353CC}">
                  <c16:uniqueId val="{00000010-5CD1-46C5-82F6-648800B36D29}"/>
                </c:ext>
              </c:extLst>
            </c:dLbl>
            <c:dLbl>
              <c:idx val="17"/>
              <c:tx>
                <c:strRef>
                  <c:f>Daten_Diagramme!$E$31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{1BF02FAE-5C92-48A4-84C8-CD28601A0160}</c15:txfldGUID>
                      <c15:f>Daten_Diagramme!$E$31</c15:f>
                      <c15:dlblFieldTableCache>
                        <c:ptCount val="1"/>
                        <c:pt idx="0">
                          <c:v>-2.8</c:v>
                        </c:pt>
                      </c15:dlblFieldTableCache>
                    </c15:dlblFTEntry>
                  </c15:dlblFieldTable>
                  <c15:showDataLabelsRange val="0"/>
                </c:ext>
                <c:ext xmlns:c16="http://schemas.microsoft.com/office/drawing/2014/chart" uri="{C3380CC4-5D6E-409C-BE32-E72D297353CC}">
                  <c16:uniqueId val="{00000011-5CD1-46C5-82F6-648800B36D29}"/>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{1F65105F-ECC4-4D4A-9F29-099CB348EC51}</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5CD1-46C5-82F6-648800B36D29}"/>
                </c:ext>
              </c:extLst>
            </c:dLbl>
            <c:dLbl>
              <c:idx val="19"/>
              <c:tx>
                <c:strRef>
                  <c:f>Daten_Diagramme!$E$33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{4FF010DC-5AF2-45BB-BE4F-15394A8BA4ED}</c15:txfldGUID>
                      <c15:f>Daten_Diagramme!$E$33</c15:f>
                      <c15:dlblFieldTableCache>
                        <c:ptCount val="1"/>
                        <c:pt idx="0">
                          <c:v>-3.4</c:v>
                        </c:pt>
                      </c15:dlblFieldTableCache>
                    </c15:dlblFTEntry>
                  </c15:dlblFieldTable>
                  <c15:showDataLabelsRange val="0"/>
                </c:ext>
                <c:ext xmlns:c16="http://schemas.microsoft.com/office/drawing/2014/chart" uri="{C3380CC4-5D6E-409C-BE32-E72D297353CC}">
                  <c16:uniqueId val="{00000013-5CD1-46C5-82F6-648800B36D29}"/>
                </c:ext>
              </c:extLst>
            </c:dLbl>
            <c:dLbl>
              <c:idx val="20"/>
              <c:tx>
                <c:strRef>
                  <c:f>Daten_Diagramme!$E$34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{4E055756-84B3-4762-A28E-77115ADD9864}</c15:txfldGUID>
                      <c15:f>Daten_Diagramme!$E$34</c15:f>
                      <c15:dlblFieldTableCache>
                        <c:ptCount val="1"/>
                        <c:pt idx="0">
                          <c:v>0.9</c:v>
                        </c:pt>
                      </c15:dlblFieldTableCache>
                    </c15:dlblFTEntry>
                  </c15:dlblFieldTable>
                  <c15:showDataLabelsRange val="0"/>
                </c:ext>
                <c:ext xmlns:c16="http://schemas.microsoft.com/office/drawing/2014/chart" uri="{C3380CC4-5D6E-409C-BE32-E72D297353CC}">
                  <c16:uniqueId val="{00000014-5CD1-46C5-82F6-648800B36D2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{0B37CCE0-508B-49FC-845D-8905A3E47A9A}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5CD1-46C5-82F6-648800B36D2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{DA55C025-4306-4F5B-AE78-739C81E6670E}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CD1-46C5-82F6-648800B36D29}"/>
                </c:ext>
              </c:extLst>
            </c:dLbl>
            <c:dLbl>
              <c:idx val="23"/>
              <c:tx>
                <c:strRef>
                  <c:f>Daten_Diagramme!$E$37</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{B86F3C86-FCD5-4553-8045-245C763AA376}</c15:txfldGUID>
                      <c15:f>Daten_Diagramme!$E$37</c15:f>
                      <c15:dlblFieldTableCache>
                        <c:ptCount val="1"/>
                        <c:pt idx="0">
                          <c:v>6.2</c:v>
                        </c:pt>
                      </c15:dlblFieldTableCache>
                    </c15:dlblFTEntry>
                  </c15:dlblFieldTable>
                  <c15:showDataLabelsRange val="0"/>
                </c:ext>
                <c:ext xmlns:c16="http://schemas.microsoft.com/office/drawing/2014/chart" uri="{C3380CC4-5D6E-409C-BE32-E72D297353CC}">
                  <c16:uniqueId val="{00000017-5CD1-46C5-82F6-648800B36D29}"/>
                </c:ext>
              </c:extLst>
            </c:dLbl>
            <c:dLbl>
              <c:idx val="24"/>
              <c:tx>
                <c:strRef>
                  <c:f>Daten_Diagramme!$E$38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{458A5F7C-88B5-4FDF-B1F2-60BB78FCE05C}</c15:txfldGUID>
                      <c15:f>Daten_Diagramme!$E$38</c15:f>
                      <c15:dlblFieldTableCache>
                        <c:ptCount val="1"/>
                        <c:pt idx="0">
                          <c:v>-0.8</c:v>
                        </c:pt>
                      </c15:dlblFieldTableCache>
                    </c15:dlblFTEntry>
                  </c15:dlblFieldTable>
                  <c15:showDataLabelsRange val="0"/>
                </c:ext>
                <c:ext xmlns:c16="http://schemas.microsoft.com/office/drawing/2014/chart" uri="{C3380CC4-5D6E-409C-BE32-E72D297353CC}">
                  <c16:uniqueId val="{00000018-5CD1-46C5-82F6-648800B36D29}"/>
                </c:ext>
              </c:extLst>
            </c:dLbl>
            <c:dLbl>
              <c:idx val="25"/>
              <c:tx>
                <c:strRef>
                  <c:f>Daten_Diagramme!$E$39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{9522A0CF-0A0A-4AD5-AFF7-C430353F5C38}</c15:txfldGUID>
                      <c15:f>Daten_Diagramme!$E$39</c15:f>
                      <c15:dlblFieldTableCache>
                        <c:ptCount val="1"/>
                        <c:pt idx="0">
                          <c:v>-1.9</c:v>
                        </c:pt>
                      </c15:dlblFieldTableCache>
                    </c15:dlblFTEntry>
                  </c15:dlblFieldTable>
                  <c15:showDataLabelsRange val="0"/>
                </c:ext>
                <c:ext xmlns:c16="http://schemas.microsoft.com/office/drawing/2014/chart" uri="{C3380CC4-5D6E-409C-BE32-E72D297353CC}">
                  <c16:uniqueId val="{00000019-5CD1-46C5-82F6-648800B36D2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{093DC856-170B-49D7-99E6-07437695B5E1}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CD1-46C5-82F6-648800B36D2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{6D5DA8F1-749D-41D2-872F-78760D7FF817}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CD1-46C5-82F6-648800B36D2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{703991DB-1E1A-411C-BCF8-0636056EE6A6}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CD1-46C5-82F6-648800B36D2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{612A6E4B-BE73-4EC1-9488-6CC0453AB240}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CD1-46C5-82F6-648800B36D2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{9751E8DC-AAAC-40BA-B7B4-E9A8E4546F0D}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CD1-46C5-82F6-648800B36D29}"/>
                </c:ext>
              </c:extLst>
            </c:dLbl>
            <c:dLbl>
              <c:idx val="31"/>
              <c:tx>
                <c:strRef>
                  <c:f>Daten_Diagramme!$E$45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{2188CAEA-ECD1-4504-B23E-A5847247A48A}</c15:txfldGUID>
                      <c15:f>Daten_Diagramme!$E$45</c15:f>
                      <c15:dlblFieldTableCache>
                        <c:ptCount val="1"/>
                        <c:pt idx="0">
                          <c:v>-1.9</c:v>
                        </c:pt>
                      </c15:dlblFieldTableCache>
                    </c15:dlblFTEntry>
                  </c15:dlblFieldTable>
                  <c15:showDataLabelsRange val="0"/>
                </c:ext>
                <c:ext xmlns:c16="http://schemas.microsoft.com/office/drawing/2014/chart" uri="{C3380CC4-5D6E-409C-BE32-E72D297353CC}">
                  <c16:uniqueId val="{0000001F-5CD1-46C5-82F6-648800B36D2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-1.3266659863251353</c:v>
                </c:pt>
                <c:pt idx="1">
                  <c:v>6.2370062370062369</c:v>
                </c:pt>
                <c:pt idx="2">
                  <c:v>0</c:v>
                </c:pt>
                <c:pt idx="3">
                  <c:v>-4.5056320400500622</c:v>
                </c:pt>
                <c:pt idx="4">
                  <c:v>-4.5238095238095237</c:v>
                </c:pt>
                <c:pt idx="5">
                  <c:v>-4.3165467625899279</c:v>
                </c:pt>
                <c:pt idx="6">
                  <c:v>-4.9504950495049505</c:v>
                </c:pt>
                <c:pt idx="7">
                  <c:v>4.6692607003891053</c:v>
                </c:pt>
                <c:pt idx="8">
                  <c:v>-4.1139240506329111</c:v>
                </c:pt>
                <c:pt idx="9">
                  <c:v>-10.857763300760043</c:v>
                </c:pt>
                <c:pt idx="10">
                  <c:v>-3.8535645472061657</c:v>
                </c:pt>
                <c:pt idx="11">
                  <c:v>6.8493150684931505</c:v>
                </c:pt>
                <c:pt idx="12">
                  <c:v>60</c:v>
                </c:pt>
                <c:pt idx="13">
                  <c:v>9.591836734693878</c:v>
                </c:pt>
                <c:pt idx="14">
                  <c:v>-2.3872679045092839</c:v>
                </c:pt>
                <c:pt idx="15">
                  <c:v>4.4117647058823533</c:v>
                </c:pt>
                <c:pt idx="16">
                  <c:v>-10.843373493975903</c:v>
                </c:pt>
                <c:pt idx="17">
                  <c:v>-2.8301886792452828</c:v>
                </c:pt>
                <c:pt idx="18">
                  <c:v>0.98814229249011853</c:v>
                </c:pt>
                <c:pt idx="19">
                  <c:v>-3.4013605442176869</c:v>
                </c:pt>
                <c:pt idx="20">
                  <c:v>0.89928057553956831</c:v>
                </c:pt>
                <c:pt idx="21">
                  <c:v>0</c:v>
                </c:pt>
                <c:pt idx="23">
                  <c:v>6.2370062370062369</c:v>
                </c:pt>
                <c:pt idx="24">
                  <c:v>-0.82361015785861358</c:v>
                </c:pt>
                <c:pt idx="25">
                  <c:v>-1.8827121231395496</c:v>
                </c:pt>
              </c:numCache>
            </c:numRef>
          </c:val>
          <c:extLst>
            <c:ext xmlns:c16="http://schemas.microsoft.com/office/drawing/2014/chart" uri="{C3380CC4-5D6E-409C-BE32-E72D297353CC}">
              <c16:uniqueId val="{00000020-5CD1-46C5-82F6-648800B36D2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{FF2051DB-7F5F-40FD-AC83-70CBB13E168A}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CD1-46C5-82F6-648800B36D2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{16F60120-E705-4667-9A13-F8BF9584596A}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CD1-46C5-82F6-648800B36D2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{0903342A-2915-42C6-8053-4F4DF2153DE9}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CD1-46C5-82F6-648800B36D2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{7C9E9863-2F74-4898-AC8A-0DFCF6AE62D8}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CD1-46C5-82F6-648800B36D2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{B76E51E9-BC8E-4105-BD4E-97C9E57FDF66}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CD1-46C5-82F6-648800B36D2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{827AD2D2-FEA4-45CB-A45A-1AFF9685F335}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CD1-46C5-82F6-648800B36D2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{E9929F31-0DEE-4F11-B2FD-69DFD83AD081}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CD1-46C5-82F6-648800B36D2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{6E76AE3E-2E50-41C7-A9B3-53044374495B}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CD1-46C5-82F6-648800B36D2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{5D48BEB8-6E13-4B39-930E-FE2EFF6CED5B}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CD1-46C5-82F6-648800B36D2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{E4A2B1EA-CC33-49FB-B187-2567527D7099}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CD1-46C5-82F6-648800B36D2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{33BFA66F-6654-4DAD-8AD1-2F80E6848CD6}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CD1-46C5-82F6-648800B36D2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{41786B4F-011D-49E6-A812-5569BF9C8029}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CD1-46C5-82F6-648800B36D29}"/>
                </c:ext>
              </c:extLst>
            </c:dLbl>
            <c:dLbl>
              <c:idx val="12"/>
              <c:tx>
                <c:strRef>
                  <c:f>Daten_Diagramme!$G$26</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{1709B6BA-C006-4F1A-AD39-F60CD1FED4C3}</c15:txfldGUID>
                      <c15:f>Daten_Diagramme!$G$26</c15:f>
                      <c15:dlblFieldTableCache>
                        <c:ptCount val="1"/>
                        <c:pt idx="0">
                          <c:v>&gt; 50</c:v>
                        </c:pt>
                      </c15:dlblFieldTableCache>
                    </c15:dlblFTEntry>
                  </c15:dlblFieldTable>
                  <c15:showDataLabelsRange val="0"/>
                </c:ext>
                <c:ext xmlns:c16="http://schemas.microsoft.com/office/drawing/2014/chart" uri="{C3380CC4-5D6E-409C-BE32-E72D297353CC}">
                  <c16:uniqueId val="{0000002D-5CD1-46C5-82F6-648800B36D2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{56964B6C-BA06-4262-918E-D99C231D661B}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CD1-46C5-82F6-648800B36D2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{176D6446-72AD-4478-9C09-F2F34A51C721}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CD1-46C5-82F6-648800B36D2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{B4BB1AF8-D956-4F67-8192-700EAD86DB52}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CD1-46C5-82F6-648800B36D2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{187EAC88-EEED-4930-9403-D391E4CA8690}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CD1-46C5-82F6-648800B36D2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{9D528BA0-D8BA-4ADA-839F-0F3BD9932583}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CD1-46C5-82F6-648800B36D2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{EA917CFE-B40A-4D1D-8915-A36C85C1C4B2}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CD1-46C5-82F6-648800B36D2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{6BEC290E-23C6-4143-8EB4-0F1F6C09B222}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CD1-46C5-82F6-648800B36D2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{B5D1A19F-A666-4BEC-827A-54182F187780}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CD1-46C5-82F6-648800B36D2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{CE1D2609-A084-4394-BB3F-888703268272}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CD1-46C5-82F6-648800B36D2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{BA6ABD45-D4C2-4C44-8E40-55F64B0F8C72}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CD1-46C5-82F6-648800B36D2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{E8247452-DC59-458B-8665-A5705DED3214}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CD1-46C5-82F6-648800B36D2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{9C7E77F4-0F06-400A-914C-13B928E4D2D5}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CD1-46C5-82F6-648800B36D2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{2C4429D9-31EA-4BAE-B086-B6BA235FA5D8}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CD1-46C5-82F6-648800B36D2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{77FE211C-A3D9-4ADB-96C5-15566E3408D0}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CD1-46C5-82F6-648800B36D2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{07248C5F-FA43-434B-BE83-C5CE7C31F4EA}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CD1-46C5-82F6-648800B36D2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{97BB0F37-8AF0-4670-B9B1-4C327433170E}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CD1-46C5-82F6-648800B36D2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{AD096DC8-BD91-482E-AD74-F9DE000BB439}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CD1-46C5-82F6-648800B36D2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{EA1628ED-9BE7-45C1-9A44-0610E7A6441A}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CD1-46C5-82F6-648800B36D2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{9D1B4A1A-0244-4F90-98D6-5FE3DE00A66B}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CD1-46C5-82F6-648800B36D2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-0.75</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CD1-46C5-82F6-648800B36D2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45</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129</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CD1-46C5-82F6-648800B36D2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{4D3F7888-6BC1-4B80-8A09-FF09A93627F9}</c15:txfldGUID>
                      <c15:f>Diagramm!$I$46</c15:f>
                      <c15:dlblFieldTableCache>
                        <c:ptCount val="1"/>
                      </c15:dlblFieldTableCache>
                    </c15:dlblFTEntry>
                  </c15:dlblFieldTable>
                  <c15:showDataLabelsRange val="0"/>
                </c:ext>
                <c:ext xmlns:c16="http://schemas.microsoft.com/office/drawing/2014/chart" uri="{C3380CC4-5D6E-409C-BE32-E72D297353CC}">
                  <c16:uniqueId val="{00000000-5EAB-4D0A-ABEB-536DC039DAF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{BB4A20BC-D3F0-4199-90C0-F2ADF155E8C1}</c15:txfldGUID>
                      <c15:f>Diagramm!$I$47</c15:f>
                      <c15:dlblFieldTableCache>
                        <c:ptCount val="1"/>
                      </c15:dlblFieldTableCache>
                    </c15:dlblFTEntry>
                  </c15:dlblFieldTable>
                  <c15:showDataLabelsRange val="0"/>
                </c:ext>
                <c:ext xmlns:c16="http://schemas.microsoft.com/office/drawing/2014/chart" uri="{C3380CC4-5D6E-409C-BE32-E72D297353CC}">
                  <c16:uniqueId val="{00000001-5EAB-4D0A-ABEB-536DC039DAF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{F71EB5A2-B629-495B-ABD4-E2773971201C}</c15:txfldGUID>
                      <c15:f>Diagramm!$I$48</c15:f>
                      <c15:dlblFieldTableCache>
                        <c:ptCount val="1"/>
                      </c15:dlblFieldTableCache>
                    </c15:dlblFTEntry>
                  </c15:dlblFieldTable>
                  <c15:showDataLabelsRange val="0"/>
                </c:ext>
                <c:ext xmlns:c16="http://schemas.microsoft.com/office/drawing/2014/chart" uri="{C3380CC4-5D6E-409C-BE32-E72D297353CC}">
                  <c16:uniqueId val="{00000002-5EAB-4D0A-ABEB-536DC039DAF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{A6E93A18-00C4-4890-AB2C-902B31D8FB4E}</c15:txfldGUID>
                      <c15:f>Diagramm!$I$49</c15:f>
                      <c15:dlblFieldTableCache>
                        <c:ptCount val="1"/>
                      </c15:dlblFieldTableCache>
                    </c15:dlblFTEntry>
                  </c15:dlblFieldTable>
                  <c15:showDataLabelsRange val="0"/>
                </c:ext>
                <c:ext xmlns:c16="http://schemas.microsoft.com/office/drawing/2014/chart" uri="{C3380CC4-5D6E-409C-BE32-E72D297353CC}">
                  <c16:uniqueId val="{00000003-5EAB-4D0A-ABEB-536DC039DAF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{31AC6682-7A65-41F2-9568-8930EC4F601D}</c15:txfldGUID>
                      <c15:f>Diagramm!$I$50</c15:f>
                      <c15:dlblFieldTableCache>
                        <c:ptCount val="1"/>
                      </c15:dlblFieldTableCache>
                    </c15:dlblFTEntry>
                  </c15:dlblFieldTable>
                  <c15:showDataLabelsRange val="0"/>
                </c:ext>
                <c:ext xmlns:c16="http://schemas.microsoft.com/office/drawing/2014/chart" uri="{C3380CC4-5D6E-409C-BE32-E72D297353CC}">
                  <c16:uniqueId val="{00000004-5EAB-4D0A-ABEB-536DC039DAF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{739055D4-A175-4950-B909-C17DB851781A}</c15:txfldGUID>
                      <c15:f>Diagramm!$I$51</c15:f>
                      <c15:dlblFieldTableCache>
                        <c:ptCount val="1"/>
                      </c15:dlblFieldTableCache>
                    </c15:dlblFTEntry>
                  </c15:dlblFieldTable>
                  <c15:showDataLabelsRange val="0"/>
                </c:ext>
                <c:ext xmlns:c16="http://schemas.microsoft.com/office/drawing/2014/chart" uri="{C3380CC4-5D6E-409C-BE32-E72D297353CC}">
                  <c16:uniqueId val="{00000005-5EAB-4D0A-ABEB-536DC039DAF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{896952C8-023E-4CE6-A765-233249BE4CDD}</c15:txfldGUID>
                      <c15:f>Diagramm!$I$52</c15:f>
                      <c15:dlblFieldTableCache>
                        <c:ptCount val="1"/>
                      </c15:dlblFieldTableCache>
                    </c15:dlblFTEntry>
                  </c15:dlblFieldTable>
                  <c15:showDataLabelsRange val="0"/>
                </c:ext>
                <c:ext xmlns:c16="http://schemas.microsoft.com/office/drawing/2014/chart" uri="{C3380CC4-5D6E-409C-BE32-E72D297353CC}">
                  <c16:uniqueId val="{00000006-5EAB-4D0A-ABEB-536DC039DAF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{54064F69-71A6-4C75-AB84-E0F2A569D63C}</c15:txfldGUID>
                      <c15:f>Diagramm!$I$53</c15:f>
                      <c15:dlblFieldTableCache>
                        <c:ptCount val="1"/>
                      </c15:dlblFieldTableCache>
                    </c15:dlblFTEntry>
                  </c15:dlblFieldTable>
                  <c15:showDataLabelsRange val="0"/>
                </c:ext>
                <c:ext xmlns:c16="http://schemas.microsoft.com/office/drawing/2014/chart" uri="{C3380CC4-5D6E-409C-BE32-E72D297353CC}">
                  <c16:uniqueId val="{00000007-5EAB-4D0A-ABEB-536DC039DAF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{8155D0A2-6ED1-4B63-9CF8-486316A4914F}</c15:txfldGUID>
                      <c15:f>Diagramm!$I$54</c15:f>
                      <c15:dlblFieldTableCache>
                        <c:ptCount val="1"/>
                      </c15:dlblFieldTableCache>
                    </c15:dlblFTEntry>
                  </c15:dlblFieldTable>
                  <c15:showDataLabelsRange val="0"/>
                </c:ext>
                <c:ext xmlns:c16="http://schemas.microsoft.com/office/drawing/2014/chart" uri="{C3380CC4-5D6E-409C-BE32-E72D297353CC}">
                  <c16:uniqueId val="{00000008-5EAB-4D0A-ABEB-536DC039DAF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{3C73E022-F246-4C25-AC29-B53BD8B42CFD}</c15:txfldGUID>
                      <c15:f>Diagramm!$I$55</c15:f>
                      <c15:dlblFieldTableCache>
                        <c:ptCount val="1"/>
                      </c15:dlblFieldTableCache>
                    </c15:dlblFTEntry>
                  </c15:dlblFieldTable>
                  <c15:showDataLabelsRange val="0"/>
                </c:ext>
                <c:ext xmlns:c16="http://schemas.microsoft.com/office/drawing/2014/chart" uri="{C3380CC4-5D6E-409C-BE32-E72D297353CC}">
                  <c16:uniqueId val="{00000009-5EAB-4D0A-ABEB-536DC039DAF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{E6392DAA-11BF-4173-BCC0-7E0EBB6B8D47}</c15:txfldGUID>
                      <c15:f>Diagramm!$I$56</c15:f>
                      <c15:dlblFieldTableCache>
                        <c:ptCount val="1"/>
                      </c15:dlblFieldTableCache>
                    </c15:dlblFTEntry>
                  </c15:dlblFieldTable>
                  <c15:showDataLabelsRange val="0"/>
                </c:ext>
                <c:ext xmlns:c16="http://schemas.microsoft.com/office/drawing/2014/chart" uri="{C3380CC4-5D6E-409C-BE32-E72D297353CC}">
                  <c16:uniqueId val="{0000000A-5EAB-4D0A-ABEB-536DC039DAF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{BFD6C41E-F47B-40D2-87A8-BD6ED913D016}</c15:txfldGUID>
                      <c15:f>Diagramm!$I$57</c15:f>
                      <c15:dlblFieldTableCache>
                        <c:ptCount val="1"/>
                      </c15:dlblFieldTableCache>
                    </c15:dlblFTEntry>
                  </c15:dlblFieldTable>
                  <c15:showDataLabelsRange val="0"/>
                </c:ext>
                <c:ext xmlns:c16="http://schemas.microsoft.com/office/drawing/2014/chart" uri="{C3380CC4-5D6E-409C-BE32-E72D297353CC}">
                  <c16:uniqueId val="{0000000B-5EAB-4D0A-ABEB-536DC039DAF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{067A4428-F989-4F00-AB47-DEBF62F633D4}</c15:txfldGUID>
                      <c15:f>Diagramm!$I$58</c15:f>
                      <c15:dlblFieldTableCache>
                        <c:ptCount val="1"/>
                      </c15:dlblFieldTableCache>
                    </c15:dlblFTEntry>
                  </c15:dlblFieldTable>
                  <c15:showDataLabelsRange val="0"/>
                </c:ext>
                <c:ext xmlns:c16="http://schemas.microsoft.com/office/drawing/2014/chart" uri="{C3380CC4-5D6E-409C-BE32-E72D297353CC}">
                  <c16:uniqueId val="{0000000C-5EAB-4D0A-ABEB-536DC039DAF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{0AAD27CE-96CD-4306-B5CC-281C7725BA2C}</c15:txfldGUID>
                      <c15:f>Diagramm!$I$59</c15:f>
                      <c15:dlblFieldTableCache>
                        <c:ptCount val="1"/>
                      </c15:dlblFieldTableCache>
                    </c15:dlblFTEntry>
                  </c15:dlblFieldTable>
                  <c15:showDataLabelsRange val="0"/>
                </c:ext>
                <c:ext xmlns:c16="http://schemas.microsoft.com/office/drawing/2014/chart" uri="{C3380CC4-5D6E-409C-BE32-E72D297353CC}">
                  <c16:uniqueId val="{0000000D-5EAB-4D0A-ABEB-536DC039DAF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{2E3FB687-9DDB-48D5-807A-E31EE9E17A15}</c15:txfldGUID>
                      <c15:f>Diagramm!$I$60</c15:f>
                      <c15:dlblFieldTableCache>
                        <c:ptCount val="1"/>
                      </c15:dlblFieldTableCache>
                    </c15:dlblFTEntry>
                  </c15:dlblFieldTable>
                  <c15:showDataLabelsRange val="0"/>
                </c:ext>
                <c:ext xmlns:c16="http://schemas.microsoft.com/office/drawing/2014/chart" uri="{C3380CC4-5D6E-409C-BE32-E72D297353CC}">
                  <c16:uniqueId val="{0000000E-5EAB-4D0A-ABEB-536DC039DAF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{D89E47B9-6B8E-46B2-8E6E-9DC8B7D3502B}</c15:txfldGUID>
                      <c15:f>Diagramm!$I$61</c15:f>
                      <c15:dlblFieldTableCache>
                        <c:ptCount val="1"/>
                      </c15:dlblFieldTableCache>
                    </c15:dlblFTEntry>
                  </c15:dlblFieldTable>
                  <c15:showDataLabelsRange val="0"/>
                </c:ext>
                <c:ext xmlns:c16="http://schemas.microsoft.com/office/drawing/2014/chart" uri="{C3380CC4-5D6E-409C-BE32-E72D297353CC}">
                  <c16:uniqueId val="{0000000F-5EAB-4D0A-ABEB-536DC039DAF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{AC7BD401-2E23-4B21-BE7C-4265504D2218}</c15:txfldGUID>
                      <c15:f>Diagramm!$I$62</c15:f>
                      <c15:dlblFieldTableCache>
                        <c:ptCount val="1"/>
                      </c15:dlblFieldTableCache>
                    </c15:dlblFTEntry>
                  </c15:dlblFieldTable>
                  <c15:showDataLabelsRange val="0"/>
                </c:ext>
                <c:ext xmlns:c16="http://schemas.microsoft.com/office/drawing/2014/chart" uri="{C3380CC4-5D6E-409C-BE32-E72D297353CC}">
                  <c16:uniqueId val="{00000010-5EAB-4D0A-ABEB-536DC039DAF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{40C5B1F0-13CA-4CE7-99E8-E68ADF7EE862}</c15:txfldGUID>
                      <c15:f>Diagramm!$I$63</c15:f>
                      <c15:dlblFieldTableCache>
                        <c:ptCount val="1"/>
                      </c15:dlblFieldTableCache>
                    </c15:dlblFTEntry>
                  </c15:dlblFieldTable>
                  <c15:showDataLabelsRange val="0"/>
                </c:ext>
                <c:ext xmlns:c16="http://schemas.microsoft.com/office/drawing/2014/chart" uri="{C3380CC4-5D6E-409C-BE32-E72D297353CC}">
                  <c16:uniqueId val="{00000011-5EAB-4D0A-ABEB-536DC039DAF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{0C3604E4-F146-41E4-A690-ECFF4B57EDBF}</c15:txfldGUID>
                      <c15:f>Diagramm!$I$64</c15:f>
                      <c15:dlblFieldTableCache>
                        <c:ptCount val="1"/>
                      </c15:dlblFieldTableCache>
                    </c15:dlblFTEntry>
                  </c15:dlblFieldTable>
                  <c15:showDataLabelsRange val="0"/>
                </c:ext>
                <c:ext xmlns:c16="http://schemas.microsoft.com/office/drawing/2014/chart" uri="{C3380CC4-5D6E-409C-BE32-E72D297353CC}">
                  <c16:uniqueId val="{00000012-5EAB-4D0A-ABEB-536DC039DAF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{BC6375B5-2709-466A-9993-38EC43CEBF24}</c15:txfldGUID>
                      <c15:f>Diagramm!$I$65</c15:f>
                      <c15:dlblFieldTableCache>
                        <c:ptCount val="1"/>
                      </c15:dlblFieldTableCache>
                    </c15:dlblFTEntry>
                  </c15:dlblFieldTable>
                  <c15:showDataLabelsRange val="0"/>
                </c:ext>
                <c:ext xmlns:c16="http://schemas.microsoft.com/office/drawing/2014/chart" uri="{C3380CC4-5D6E-409C-BE32-E72D297353CC}">
                  <c16:uniqueId val="{00000013-5EAB-4D0A-ABEB-536DC039DAF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{6249A075-7368-4510-8F49-0CDE14240E66}</c15:txfldGUID>
                      <c15:f>Diagramm!$I$66</c15:f>
                      <c15:dlblFieldTableCache>
                        <c:ptCount val="1"/>
                      </c15:dlblFieldTableCache>
                    </c15:dlblFTEntry>
                  </c15:dlblFieldTable>
                  <c15:showDataLabelsRange val="0"/>
                </c:ext>
                <c:ext xmlns:c16="http://schemas.microsoft.com/office/drawing/2014/chart" uri="{C3380CC4-5D6E-409C-BE32-E72D297353CC}">
                  <c16:uniqueId val="{00000014-5EAB-4D0A-ABEB-536DC039DAF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{474B29DD-71E5-4FAD-B960-EFC79DAE3B33}</c15:txfldGUID>
                      <c15:f>Diagramm!$I$67</c15:f>
                      <c15:dlblFieldTableCache>
                        <c:ptCount val="1"/>
                      </c15:dlblFieldTableCache>
                    </c15:dlblFTEntry>
                  </c15:dlblFieldTable>
                  <c15:showDataLabelsRange val="0"/>
                </c:ext>
                <c:ext xmlns:c16="http://schemas.microsoft.com/office/drawing/2014/chart" uri="{C3380CC4-5D6E-409C-BE32-E72D297353CC}">
                  <c16:uniqueId val="{00000015-5EAB-4D0A-ABEB-536DC039DAF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EAB-4D0A-ABEB-536DC039DAF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{9A265048-884E-4973-9556-B2CAF6DC3383}</c15:txfldGUID>
                      <c15:f>Diagramm!$K$46</c15:f>
                      <c15:dlblFieldTableCache>
                        <c:ptCount val="1"/>
                      </c15:dlblFieldTableCache>
                    </c15:dlblFTEntry>
                  </c15:dlblFieldTable>
                  <c15:showDataLabelsRange val="0"/>
                </c:ext>
                <c:ext xmlns:c16="http://schemas.microsoft.com/office/drawing/2014/chart" uri="{C3380CC4-5D6E-409C-BE32-E72D297353CC}">
                  <c16:uniqueId val="{00000017-5EAB-4D0A-ABEB-536DC039DAF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{E71A11C1-3015-49FD-9C66-02DA4D5FDE8A}</c15:txfldGUID>
                      <c15:f>Diagramm!$K$47</c15:f>
                      <c15:dlblFieldTableCache>
                        <c:ptCount val="1"/>
                      </c15:dlblFieldTableCache>
                    </c15:dlblFTEntry>
                  </c15:dlblFieldTable>
                  <c15:showDataLabelsRange val="0"/>
                </c:ext>
                <c:ext xmlns:c16="http://schemas.microsoft.com/office/drawing/2014/chart" uri="{C3380CC4-5D6E-409C-BE32-E72D297353CC}">
                  <c16:uniqueId val="{00000018-5EAB-4D0A-ABEB-536DC039DAF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{6727BF29-9E5B-4EC1-80C2-7CA06BEC5521}</c15:txfldGUID>
                      <c15:f>Diagramm!$K$48</c15:f>
                      <c15:dlblFieldTableCache>
                        <c:ptCount val="1"/>
                      </c15:dlblFieldTableCache>
                    </c15:dlblFTEntry>
                  </c15:dlblFieldTable>
                  <c15:showDataLabelsRange val="0"/>
                </c:ext>
                <c:ext xmlns:c16="http://schemas.microsoft.com/office/drawing/2014/chart" uri="{C3380CC4-5D6E-409C-BE32-E72D297353CC}">
                  <c16:uniqueId val="{00000019-5EAB-4D0A-ABEB-536DC039DAF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{6711A99E-5DEE-4A97-BAF1-D2E4C804B39B}</c15:txfldGUID>
                      <c15:f>Diagramm!$K$49</c15:f>
                      <c15:dlblFieldTableCache>
                        <c:ptCount val="1"/>
                      </c15:dlblFieldTableCache>
                    </c15:dlblFTEntry>
                  </c15:dlblFieldTable>
                  <c15:showDataLabelsRange val="0"/>
                </c:ext>
                <c:ext xmlns:c16="http://schemas.microsoft.com/office/drawing/2014/chart" uri="{C3380CC4-5D6E-409C-BE32-E72D297353CC}">
                  <c16:uniqueId val="{0000001A-5EAB-4D0A-ABEB-536DC039DAF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{F68B33E4-C1EC-455A-920E-5DD2DDF4F438}</c15:txfldGUID>
                      <c15:f>Diagramm!$K$50</c15:f>
                      <c15:dlblFieldTableCache>
                        <c:ptCount val="1"/>
                      </c15:dlblFieldTableCache>
                    </c15:dlblFTEntry>
                  </c15:dlblFieldTable>
                  <c15:showDataLabelsRange val="0"/>
                </c:ext>
                <c:ext xmlns:c16="http://schemas.microsoft.com/office/drawing/2014/chart" uri="{C3380CC4-5D6E-409C-BE32-E72D297353CC}">
                  <c16:uniqueId val="{0000001B-5EAB-4D0A-ABEB-536DC039DAF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{36E1D0B6-A26F-4378-BD1F-149B6F4F7825}</c15:txfldGUID>
                      <c15:f>Diagramm!$K$51</c15:f>
                      <c15:dlblFieldTableCache>
                        <c:ptCount val="1"/>
                      </c15:dlblFieldTableCache>
                    </c15:dlblFTEntry>
                  </c15:dlblFieldTable>
                  <c15:showDataLabelsRange val="0"/>
                </c:ext>
                <c:ext xmlns:c16="http://schemas.microsoft.com/office/drawing/2014/chart" uri="{C3380CC4-5D6E-409C-BE32-E72D297353CC}">
                  <c16:uniqueId val="{0000001C-5EAB-4D0A-ABEB-536DC039DAF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{1819F102-6DA9-4C71-9B78-0C843826129D}</c15:txfldGUID>
                      <c15:f>Diagramm!$K$52</c15:f>
                      <c15:dlblFieldTableCache>
                        <c:ptCount val="1"/>
                      </c15:dlblFieldTableCache>
                    </c15:dlblFTEntry>
                  </c15:dlblFieldTable>
                  <c15:showDataLabelsRange val="0"/>
                </c:ext>
                <c:ext xmlns:c16="http://schemas.microsoft.com/office/drawing/2014/chart" uri="{C3380CC4-5D6E-409C-BE32-E72D297353CC}">
                  <c16:uniqueId val="{0000001D-5EAB-4D0A-ABEB-536DC039DAF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{1AC36108-E0A1-466C-A024-76E2F0708077}</c15:txfldGUID>
                      <c15:f>Diagramm!$K$53</c15:f>
                      <c15:dlblFieldTableCache>
                        <c:ptCount val="1"/>
                      </c15:dlblFieldTableCache>
                    </c15:dlblFTEntry>
                  </c15:dlblFieldTable>
                  <c15:showDataLabelsRange val="0"/>
                </c:ext>
                <c:ext xmlns:c16="http://schemas.microsoft.com/office/drawing/2014/chart" uri="{C3380CC4-5D6E-409C-BE32-E72D297353CC}">
                  <c16:uniqueId val="{0000001E-5EAB-4D0A-ABEB-536DC039DAF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{017EB6F7-2937-4E16-8537-A0C8BBE7AA6D}</c15:txfldGUID>
                      <c15:f>Diagramm!$K$54</c15:f>
                      <c15:dlblFieldTableCache>
                        <c:ptCount val="1"/>
                      </c15:dlblFieldTableCache>
                    </c15:dlblFTEntry>
                  </c15:dlblFieldTable>
                  <c15:showDataLabelsRange val="0"/>
                </c:ext>
                <c:ext xmlns:c16="http://schemas.microsoft.com/office/drawing/2014/chart" uri="{C3380CC4-5D6E-409C-BE32-E72D297353CC}">
                  <c16:uniqueId val="{0000001F-5EAB-4D0A-ABEB-536DC039DAF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{183C5ACE-3D73-4F79-8D58-BC471AE34342}</c15:txfldGUID>
                      <c15:f>Diagramm!$K$55</c15:f>
                      <c15:dlblFieldTableCache>
                        <c:ptCount val="1"/>
                      </c15:dlblFieldTableCache>
                    </c15:dlblFTEntry>
                  </c15:dlblFieldTable>
                  <c15:showDataLabelsRange val="0"/>
                </c:ext>
                <c:ext xmlns:c16="http://schemas.microsoft.com/office/drawing/2014/chart" uri="{C3380CC4-5D6E-409C-BE32-E72D297353CC}">
                  <c16:uniqueId val="{00000020-5EAB-4D0A-ABEB-536DC039DAF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{866A1FE6-DBFC-47D9-8B64-99EC7223F598}</c15:txfldGUID>
                      <c15:f>Diagramm!$K$56</c15:f>
                      <c15:dlblFieldTableCache>
                        <c:ptCount val="1"/>
                      </c15:dlblFieldTableCache>
                    </c15:dlblFTEntry>
                  </c15:dlblFieldTable>
                  <c15:showDataLabelsRange val="0"/>
                </c:ext>
                <c:ext xmlns:c16="http://schemas.microsoft.com/office/drawing/2014/chart" uri="{C3380CC4-5D6E-409C-BE32-E72D297353CC}">
                  <c16:uniqueId val="{00000021-5EAB-4D0A-ABEB-536DC039DAF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{9B4F88A0-B083-4728-9EBE-1FEDC656BF4F}</c15:txfldGUID>
                      <c15:f>Diagramm!$K$57</c15:f>
                      <c15:dlblFieldTableCache>
                        <c:ptCount val="1"/>
                      </c15:dlblFieldTableCache>
                    </c15:dlblFTEntry>
                  </c15:dlblFieldTable>
                  <c15:showDataLabelsRange val="0"/>
                </c:ext>
                <c:ext xmlns:c16="http://schemas.microsoft.com/office/drawing/2014/chart" uri="{C3380CC4-5D6E-409C-BE32-E72D297353CC}">
                  <c16:uniqueId val="{00000022-5EAB-4D0A-ABEB-536DC039DAF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{303A7EBC-F7C2-414B-9E36-735175E18B59}</c15:txfldGUID>
                      <c15:f>Diagramm!$K$58</c15:f>
                      <c15:dlblFieldTableCache>
                        <c:ptCount val="1"/>
                      </c15:dlblFieldTableCache>
                    </c15:dlblFTEntry>
                  </c15:dlblFieldTable>
                  <c15:showDataLabelsRange val="0"/>
                </c:ext>
                <c:ext xmlns:c16="http://schemas.microsoft.com/office/drawing/2014/chart" uri="{C3380CC4-5D6E-409C-BE32-E72D297353CC}">
                  <c16:uniqueId val="{00000023-5EAB-4D0A-ABEB-536DC039DAF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{0F763D47-975B-4853-8093-B7D1866FE808}</c15:txfldGUID>
                      <c15:f>Diagramm!$K$59</c15:f>
                      <c15:dlblFieldTableCache>
                        <c:ptCount val="1"/>
                      </c15:dlblFieldTableCache>
                    </c15:dlblFTEntry>
                  </c15:dlblFieldTable>
                  <c15:showDataLabelsRange val="0"/>
                </c:ext>
                <c:ext xmlns:c16="http://schemas.microsoft.com/office/drawing/2014/chart" uri="{C3380CC4-5D6E-409C-BE32-E72D297353CC}">
                  <c16:uniqueId val="{00000024-5EAB-4D0A-ABEB-536DC039DAF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{46B0CBBD-371A-4540-B328-F6EEB2BBAEA9}</c15:txfldGUID>
                      <c15:f>Diagramm!$K$60</c15:f>
                      <c15:dlblFieldTableCache>
                        <c:ptCount val="1"/>
                      </c15:dlblFieldTableCache>
                    </c15:dlblFTEntry>
                  </c15:dlblFieldTable>
                  <c15:showDataLabelsRange val="0"/>
                </c:ext>
                <c:ext xmlns:c16="http://schemas.microsoft.com/office/drawing/2014/chart" uri="{C3380CC4-5D6E-409C-BE32-E72D297353CC}">
                  <c16:uniqueId val="{00000025-5EAB-4D0A-ABEB-536DC039DAF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{7D7A1135-029C-44D7-9E3B-487B7DDD8C14}</c15:txfldGUID>
                      <c15:f>Diagramm!$K$61</c15:f>
                      <c15:dlblFieldTableCache>
                        <c:ptCount val="1"/>
                      </c15:dlblFieldTableCache>
                    </c15:dlblFTEntry>
                  </c15:dlblFieldTable>
                  <c15:showDataLabelsRange val="0"/>
                </c:ext>
                <c:ext xmlns:c16="http://schemas.microsoft.com/office/drawing/2014/chart" uri="{C3380CC4-5D6E-409C-BE32-E72D297353CC}">
                  <c16:uniqueId val="{00000026-5EAB-4D0A-ABEB-536DC039DAF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{15511AB2-2771-49A5-B4E9-EC8ACF27A8C6}</c15:txfldGUID>
                      <c15:f>Diagramm!$K$62</c15:f>
                      <c15:dlblFieldTableCache>
                        <c:ptCount val="1"/>
                      </c15:dlblFieldTableCache>
                    </c15:dlblFTEntry>
                  </c15:dlblFieldTable>
                  <c15:showDataLabelsRange val="0"/>
                </c:ext>
                <c:ext xmlns:c16="http://schemas.microsoft.com/office/drawing/2014/chart" uri="{C3380CC4-5D6E-409C-BE32-E72D297353CC}">
                  <c16:uniqueId val="{00000027-5EAB-4D0A-ABEB-536DC039DAF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{1E2E39C8-F3E3-42DC-BB41-F957562F42FF}</c15:txfldGUID>
                      <c15:f>Diagramm!$K$63</c15:f>
                      <c15:dlblFieldTableCache>
                        <c:ptCount val="1"/>
                      </c15:dlblFieldTableCache>
                    </c15:dlblFTEntry>
                  </c15:dlblFieldTable>
                  <c15:showDataLabelsRange val="0"/>
                </c:ext>
                <c:ext xmlns:c16="http://schemas.microsoft.com/office/drawing/2014/chart" uri="{C3380CC4-5D6E-409C-BE32-E72D297353CC}">
                  <c16:uniqueId val="{00000028-5EAB-4D0A-ABEB-536DC039DAF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{8A1DFFEA-A924-47B3-97A1-9B11EA204EBE}</c15:txfldGUID>
                      <c15:f>Diagramm!$K$64</c15:f>
                      <c15:dlblFieldTableCache>
                        <c:ptCount val="1"/>
                      </c15:dlblFieldTableCache>
                    </c15:dlblFTEntry>
                  </c15:dlblFieldTable>
                  <c15:showDataLabelsRange val="0"/>
                </c:ext>
                <c:ext xmlns:c16="http://schemas.microsoft.com/office/drawing/2014/chart" uri="{C3380CC4-5D6E-409C-BE32-E72D297353CC}">
                  <c16:uniqueId val="{00000029-5EAB-4D0A-ABEB-536DC039DAF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{C973A0FC-61D3-4D2C-B53C-457053F919B5}</c15:txfldGUID>
                      <c15:f>Diagramm!$K$65</c15:f>
                      <c15:dlblFieldTableCache>
                        <c:ptCount val="1"/>
                      </c15:dlblFieldTableCache>
                    </c15:dlblFTEntry>
                  </c15:dlblFieldTable>
                  <c15:showDataLabelsRange val="0"/>
                </c:ext>
                <c:ext xmlns:c16="http://schemas.microsoft.com/office/drawing/2014/chart" uri="{C3380CC4-5D6E-409C-BE32-E72D297353CC}">
                  <c16:uniqueId val="{0000002A-5EAB-4D0A-ABEB-536DC039DAF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{393DE7EF-A41C-4F97-BBB3-E2F9B476B2FE}</c15:txfldGUID>
                      <c15:f>Diagramm!$K$66</c15:f>
                      <c15:dlblFieldTableCache>
                        <c:ptCount val="1"/>
                      </c15:dlblFieldTableCache>
                    </c15:dlblFTEntry>
                  </c15:dlblFieldTable>
                  <c15:showDataLabelsRange val="0"/>
                </c:ext>
                <c:ext xmlns:c16="http://schemas.microsoft.com/office/drawing/2014/chart" uri="{C3380CC4-5D6E-409C-BE32-E72D297353CC}">
                  <c16:uniqueId val="{0000002B-5EAB-4D0A-ABEB-536DC039DAF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{9E15A8E0-29BF-40B6-A17E-9412B720628F}</c15:txfldGUID>
                      <c15:f>Diagramm!$K$67</c15:f>
                      <c15:dlblFieldTableCache>
                        <c:ptCount val="1"/>
                      </c15:dlblFieldTableCache>
                    </c15:dlblFTEntry>
                  </c15:dlblFieldTable>
                  <c15:showDataLabelsRange val="0"/>
                </c:ext>
                <c:ext xmlns:c16="http://schemas.microsoft.com/office/drawing/2014/chart" uri="{C3380CC4-5D6E-409C-BE32-E72D297353CC}">
                  <c16:uniqueId val="{0000002C-5EAB-4D0A-ABEB-536DC039DAF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EAB-4D0A-ABEB-536DC039DAF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{118BCA94-D310-4076-9955-6F3468BDCCD3}</c15:txfldGUID>
                      <c15:f>Diagramm!$J$46</c15:f>
                      <c15:dlblFieldTableCache>
                        <c:ptCount val="1"/>
                      </c15:dlblFieldTableCache>
                    </c15:dlblFTEntry>
                  </c15:dlblFieldTable>
                  <c15:showDataLabelsRange val="0"/>
                </c:ext>
                <c:ext xmlns:c16="http://schemas.microsoft.com/office/drawing/2014/chart" uri="{C3380CC4-5D6E-409C-BE32-E72D297353CC}">
                  <c16:uniqueId val="{0000002E-5EAB-4D0A-ABEB-536DC039DAF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{0BE01F68-EB79-430C-995F-6EB57038C0E6}</c15:txfldGUID>
                      <c15:f>Diagramm!$J$47</c15:f>
                      <c15:dlblFieldTableCache>
                        <c:ptCount val="1"/>
                      </c15:dlblFieldTableCache>
                    </c15:dlblFTEntry>
                  </c15:dlblFieldTable>
                  <c15:showDataLabelsRange val="0"/>
                </c:ext>
                <c:ext xmlns:c16="http://schemas.microsoft.com/office/drawing/2014/chart" uri="{C3380CC4-5D6E-409C-BE32-E72D297353CC}">
                  <c16:uniqueId val="{0000002F-5EAB-4D0A-ABEB-536DC039DAF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{24FC2436-BEB7-40B3-90D0-2B22417C4C85}</c15:txfldGUID>
                      <c15:f>Diagramm!$J$48</c15:f>
                      <c15:dlblFieldTableCache>
                        <c:ptCount val="1"/>
                      </c15:dlblFieldTableCache>
                    </c15:dlblFTEntry>
                  </c15:dlblFieldTable>
                  <c15:showDataLabelsRange val="0"/>
                </c:ext>
                <c:ext xmlns:c16="http://schemas.microsoft.com/office/drawing/2014/chart" uri="{C3380CC4-5D6E-409C-BE32-E72D297353CC}">
                  <c16:uniqueId val="{00000030-5EAB-4D0A-ABEB-536DC039DAF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{945FD2FE-CEDB-4F73-8C86-F0EA56F5F9EB}</c15:txfldGUID>
                      <c15:f>Diagramm!$J$49</c15:f>
                      <c15:dlblFieldTableCache>
                        <c:ptCount val="1"/>
                      </c15:dlblFieldTableCache>
                    </c15:dlblFTEntry>
                  </c15:dlblFieldTable>
                  <c15:showDataLabelsRange val="0"/>
                </c:ext>
                <c:ext xmlns:c16="http://schemas.microsoft.com/office/drawing/2014/chart" uri="{C3380CC4-5D6E-409C-BE32-E72D297353CC}">
                  <c16:uniqueId val="{00000031-5EAB-4D0A-ABEB-536DC039DAF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{337BFFFA-921B-4100-B8F5-58B2B2502D7A}</c15:txfldGUID>
                      <c15:f>Diagramm!$J$50</c15:f>
                      <c15:dlblFieldTableCache>
                        <c:ptCount val="1"/>
                      </c15:dlblFieldTableCache>
                    </c15:dlblFTEntry>
                  </c15:dlblFieldTable>
                  <c15:showDataLabelsRange val="0"/>
                </c:ext>
                <c:ext xmlns:c16="http://schemas.microsoft.com/office/drawing/2014/chart" uri="{C3380CC4-5D6E-409C-BE32-E72D297353CC}">
                  <c16:uniqueId val="{00000032-5EAB-4D0A-ABEB-536DC039DAF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{A8228848-5E69-442B-BF79-990063946D7B}</c15:txfldGUID>
                      <c15:f>Diagramm!$J$51</c15:f>
                      <c15:dlblFieldTableCache>
                        <c:ptCount val="1"/>
                      </c15:dlblFieldTableCache>
                    </c15:dlblFTEntry>
                  </c15:dlblFieldTable>
                  <c15:showDataLabelsRange val="0"/>
                </c:ext>
                <c:ext xmlns:c16="http://schemas.microsoft.com/office/drawing/2014/chart" uri="{C3380CC4-5D6E-409C-BE32-E72D297353CC}">
                  <c16:uniqueId val="{00000033-5EAB-4D0A-ABEB-536DC039DAF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{52B94E8B-C274-4DD0-8A0C-9E35B562C8CF}</c15:txfldGUID>
                      <c15:f>Diagramm!$J$52</c15:f>
                      <c15:dlblFieldTableCache>
                        <c:ptCount val="1"/>
                      </c15:dlblFieldTableCache>
                    </c15:dlblFTEntry>
                  </c15:dlblFieldTable>
                  <c15:showDataLabelsRange val="0"/>
                </c:ext>
                <c:ext xmlns:c16="http://schemas.microsoft.com/office/drawing/2014/chart" uri="{C3380CC4-5D6E-409C-BE32-E72D297353CC}">
                  <c16:uniqueId val="{00000034-5EAB-4D0A-ABEB-536DC039DAF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{E22671CB-9560-4EE8-BF50-4BC8F6A15864}</c15:txfldGUID>
                      <c15:f>Diagramm!$J$53</c15:f>
                      <c15:dlblFieldTableCache>
                        <c:ptCount val="1"/>
                      </c15:dlblFieldTableCache>
                    </c15:dlblFTEntry>
                  </c15:dlblFieldTable>
                  <c15:showDataLabelsRange val="0"/>
                </c:ext>
                <c:ext xmlns:c16="http://schemas.microsoft.com/office/drawing/2014/chart" uri="{C3380CC4-5D6E-409C-BE32-E72D297353CC}">
                  <c16:uniqueId val="{00000035-5EAB-4D0A-ABEB-536DC039DAF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{6A6EED73-E5E4-41E5-A72C-58390D622D54}</c15:txfldGUID>
                      <c15:f>Diagramm!$J$54</c15:f>
                      <c15:dlblFieldTableCache>
                        <c:ptCount val="1"/>
                      </c15:dlblFieldTableCache>
                    </c15:dlblFTEntry>
                  </c15:dlblFieldTable>
                  <c15:showDataLabelsRange val="0"/>
                </c:ext>
                <c:ext xmlns:c16="http://schemas.microsoft.com/office/drawing/2014/chart" uri="{C3380CC4-5D6E-409C-BE32-E72D297353CC}">
                  <c16:uniqueId val="{00000036-5EAB-4D0A-ABEB-536DC039DAF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{7C578271-839B-428D-A7CB-0F7AE5FB9811}</c15:txfldGUID>
                      <c15:f>Diagramm!$J$55</c15:f>
                      <c15:dlblFieldTableCache>
                        <c:ptCount val="1"/>
                      </c15:dlblFieldTableCache>
                    </c15:dlblFTEntry>
                  </c15:dlblFieldTable>
                  <c15:showDataLabelsRange val="0"/>
                </c:ext>
                <c:ext xmlns:c16="http://schemas.microsoft.com/office/drawing/2014/chart" uri="{C3380CC4-5D6E-409C-BE32-E72D297353CC}">
                  <c16:uniqueId val="{00000037-5EAB-4D0A-ABEB-536DC039DAF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{7FD26675-E48B-4B84-A6BA-2DFBDFCD527B}</c15:txfldGUID>
                      <c15:f>Diagramm!$J$56</c15:f>
                      <c15:dlblFieldTableCache>
                        <c:ptCount val="1"/>
                      </c15:dlblFieldTableCache>
                    </c15:dlblFTEntry>
                  </c15:dlblFieldTable>
                  <c15:showDataLabelsRange val="0"/>
                </c:ext>
                <c:ext xmlns:c16="http://schemas.microsoft.com/office/drawing/2014/chart" uri="{C3380CC4-5D6E-409C-BE32-E72D297353CC}">
                  <c16:uniqueId val="{00000038-5EAB-4D0A-ABEB-536DC039DAF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{16D458B3-4FB4-413D-A48B-F9F4BE506989}</c15:txfldGUID>
                      <c15:f>Diagramm!$J$57</c15:f>
                      <c15:dlblFieldTableCache>
                        <c:ptCount val="1"/>
                      </c15:dlblFieldTableCache>
                    </c15:dlblFTEntry>
                  </c15:dlblFieldTable>
                  <c15:showDataLabelsRange val="0"/>
                </c:ext>
                <c:ext xmlns:c16="http://schemas.microsoft.com/office/drawing/2014/chart" uri="{C3380CC4-5D6E-409C-BE32-E72D297353CC}">
                  <c16:uniqueId val="{00000039-5EAB-4D0A-ABEB-536DC039DAF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{ACA39674-350E-479D-96D0-A30028DF59D2}</c15:txfldGUID>
                      <c15:f>Diagramm!$J$58</c15:f>
                      <c15:dlblFieldTableCache>
                        <c:ptCount val="1"/>
                      </c15:dlblFieldTableCache>
                    </c15:dlblFTEntry>
                  </c15:dlblFieldTable>
                  <c15:showDataLabelsRange val="0"/>
                </c:ext>
                <c:ext xmlns:c16="http://schemas.microsoft.com/office/drawing/2014/chart" uri="{C3380CC4-5D6E-409C-BE32-E72D297353CC}">
                  <c16:uniqueId val="{0000003A-5EAB-4D0A-ABEB-536DC039DAF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{67B01EB7-B762-42B4-B769-CAE3ED126206}</c15:txfldGUID>
                      <c15:f>Diagramm!$J$59</c15:f>
                      <c15:dlblFieldTableCache>
                        <c:ptCount val="1"/>
                      </c15:dlblFieldTableCache>
                    </c15:dlblFTEntry>
                  </c15:dlblFieldTable>
                  <c15:showDataLabelsRange val="0"/>
                </c:ext>
                <c:ext xmlns:c16="http://schemas.microsoft.com/office/drawing/2014/chart" uri="{C3380CC4-5D6E-409C-BE32-E72D297353CC}">
                  <c16:uniqueId val="{0000003B-5EAB-4D0A-ABEB-536DC039DAF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{120F82C0-B132-4351-A8B4-CB725289967C}</c15:txfldGUID>
                      <c15:f>Diagramm!$J$60</c15:f>
                      <c15:dlblFieldTableCache>
                        <c:ptCount val="1"/>
                      </c15:dlblFieldTableCache>
                    </c15:dlblFTEntry>
                  </c15:dlblFieldTable>
                  <c15:showDataLabelsRange val="0"/>
                </c:ext>
                <c:ext xmlns:c16="http://schemas.microsoft.com/office/drawing/2014/chart" uri="{C3380CC4-5D6E-409C-BE32-E72D297353CC}">
                  <c16:uniqueId val="{0000003C-5EAB-4D0A-ABEB-536DC039DAF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{77FF31E5-73A7-4AF1-AEB6-FB255FF29BA2}</c15:txfldGUID>
                      <c15:f>Diagramm!$J$61</c15:f>
                      <c15:dlblFieldTableCache>
                        <c:ptCount val="1"/>
                      </c15:dlblFieldTableCache>
                    </c15:dlblFTEntry>
                  </c15:dlblFieldTable>
                  <c15:showDataLabelsRange val="0"/>
                </c:ext>
                <c:ext xmlns:c16="http://schemas.microsoft.com/office/drawing/2014/chart" uri="{C3380CC4-5D6E-409C-BE32-E72D297353CC}">
                  <c16:uniqueId val="{0000003D-5EAB-4D0A-ABEB-536DC039DAF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{1242DA01-5D10-4C6C-A721-0D7CF0765B31}</c15:txfldGUID>
                      <c15:f>Diagramm!$J$62</c15:f>
                      <c15:dlblFieldTableCache>
                        <c:ptCount val="1"/>
                      </c15:dlblFieldTableCache>
                    </c15:dlblFTEntry>
                  </c15:dlblFieldTable>
                  <c15:showDataLabelsRange val="0"/>
                </c:ext>
                <c:ext xmlns:c16="http://schemas.microsoft.com/office/drawing/2014/chart" uri="{C3380CC4-5D6E-409C-BE32-E72D297353CC}">
                  <c16:uniqueId val="{0000003E-5EAB-4D0A-ABEB-536DC039DAF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{4D6CCFDC-6AA5-4445-81F7-594D514AB88F}</c15:txfldGUID>
                      <c15:f>Diagramm!$J$63</c15:f>
                      <c15:dlblFieldTableCache>
                        <c:ptCount val="1"/>
                      </c15:dlblFieldTableCache>
                    </c15:dlblFTEntry>
                  </c15:dlblFieldTable>
                  <c15:showDataLabelsRange val="0"/>
                </c:ext>
                <c:ext xmlns:c16="http://schemas.microsoft.com/office/drawing/2014/chart" uri="{C3380CC4-5D6E-409C-BE32-E72D297353CC}">
                  <c16:uniqueId val="{0000003F-5EAB-4D0A-ABEB-536DC039DAF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{9D379B16-E46C-4DE2-9F75-132BB86AB5D1}</c15:txfldGUID>
                      <c15:f>Diagramm!$J$64</c15:f>
                      <c15:dlblFieldTableCache>
                        <c:ptCount val="1"/>
                      </c15:dlblFieldTableCache>
                    </c15:dlblFTEntry>
                  </c15:dlblFieldTable>
                  <c15:showDataLabelsRange val="0"/>
                </c:ext>
                <c:ext xmlns:c16="http://schemas.microsoft.com/office/drawing/2014/chart" uri="{C3380CC4-5D6E-409C-BE32-E72D297353CC}">
                  <c16:uniqueId val="{00000040-5EAB-4D0A-ABEB-536DC039DAF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{B32AA37B-01C1-4803-B939-A5D8F55ECD6F}</c15:txfldGUID>
                      <c15:f>Diagramm!$J$65</c15:f>
                      <c15:dlblFieldTableCache>
                        <c:ptCount val="1"/>
                      </c15:dlblFieldTableCache>
                    </c15:dlblFTEntry>
                  </c15:dlblFieldTable>
                  <c15:showDataLabelsRange val="0"/>
                </c:ext>
                <c:ext xmlns:c16="http://schemas.microsoft.com/office/drawing/2014/chart" uri="{C3380CC4-5D6E-409C-BE32-E72D297353CC}">
                  <c16:uniqueId val="{00000041-5EAB-4D0A-ABEB-536DC039DAF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{9D360D8C-E811-46F1-AD64-18C3E9D10115}</c15:txfldGUID>
                      <c15:f>Diagramm!$J$66</c15:f>
                      <c15:dlblFieldTableCache>
                        <c:ptCount val="1"/>
                      </c15:dlblFieldTableCache>
                    </c15:dlblFTEntry>
                  </c15:dlblFieldTable>
                  <c15:showDataLabelsRange val="0"/>
                </c:ext>
                <c:ext xmlns:c16="http://schemas.microsoft.com/office/drawing/2014/chart" uri="{C3380CC4-5D6E-409C-BE32-E72D297353CC}">
                  <c16:uniqueId val="{00000042-5EAB-4D0A-ABEB-536DC039DAF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{4D404B20-A843-449C-938D-BDD042B53B64}</c15:txfldGUID>
                      <c15:f>Diagramm!$J$67</c15:f>
                      <c15:dlblFieldTableCache>
                        <c:ptCount val="1"/>
                      </c15:dlblFieldTableCache>
                    </c15:dlblFTEntry>
                  </c15:dlblFieldTable>
                  <c15:showDataLabelsRange val="0"/>
                </c:ext>
                <c:ext xmlns:c16="http://schemas.microsoft.com/office/drawing/2014/chart" uri="{C3380CC4-5D6E-409C-BE32-E72D297353CC}">
                  <c16:uniqueId val="{00000043-5EAB-4D0A-ABEB-536DC039DAF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EAB-4D0A-ABEB-536DC039DAF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93-4421-8A89-2F7FEB9937C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93-4421-8A89-2F7FEB9937C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93-4421-8A89-2F7FEB9937C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93-4421-8A89-2F7FEB9937C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393-4421-8A89-2F7FEB9937C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393-4421-8A89-2F7FEB9937C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393-4421-8A89-2F7FEB9937C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393-4421-8A89-2F7FEB9937C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393-4421-8A89-2F7FEB9937C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393-4421-8A89-2F7FEB9937C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393-4421-8A89-2F7FEB9937C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393-4421-8A89-2F7FEB9937C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393-4421-8A89-2F7FEB9937C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393-4421-8A89-2F7FEB9937C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393-4421-8A89-2F7FEB9937C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393-4421-8A89-2F7FEB9937C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393-4421-8A89-2F7FEB9937C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393-4421-8A89-2F7FEB9937C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393-4421-8A89-2F7FEB9937C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393-4421-8A89-2F7FEB9937C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393-4421-8A89-2F7FEB9937C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393-4421-8A89-2F7FEB9937C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393-4421-8A89-2F7FEB9937C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393-4421-8A89-2F7FEB9937C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393-4421-8A89-2F7FEB9937C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393-4421-8A89-2F7FEB9937C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393-4421-8A89-2F7FEB9937C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393-4421-8A89-2F7FEB9937C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393-4421-8A89-2F7FEB9937C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393-4421-8A89-2F7FEB9937C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393-4421-8A89-2F7FEB9937C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393-4421-8A89-2F7FEB9937C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393-4421-8A89-2F7FEB9937C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393-4421-8A89-2F7FEB9937C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393-4421-8A89-2F7FEB9937C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393-4421-8A89-2F7FEB9937C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393-4421-8A89-2F7FEB9937C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393-4421-8A89-2F7FEB9937C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393-4421-8A89-2F7FEB9937C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393-4421-8A89-2F7FEB9937C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393-4421-8A89-2F7FEB9937C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393-4421-8A89-2F7FEB9937C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393-4421-8A89-2F7FEB9937C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393-4421-8A89-2F7FEB9937C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393-4421-8A89-2F7FEB9937C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393-4421-8A89-2F7FEB9937C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393-4421-8A89-2F7FEB9937C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393-4421-8A89-2F7FEB9937C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393-4421-8A89-2F7FEB9937C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393-4421-8A89-2F7FEB9937C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393-4421-8A89-2F7FEB9937C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393-4421-8A89-2F7FEB9937C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393-4421-8A89-2F7FEB9937C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393-4421-8A89-2F7FEB9937C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393-4421-8A89-2F7FEB9937C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393-4421-8A89-2F7FEB9937C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393-4421-8A89-2F7FEB9937C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393-4421-8A89-2F7FEB9937C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393-4421-8A89-2F7FEB9937C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393-4421-8A89-2F7FEB9937C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393-4421-8A89-2F7FEB9937C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393-4421-8A89-2F7FEB9937C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393-4421-8A89-2F7FEB9937C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393-4421-8A89-2F7FEB9937C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393-4421-8A89-2F7FEB9937C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393-4421-8A89-2F7FEB9937C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393-4421-8A89-2F7FEB9937C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393-4421-8A89-2F7FEB9937C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393-4421-8A89-2F7FEB9937C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101.16543648371163</c:v>
                </c:pt>
                <c:pt idx="2">
                  <c:v>102.56673511293634</c:v>
                </c:pt>
                <c:pt idx="3">
                  <c:v>100.68538764637327</c:v>
                </c:pt>
                <c:pt idx="4">
                  <c:v>102.10888506576393</c:v>
                </c:pt>
                <c:pt idx="5">
                  <c:v>102.85809423386425</c:v>
                </c:pt>
                <c:pt idx="6">
                  <c:v>104.68116987624174</c:v>
                </c:pt>
                <c:pt idx="7">
                  <c:v>103.22159942283145</c:v>
                </c:pt>
                <c:pt idx="8">
                  <c:v>103.7016482601698</c:v>
                </c:pt>
                <c:pt idx="9">
                  <c:v>104.84211110494479</c:v>
                </c:pt>
                <c:pt idx="10">
                  <c:v>107.21460680392919</c:v>
                </c:pt>
                <c:pt idx="11">
                  <c:v>106.18791275875465</c:v>
                </c:pt>
                <c:pt idx="12">
                  <c:v>106.52366946001443</c:v>
                </c:pt>
                <c:pt idx="13">
                  <c:v>107.1896331649925</c:v>
                </c:pt>
                <c:pt idx="14">
                  <c:v>109.80909040457294</c:v>
                </c:pt>
                <c:pt idx="15">
                  <c:v>108.21077751262555</c:v>
                </c:pt>
                <c:pt idx="16">
                  <c:v>109.72307009267995</c:v>
                </c:pt>
                <c:pt idx="17">
                  <c:v>110.20034408124756</c:v>
                </c:pt>
                <c:pt idx="18">
                  <c:v>113.05843831511181</c:v>
                </c:pt>
                <c:pt idx="19">
                  <c:v>112.03729396747877</c:v>
                </c:pt>
                <c:pt idx="20">
                  <c:v>112.6533103945835</c:v>
                </c:pt>
                <c:pt idx="21">
                  <c:v>113.2027304511904</c:v>
                </c:pt>
                <c:pt idx="22">
                  <c:v>115.06742882512904</c:v>
                </c:pt>
                <c:pt idx="23">
                  <c:v>114.08513236028637</c:v>
                </c:pt>
                <c:pt idx="24">
                  <c:v>114.24329874021866</c:v>
                </c:pt>
              </c:numCache>
            </c:numRef>
          </c:val>
          <c:smooth val="0"/>
          <c:extLst>
            <c:ext xmlns:c16="http://schemas.microsoft.com/office/drawing/2014/chart" uri="{C3380CC4-5D6E-409C-BE32-E72D297353CC}">
              <c16:uniqueId val="{00000000-3E7F-4C7D-9EB5-FBD36B68CB6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104.18509697175911</c:v>
                </c:pt>
                <c:pt idx="2">
                  <c:v>108.81252126573663</c:v>
                </c:pt>
                <c:pt idx="3">
                  <c:v>105.47805375978223</c:v>
                </c:pt>
                <c:pt idx="4">
                  <c:v>104.79755018713848</c:v>
                </c:pt>
                <c:pt idx="5">
                  <c:v>106.83906090506976</c:v>
                </c:pt>
                <c:pt idx="6">
                  <c:v>111.36440966315074</c:v>
                </c:pt>
                <c:pt idx="7">
                  <c:v>110.20755358965634</c:v>
                </c:pt>
                <c:pt idx="8">
                  <c:v>108.06396733582851</c:v>
                </c:pt>
                <c:pt idx="9">
                  <c:v>111.84076216400136</c:v>
                </c:pt>
                <c:pt idx="10">
                  <c:v>116.7744130656686</c:v>
                </c:pt>
                <c:pt idx="11">
                  <c:v>116.02585913576047</c:v>
                </c:pt>
                <c:pt idx="12">
                  <c:v>113.50799591697856</c:v>
                </c:pt>
                <c:pt idx="13">
                  <c:v>115.82170806396735</c:v>
                </c:pt>
                <c:pt idx="14">
                  <c:v>120.17693092888737</c:v>
                </c:pt>
                <c:pt idx="15">
                  <c:v>118.30554610411706</c:v>
                </c:pt>
                <c:pt idx="16">
                  <c:v>116.29806056481797</c:v>
                </c:pt>
                <c:pt idx="17">
                  <c:v>120.38108200068049</c:v>
                </c:pt>
                <c:pt idx="18">
                  <c:v>125.58693433140525</c:v>
                </c:pt>
                <c:pt idx="19">
                  <c:v>120.17693092888737</c:v>
                </c:pt>
                <c:pt idx="20">
                  <c:v>119.564477713508</c:v>
                </c:pt>
                <c:pt idx="21">
                  <c:v>122.93297039809458</c:v>
                </c:pt>
                <c:pt idx="22">
                  <c:v>127.86662129976183</c:v>
                </c:pt>
                <c:pt idx="23">
                  <c:v>127.76454576386527</c:v>
                </c:pt>
                <c:pt idx="24">
                  <c:v>122.76284450493364</c:v>
                </c:pt>
              </c:numCache>
            </c:numRef>
          </c:val>
          <c:smooth val="0"/>
          <c:extLst>
            <c:ext xmlns:c16="http://schemas.microsoft.com/office/drawing/2014/chart" uri="{C3380CC4-5D6E-409C-BE32-E72D297353CC}">
              <c16:uniqueId val="{00000001-3E7F-4C7D-9EB5-FBD36B68CB6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102.73992049971608</c:v>
                </c:pt>
                <c:pt idx="2">
                  <c:v>101.87393526405451</c:v>
                </c:pt>
                <c:pt idx="3">
                  <c:v>100.44009085746734</c:v>
                </c:pt>
                <c:pt idx="4">
                  <c:v>97.331061896649629</c:v>
                </c:pt>
                <c:pt idx="5">
                  <c:v>99.063032367972752</c:v>
                </c:pt>
                <c:pt idx="6">
                  <c:v>96.564452015900059</c:v>
                </c:pt>
                <c:pt idx="7">
                  <c:v>95.954003407155028</c:v>
                </c:pt>
                <c:pt idx="8">
                  <c:v>94.562748438387274</c:v>
                </c:pt>
                <c:pt idx="9">
                  <c:v>98.779102782509938</c:v>
                </c:pt>
                <c:pt idx="10">
                  <c:v>95.925610448608751</c:v>
                </c:pt>
                <c:pt idx="11">
                  <c:v>95.726859738784782</c:v>
                </c:pt>
                <c:pt idx="12">
                  <c:v>93.952299829642243</c:v>
                </c:pt>
                <c:pt idx="13">
                  <c:v>95.655877342419089</c:v>
                </c:pt>
                <c:pt idx="14">
                  <c:v>93.639977285633165</c:v>
                </c:pt>
                <c:pt idx="15">
                  <c:v>93.143100511073257</c:v>
                </c:pt>
                <c:pt idx="16">
                  <c:v>91.737649063032364</c:v>
                </c:pt>
                <c:pt idx="17">
                  <c:v>94.60533787620669</c:v>
                </c:pt>
                <c:pt idx="18">
                  <c:v>91.553094832481534</c:v>
                </c:pt>
                <c:pt idx="19">
                  <c:v>90.38898353208404</c:v>
                </c:pt>
                <c:pt idx="20">
                  <c:v>89.224872231686547</c:v>
                </c:pt>
                <c:pt idx="21">
                  <c:v>92.106757524134025</c:v>
                </c:pt>
                <c:pt idx="22">
                  <c:v>89.011925042589439</c:v>
                </c:pt>
                <c:pt idx="23">
                  <c:v>88.869960249858039</c:v>
                </c:pt>
                <c:pt idx="24">
                  <c:v>86.044860874503129</c:v>
                </c:pt>
              </c:numCache>
            </c:numRef>
          </c:val>
          <c:smooth val="0"/>
          <c:extLst>
            <c:ext xmlns:c16="http://schemas.microsoft.com/office/drawing/2014/chart" uri="{C3380CC4-5D6E-409C-BE32-E72D297353CC}">
              <c16:uniqueId val="{00000002-3E7F-4C7D-9EB5-FBD36B68CB6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E7F-4C7D-9EB5-FBD36B68CB67}"/>
                </c:ext>
              </c:extLst>
            </c:dLbl>
            <c:dLbl>
              <c:idx val="1"/>
              <c:delete val="1"/>
              <c:extLst>
                <c:ext xmlns:c15="http://schemas.microsoft.com/office/drawing/2012/chart" uri="{CE6537A1-D6FC-4f65-9D91-7224C49458BB}"/>
                <c:ext xmlns:c16="http://schemas.microsoft.com/office/drawing/2014/chart" uri="{C3380CC4-5D6E-409C-BE32-E72D297353CC}">
                  <c16:uniqueId val="{00000004-3E7F-4C7D-9EB5-FBD36B68CB67}"/>
                </c:ext>
              </c:extLst>
            </c:dLbl>
            <c:dLbl>
              <c:idx val="2"/>
              <c:delete val="1"/>
              <c:extLst>
                <c:ext xmlns:c15="http://schemas.microsoft.com/office/drawing/2012/chart" uri="{CE6537A1-D6FC-4f65-9D91-7224C49458BB}"/>
                <c:ext xmlns:c16="http://schemas.microsoft.com/office/drawing/2014/chart" uri="{C3380CC4-5D6E-409C-BE32-E72D297353CC}">
                  <c16:uniqueId val="{00000005-3E7F-4C7D-9EB5-FBD36B68CB67}"/>
                </c:ext>
              </c:extLst>
            </c:dLbl>
            <c:dLbl>
              <c:idx val="3"/>
              <c:delete val="1"/>
              <c:extLst>
                <c:ext xmlns:c15="http://schemas.microsoft.com/office/drawing/2012/chart" uri="{CE6537A1-D6FC-4f65-9D91-7224C49458BB}"/>
                <c:ext xmlns:c16="http://schemas.microsoft.com/office/drawing/2014/chart" uri="{C3380CC4-5D6E-409C-BE32-E72D297353CC}">
                  <c16:uniqueId val="{00000006-3E7F-4C7D-9EB5-FBD36B68CB67}"/>
                </c:ext>
              </c:extLst>
            </c:dLbl>
            <c:dLbl>
              <c:idx val="4"/>
              <c:delete val="1"/>
              <c:extLst>
                <c:ext xmlns:c15="http://schemas.microsoft.com/office/drawing/2012/chart" uri="{CE6537A1-D6FC-4f65-9D91-7224C49458BB}"/>
                <c:ext xmlns:c16="http://schemas.microsoft.com/office/drawing/2014/chart" uri="{C3380CC4-5D6E-409C-BE32-E72D297353CC}">
                  <c16:uniqueId val="{00000007-3E7F-4C7D-9EB5-FBD36B68CB67}"/>
                </c:ext>
              </c:extLst>
            </c:dLbl>
            <c:dLbl>
              <c:idx val="5"/>
              <c:delete val="1"/>
              <c:extLst>
                <c:ext xmlns:c15="http://schemas.microsoft.com/office/drawing/2012/chart" uri="{CE6537A1-D6FC-4f65-9D91-7224C49458BB}"/>
                <c:ext xmlns:c16="http://schemas.microsoft.com/office/drawing/2014/chart" uri="{C3380CC4-5D6E-409C-BE32-E72D297353CC}">
                  <c16:uniqueId val="{00000008-3E7F-4C7D-9EB5-FBD36B68CB67}"/>
                </c:ext>
              </c:extLst>
            </c:dLbl>
            <c:dLbl>
              <c:idx val="6"/>
              <c:delete val="1"/>
              <c:extLst>
                <c:ext xmlns:c15="http://schemas.microsoft.com/office/drawing/2012/chart" uri="{CE6537A1-D6FC-4f65-9D91-7224C49458BB}"/>
                <c:ext xmlns:c16="http://schemas.microsoft.com/office/drawing/2014/chart" uri="{C3380CC4-5D6E-409C-BE32-E72D297353CC}">
                  <c16:uniqueId val="{00000009-3E7F-4C7D-9EB5-FBD36B68CB67}"/>
                </c:ext>
              </c:extLst>
            </c:dLbl>
            <c:dLbl>
              <c:idx val="7"/>
              <c:delete val="1"/>
              <c:extLst>
                <c:ext xmlns:c15="http://schemas.microsoft.com/office/drawing/2012/chart" uri="{CE6537A1-D6FC-4f65-9D91-7224C49458BB}"/>
                <c:ext xmlns:c16="http://schemas.microsoft.com/office/drawing/2014/chart" uri="{C3380CC4-5D6E-409C-BE32-E72D297353CC}">
                  <c16:uniqueId val="{0000000A-3E7F-4C7D-9EB5-FBD36B68CB67}"/>
                </c:ext>
              </c:extLst>
            </c:dLbl>
            <c:dLbl>
              <c:idx val="8"/>
              <c:delete val="1"/>
              <c:extLst>
                <c:ext xmlns:c15="http://schemas.microsoft.com/office/drawing/2012/chart" uri="{CE6537A1-D6FC-4f65-9D91-7224C49458BB}"/>
                <c:ext xmlns:c16="http://schemas.microsoft.com/office/drawing/2014/chart" uri="{C3380CC4-5D6E-409C-BE32-E72D297353CC}">
                  <c16:uniqueId val="{0000000B-3E7F-4C7D-9EB5-FBD36B68CB67}"/>
                </c:ext>
              </c:extLst>
            </c:dLbl>
            <c:dLbl>
              <c:idx val="9"/>
              <c:delete val="1"/>
              <c:extLst>
                <c:ext xmlns:c15="http://schemas.microsoft.com/office/drawing/2012/chart" uri="{CE6537A1-D6FC-4f65-9D91-7224C49458BB}"/>
                <c:ext xmlns:c16="http://schemas.microsoft.com/office/drawing/2014/chart" uri="{C3380CC4-5D6E-409C-BE32-E72D297353CC}">
                  <c16:uniqueId val="{0000000C-3E7F-4C7D-9EB5-FBD36B68CB67}"/>
                </c:ext>
              </c:extLst>
            </c:dLbl>
            <c:dLbl>
              <c:idx val="10"/>
              <c:delete val="1"/>
              <c:extLst>
                <c:ext xmlns:c15="http://schemas.microsoft.com/office/drawing/2012/chart" uri="{CE6537A1-D6FC-4f65-9D91-7224C49458BB}"/>
                <c:ext xmlns:c16="http://schemas.microsoft.com/office/drawing/2014/chart" uri="{C3380CC4-5D6E-409C-BE32-E72D297353CC}">
                  <c16:uniqueId val="{0000000D-3E7F-4C7D-9EB5-FBD36B68CB67}"/>
                </c:ext>
              </c:extLst>
            </c:dLbl>
            <c:dLbl>
              <c:idx val="11"/>
              <c:delete val="1"/>
              <c:extLst>
                <c:ext xmlns:c15="http://schemas.microsoft.com/office/drawing/2012/chart" uri="{CE6537A1-D6FC-4f65-9D91-7224C49458BB}"/>
                <c:ext xmlns:c16="http://schemas.microsoft.com/office/drawing/2014/chart" uri="{C3380CC4-5D6E-409C-BE32-E72D297353CC}">
                  <c16:uniqueId val="{0000000E-3E7F-4C7D-9EB5-FBD36B68CB67}"/>
                </c:ext>
              </c:extLst>
            </c:dLbl>
            <c:dLbl>
              <c:idx val="12"/>
              <c:delete val="1"/>
              <c:extLst>
                <c:ext xmlns:c15="http://schemas.microsoft.com/office/drawing/2012/chart" uri="{CE6537A1-D6FC-4f65-9D91-7224C49458BB}"/>
                <c:ext xmlns:c16="http://schemas.microsoft.com/office/drawing/2014/chart" uri="{C3380CC4-5D6E-409C-BE32-E72D297353CC}">
                  <c16:uniqueId val="{0000000F-3E7F-4C7D-9EB5-FBD36B68CB6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E7F-4C7D-9EB5-FBD36B68CB67}"/>
                </c:ext>
              </c:extLst>
            </c:dLbl>
            <c:dLbl>
              <c:idx val="14"/>
              <c:delete val="1"/>
              <c:extLst>
                <c:ext xmlns:c15="http://schemas.microsoft.com/office/drawing/2012/chart" uri="{CE6537A1-D6FC-4f65-9D91-7224C49458BB}"/>
                <c:ext xmlns:c16="http://schemas.microsoft.com/office/drawing/2014/chart" uri="{C3380CC4-5D6E-409C-BE32-E72D297353CC}">
                  <c16:uniqueId val="{00000011-3E7F-4C7D-9EB5-FBD36B68CB67}"/>
                </c:ext>
              </c:extLst>
            </c:dLbl>
            <c:dLbl>
              <c:idx val="15"/>
              <c:delete val="1"/>
              <c:extLst>
                <c:ext xmlns:c15="http://schemas.microsoft.com/office/drawing/2012/chart" uri="{CE6537A1-D6FC-4f65-9D91-7224C49458BB}"/>
                <c:ext xmlns:c16="http://schemas.microsoft.com/office/drawing/2014/chart" uri="{C3380CC4-5D6E-409C-BE32-E72D297353CC}">
                  <c16:uniqueId val="{00000012-3E7F-4C7D-9EB5-FBD36B68CB67}"/>
                </c:ext>
              </c:extLst>
            </c:dLbl>
            <c:dLbl>
              <c:idx val="16"/>
              <c:delete val="1"/>
              <c:extLst>
                <c:ext xmlns:c15="http://schemas.microsoft.com/office/drawing/2012/chart" uri="{CE6537A1-D6FC-4f65-9D91-7224C49458BB}"/>
                <c:ext xmlns:c16="http://schemas.microsoft.com/office/drawing/2014/chart" uri="{C3380CC4-5D6E-409C-BE32-E72D297353CC}">
                  <c16:uniqueId val="{00000013-3E7F-4C7D-9EB5-FBD36B68CB67}"/>
                </c:ext>
              </c:extLst>
            </c:dLbl>
            <c:dLbl>
              <c:idx val="17"/>
              <c:delete val="1"/>
              <c:extLst>
                <c:ext xmlns:c15="http://schemas.microsoft.com/office/drawing/2012/chart" uri="{CE6537A1-D6FC-4f65-9D91-7224C49458BB}"/>
                <c:ext xmlns:c16="http://schemas.microsoft.com/office/drawing/2014/chart" uri="{C3380CC4-5D6E-409C-BE32-E72D297353CC}">
                  <c16:uniqueId val="{00000014-3E7F-4C7D-9EB5-FBD36B68CB67}"/>
                </c:ext>
              </c:extLst>
            </c:dLbl>
            <c:dLbl>
              <c:idx val="18"/>
              <c:delete val="1"/>
              <c:extLst>
                <c:ext xmlns:c15="http://schemas.microsoft.com/office/drawing/2012/chart" uri="{CE6537A1-D6FC-4f65-9D91-7224C49458BB}"/>
                <c:ext xmlns:c16="http://schemas.microsoft.com/office/drawing/2014/chart" uri="{C3380CC4-5D6E-409C-BE32-E72D297353CC}">
                  <c16:uniqueId val="{00000015-3E7F-4C7D-9EB5-FBD36B68CB67}"/>
                </c:ext>
              </c:extLst>
            </c:dLbl>
            <c:dLbl>
              <c:idx val="19"/>
              <c:delete val="1"/>
              <c:extLst>
                <c:ext xmlns:c15="http://schemas.microsoft.com/office/drawing/2012/chart" uri="{CE6537A1-D6FC-4f65-9D91-7224C49458BB}"/>
                <c:ext xmlns:c16="http://schemas.microsoft.com/office/drawing/2014/chart" uri="{C3380CC4-5D6E-409C-BE32-E72D297353CC}">
                  <c16:uniqueId val="{00000016-3E7F-4C7D-9EB5-FBD36B68CB67}"/>
                </c:ext>
              </c:extLst>
            </c:dLbl>
            <c:dLbl>
              <c:idx val="20"/>
              <c:delete val="1"/>
              <c:extLst>
                <c:ext xmlns:c15="http://schemas.microsoft.com/office/drawing/2012/chart" uri="{CE6537A1-D6FC-4f65-9D91-7224C49458BB}"/>
                <c:ext xmlns:c16="http://schemas.microsoft.com/office/drawing/2014/chart" uri="{C3380CC4-5D6E-409C-BE32-E72D297353CC}">
                  <c16:uniqueId val="{00000017-3E7F-4C7D-9EB5-FBD36B68CB67}"/>
                </c:ext>
              </c:extLst>
            </c:dLbl>
            <c:dLbl>
              <c:idx val="21"/>
              <c:delete val="1"/>
              <c:extLst>
                <c:ext xmlns:c15="http://schemas.microsoft.com/office/drawing/2012/chart" uri="{CE6537A1-D6FC-4f65-9D91-7224C49458BB}"/>
                <c:ext xmlns:c16="http://schemas.microsoft.com/office/drawing/2014/chart" uri="{C3380CC4-5D6E-409C-BE32-E72D297353CC}">
                  <c16:uniqueId val="{00000018-3E7F-4C7D-9EB5-FBD36B68CB67}"/>
                </c:ext>
              </c:extLst>
            </c:dLbl>
            <c:dLbl>
              <c:idx val="22"/>
              <c:delete val="1"/>
              <c:extLst>
                <c:ext xmlns:c15="http://schemas.microsoft.com/office/drawing/2012/chart" uri="{CE6537A1-D6FC-4f65-9D91-7224C49458BB}"/>
                <c:ext xmlns:c16="http://schemas.microsoft.com/office/drawing/2014/chart" uri="{C3380CC4-5D6E-409C-BE32-E72D297353CC}">
                  <c16:uniqueId val="{00000019-3E7F-4C7D-9EB5-FBD36B68CB67}"/>
                </c:ext>
              </c:extLst>
            </c:dLbl>
            <c:dLbl>
              <c:idx val="23"/>
              <c:delete val="1"/>
              <c:extLst>
                <c:ext xmlns:c15="http://schemas.microsoft.com/office/drawing/2012/chart" uri="{CE6537A1-D6FC-4f65-9D91-7224C49458BB}"/>
                <c:ext xmlns:c16="http://schemas.microsoft.com/office/drawing/2014/chart" uri="{C3380CC4-5D6E-409C-BE32-E72D297353CC}">
                  <c16:uniqueId val="{0000001A-3E7F-4C7D-9EB5-FBD36B68CB67}"/>
                </c:ext>
              </c:extLst>
            </c:dLbl>
            <c:dLbl>
              <c:idx val="24"/>
              <c:delete val="1"/>
              <c:extLst>
                <c:ext xmlns:c15="http://schemas.microsoft.com/office/drawing/2012/chart" uri="{CE6537A1-D6FC-4f65-9D91-7224C49458BB}"/>
                <c:ext xmlns:c16="http://schemas.microsoft.com/office/drawing/2014/chart" uri="{C3380CC4-5D6E-409C-BE32-E72D297353CC}">
                  <c16:uniqueId val="{0000001B-3E7F-4C7D-9EB5-FBD36B68CB6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E7F-4C7D-9EB5-FBD36B68CB6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Nienburg (Weser) (03256)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41171</v>
      </c>
      <c r="F11" s="238">
        <v>41114</v>
      </c>
      <c r="G11" s="238">
        <v>41468</v>
      </c>
      <c r="H11" s="238">
        <v>40796</v>
      </c>
      <c r="I11" s="265">
        <v>40598</v>
      </c>
      <c r="J11" s="263">
        <v>573</v>
      </c>
      <c r="K11" s="266">
        <v>1.4113995763338096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18.051541133321997</v>
      </c>
      <c r="E13" s="115">
        <v>7432</v>
      </c>
      <c r="F13" s="114">
        <v>7269</v>
      </c>
      <c r="G13" s="114">
        <v>7297</v>
      </c>
      <c r="H13" s="114">
        <v>7426</v>
      </c>
      <c r="I13" s="140">
        <v>7207</v>
      </c>
      <c r="J13" s="115">
        <v>225</v>
      </c>
      <c r="K13" s="116">
        <v>3.121964756486749</v>
      </c>
    </row>
    <row r="14" spans="1:255" ht="14.1" customHeight="1" x14ac:dyDescent="0.2">
      <c r="A14" s="306" t="s">
        <v>230</v>
      </c>
      <c r="B14" s="307"/>
      <c r="C14" s="308"/>
      <c r="D14" s="113">
        <v>63.736610721138668</v>
      </c>
      <c r="E14" s="115">
        <v>26241</v>
      </c>
      <c r="F14" s="114">
        <v>26393</v>
      </c>
      <c r="G14" s="114">
        <v>26726</v>
      </c>
      <c r="H14" s="114">
        <v>26029</v>
      </c>
      <c r="I14" s="140">
        <v>26032</v>
      </c>
      <c r="J14" s="115">
        <v>209</v>
      </c>
      <c r="K14" s="116">
        <v>0.80285802089735714</v>
      </c>
    </row>
    <row r="15" spans="1:255" ht="14.1" customHeight="1" x14ac:dyDescent="0.2">
      <c r="A15" s="306" t="s">
        <v>231</v>
      </c>
      <c r="B15" s="307"/>
      <c r="C15" s="308"/>
      <c r="D15" s="113">
        <v>9.2297976731194282</v>
      </c>
      <c r="E15" s="115">
        <v>3800</v>
      </c>
      <c r="F15" s="114">
        <v>3768</v>
      </c>
      <c r="G15" s="114">
        <v>3764</v>
      </c>
      <c r="H15" s="114">
        <v>3697</v>
      </c>
      <c r="I15" s="140">
        <v>3709</v>
      </c>
      <c r="J15" s="115">
        <v>91</v>
      </c>
      <c r="K15" s="116">
        <v>2.4534915071447831</v>
      </c>
    </row>
    <row r="16" spans="1:255" ht="14.1" customHeight="1" x14ac:dyDescent="0.2">
      <c r="A16" s="306" t="s">
        <v>232</v>
      </c>
      <c r="B16" s="307"/>
      <c r="C16" s="308"/>
      <c r="D16" s="113">
        <v>7.1628087731655778</v>
      </c>
      <c r="E16" s="115">
        <v>2949</v>
      </c>
      <c r="F16" s="114">
        <v>2968</v>
      </c>
      <c r="G16" s="114">
        <v>2972</v>
      </c>
      <c r="H16" s="114">
        <v>2945</v>
      </c>
      <c r="I16" s="140">
        <v>2940</v>
      </c>
      <c r="J16" s="115">
        <v>9</v>
      </c>
      <c r="K16" s="116">
        <v>0.30612244897959184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1.741517087270166</v>
      </c>
      <c r="E18" s="115">
        <v>717</v>
      </c>
      <c r="F18" s="114">
        <v>671</v>
      </c>
      <c r="G18" s="114">
        <v>722</v>
      </c>
      <c r="H18" s="114">
        <v>704</v>
      </c>
      <c r="I18" s="140">
        <v>688</v>
      </c>
      <c r="J18" s="115">
        <v>29</v>
      </c>
      <c r="K18" s="116">
        <v>4.2151162790697674</v>
      </c>
    </row>
    <row r="19" spans="1:255" ht="14.1" customHeight="1" x14ac:dyDescent="0.2">
      <c r="A19" s="306" t="s">
        <v>235</v>
      </c>
      <c r="B19" s="307" t="s">
        <v>236</v>
      </c>
      <c r="C19" s="308"/>
      <c r="D19" s="113">
        <v>1.3140317213572661</v>
      </c>
      <c r="E19" s="115">
        <v>541</v>
      </c>
      <c r="F19" s="114">
        <v>506</v>
      </c>
      <c r="G19" s="114">
        <v>557</v>
      </c>
      <c r="H19" s="114">
        <v>547</v>
      </c>
      <c r="I19" s="140">
        <v>529</v>
      </c>
      <c r="J19" s="115">
        <v>12</v>
      </c>
      <c r="K19" s="116">
        <v>2.2684310018903591</v>
      </c>
    </row>
    <row r="20" spans="1:255" ht="14.1" customHeight="1" x14ac:dyDescent="0.2">
      <c r="A20" s="306">
        <v>12</v>
      </c>
      <c r="B20" s="307" t="s">
        <v>237</v>
      </c>
      <c r="C20" s="308"/>
      <c r="D20" s="113">
        <v>1.0079910616696217</v>
      </c>
      <c r="E20" s="115">
        <v>415</v>
      </c>
      <c r="F20" s="114">
        <v>406</v>
      </c>
      <c r="G20" s="114">
        <v>468</v>
      </c>
      <c r="H20" s="114">
        <v>479</v>
      </c>
      <c r="I20" s="140">
        <v>444</v>
      </c>
      <c r="J20" s="115">
        <v>-29</v>
      </c>
      <c r="K20" s="116">
        <v>-6.5315315315315319</v>
      </c>
    </row>
    <row r="21" spans="1:255" ht="14.1" customHeight="1" x14ac:dyDescent="0.2">
      <c r="A21" s="306">
        <v>21</v>
      </c>
      <c r="B21" s="307" t="s">
        <v>238</v>
      </c>
      <c r="C21" s="308"/>
      <c r="D21" s="113">
        <v>1.6953680989045687</v>
      </c>
      <c r="E21" s="115">
        <v>698</v>
      </c>
      <c r="F21" s="114">
        <v>630</v>
      </c>
      <c r="G21" s="114">
        <v>629</v>
      </c>
      <c r="H21" s="114">
        <v>578</v>
      </c>
      <c r="I21" s="140">
        <v>573</v>
      </c>
      <c r="J21" s="115">
        <v>125</v>
      </c>
      <c r="K21" s="116">
        <v>21.815008726003491</v>
      </c>
    </row>
    <row r="22" spans="1:255" ht="14.1" customHeight="1" x14ac:dyDescent="0.2">
      <c r="A22" s="306">
        <v>22</v>
      </c>
      <c r="B22" s="307" t="s">
        <v>239</v>
      </c>
      <c r="C22" s="308"/>
      <c r="D22" s="113">
        <v>1.9479730878531005</v>
      </c>
      <c r="E22" s="115">
        <v>802</v>
      </c>
      <c r="F22" s="114">
        <v>778</v>
      </c>
      <c r="G22" s="114">
        <v>797</v>
      </c>
      <c r="H22" s="114">
        <v>788</v>
      </c>
      <c r="I22" s="140">
        <v>793</v>
      </c>
      <c r="J22" s="115">
        <v>9</v>
      </c>
      <c r="K22" s="116">
        <v>1.1349306431273645</v>
      </c>
    </row>
    <row r="23" spans="1:255" ht="14.1" customHeight="1" x14ac:dyDescent="0.2">
      <c r="A23" s="306">
        <v>23</v>
      </c>
      <c r="B23" s="307" t="s">
        <v>240</v>
      </c>
      <c r="C23" s="308"/>
      <c r="D23" s="113">
        <v>0.8161084258337179</v>
      </c>
      <c r="E23" s="115">
        <v>336</v>
      </c>
      <c r="F23" s="114">
        <v>329</v>
      </c>
      <c r="G23" s="114">
        <v>329</v>
      </c>
      <c r="H23" s="114">
        <v>320</v>
      </c>
      <c r="I23" s="140">
        <v>327</v>
      </c>
      <c r="J23" s="115">
        <v>9</v>
      </c>
      <c r="K23" s="116">
        <v>2.7522935779816513</v>
      </c>
    </row>
    <row r="24" spans="1:255" ht="14.1" customHeight="1" x14ac:dyDescent="0.2">
      <c r="A24" s="306">
        <v>24</v>
      </c>
      <c r="B24" s="307" t="s">
        <v>241</v>
      </c>
      <c r="C24" s="308"/>
      <c r="D24" s="113">
        <v>3.1429889971096161</v>
      </c>
      <c r="E24" s="115">
        <v>1294</v>
      </c>
      <c r="F24" s="114">
        <v>1307</v>
      </c>
      <c r="G24" s="114">
        <v>1343</v>
      </c>
      <c r="H24" s="114">
        <v>1313</v>
      </c>
      <c r="I24" s="140">
        <v>1342</v>
      </c>
      <c r="J24" s="115">
        <v>-48</v>
      </c>
      <c r="K24" s="116">
        <v>-3.5767511177347244</v>
      </c>
    </row>
    <row r="25" spans="1:255" ht="14.1" customHeight="1" x14ac:dyDescent="0.2">
      <c r="A25" s="306">
        <v>25</v>
      </c>
      <c r="B25" s="307" t="s">
        <v>242</v>
      </c>
      <c r="C25" s="308"/>
      <c r="D25" s="113">
        <v>4.6561900366763016</v>
      </c>
      <c r="E25" s="115">
        <v>1917</v>
      </c>
      <c r="F25" s="114">
        <v>1927</v>
      </c>
      <c r="G25" s="114">
        <v>1942</v>
      </c>
      <c r="H25" s="114">
        <v>1895</v>
      </c>
      <c r="I25" s="140">
        <v>1896</v>
      </c>
      <c r="J25" s="115">
        <v>21</v>
      </c>
      <c r="K25" s="116">
        <v>1.1075949367088607</v>
      </c>
    </row>
    <row r="26" spans="1:255" ht="14.1" customHeight="1" x14ac:dyDescent="0.2">
      <c r="A26" s="306">
        <v>26</v>
      </c>
      <c r="B26" s="307" t="s">
        <v>243</v>
      </c>
      <c r="C26" s="308"/>
      <c r="D26" s="113">
        <v>2.3876029243885259</v>
      </c>
      <c r="E26" s="115">
        <v>983</v>
      </c>
      <c r="F26" s="114">
        <v>994</v>
      </c>
      <c r="G26" s="114">
        <v>1016</v>
      </c>
      <c r="H26" s="114">
        <v>979</v>
      </c>
      <c r="I26" s="140">
        <v>998</v>
      </c>
      <c r="J26" s="115">
        <v>-15</v>
      </c>
      <c r="K26" s="116">
        <v>-1.503006012024048</v>
      </c>
    </row>
    <row r="27" spans="1:255" ht="14.1" customHeight="1" x14ac:dyDescent="0.2">
      <c r="A27" s="306">
        <v>27</v>
      </c>
      <c r="B27" s="307" t="s">
        <v>244</v>
      </c>
      <c r="C27" s="308"/>
      <c r="D27" s="113">
        <v>3.7550703164849044</v>
      </c>
      <c r="E27" s="115">
        <v>1546</v>
      </c>
      <c r="F27" s="114">
        <v>1547</v>
      </c>
      <c r="G27" s="114">
        <v>1562</v>
      </c>
      <c r="H27" s="114">
        <v>1560</v>
      </c>
      <c r="I27" s="140">
        <v>1571</v>
      </c>
      <c r="J27" s="115">
        <v>-25</v>
      </c>
      <c r="K27" s="116">
        <v>-1.5913430935709738</v>
      </c>
    </row>
    <row r="28" spans="1:255" ht="14.1" customHeight="1" x14ac:dyDescent="0.2">
      <c r="A28" s="306">
        <v>28</v>
      </c>
      <c r="B28" s="307" t="s">
        <v>245</v>
      </c>
      <c r="C28" s="308"/>
      <c r="D28" s="113">
        <v>1.1075757207743315</v>
      </c>
      <c r="E28" s="115">
        <v>456</v>
      </c>
      <c r="F28" s="114">
        <v>476</v>
      </c>
      <c r="G28" s="114">
        <v>493</v>
      </c>
      <c r="H28" s="114">
        <v>496</v>
      </c>
      <c r="I28" s="140">
        <v>491</v>
      </c>
      <c r="J28" s="115">
        <v>-35</v>
      </c>
      <c r="K28" s="116">
        <v>-7.1283095723014256</v>
      </c>
    </row>
    <row r="29" spans="1:255" ht="14.1" customHeight="1" x14ac:dyDescent="0.2">
      <c r="A29" s="306">
        <v>29</v>
      </c>
      <c r="B29" s="307" t="s">
        <v>246</v>
      </c>
      <c r="C29" s="308"/>
      <c r="D29" s="113">
        <v>4.7339146486604653</v>
      </c>
      <c r="E29" s="115">
        <v>1949</v>
      </c>
      <c r="F29" s="114">
        <v>1977</v>
      </c>
      <c r="G29" s="114">
        <v>1925</v>
      </c>
      <c r="H29" s="114">
        <v>1945</v>
      </c>
      <c r="I29" s="140">
        <v>1652</v>
      </c>
      <c r="J29" s="115">
        <v>297</v>
      </c>
      <c r="K29" s="116">
        <v>17.978208232445521</v>
      </c>
    </row>
    <row r="30" spans="1:255" ht="14.1" customHeight="1" x14ac:dyDescent="0.2">
      <c r="A30" s="306" t="s">
        <v>247</v>
      </c>
      <c r="B30" s="307" t="s">
        <v>248</v>
      </c>
      <c r="C30" s="308"/>
      <c r="D30" s="113">
        <v>3.5923344101430619</v>
      </c>
      <c r="E30" s="115">
        <v>1479</v>
      </c>
      <c r="F30" s="114">
        <v>1507</v>
      </c>
      <c r="G30" s="114">
        <v>1452</v>
      </c>
      <c r="H30" s="114">
        <v>1481</v>
      </c>
      <c r="I30" s="140">
        <v>1188</v>
      </c>
      <c r="J30" s="115">
        <v>291</v>
      </c>
      <c r="K30" s="116">
        <v>24.494949494949495</v>
      </c>
    </row>
    <row r="31" spans="1:255" ht="14.1" customHeight="1" x14ac:dyDescent="0.2">
      <c r="A31" s="306" t="s">
        <v>249</v>
      </c>
      <c r="B31" s="307" t="s">
        <v>250</v>
      </c>
      <c r="C31" s="308"/>
      <c r="D31" s="113">
        <v>1.141580238517403</v>
      </c>
      <c r="E31" s="115">
        <v>470</v>
      </c>
      <c r="F31" s="114">
        <v>470</v>
      </c>
      <c r="G31" s="114">
        <v>473</v>
      </c>
      <c r="H31" s="114">
        <v>464</v>
      </c>
      <c r="I31" s="140">
        <v>464</v>
      </c>
      <c r="J31" s="115">
        <v>6</v>
      </c>
      <c r="K31" s="116">
        <v>1.2931034482758621</v>
      </c>
    </row>
    <row r="32" spans="1:255" ht="14.1" customHeight="1" x14ac:dyDescent="0.2">
      <c r="A32" s="306">
        <v>31</v>
      </c>
      <c r="B32" s="307" t="s">
        <v>251</v>
      </c>
      <c r="C32" s="308"/>
      <c r="D32" s="113">
        <v>0.7651016492191105</v>
      </c>
      <c r="E32" s="115">
        <v>315</v>
      </c>
      <c r="F32" s="114">
        <v>312</v>
      </c>
      <c r="G32" s="114">
        <v>312</v>
      </c>
      <c r="H32" s="114">
        <v>306</v>
      </c>
      <c r="I32" s="140">
        <v>305</v>
      </c>
      <c r="J32" s="115">
        <v>10</v>
      </c>
      <c r="K32" s="116">
        <v>3.278688524590164</v>
      </c>
    </row>
    <row r="33" spans="1:11" ht="14.1" customHeight="1" x14ac:dyDescent="0.2">
      <c r="A33" s="306">
        <v>32</v>
      </c>
      <c r="B33" s="307" t="s">
        <v>252</v>
      </c>
      <c r="C33" s="308"/>
      <c r="D33" s="113">
        <v>3.3785917271866119</v>
      </c>
      <c r="E33" s="115">
        <v>1391</v>
      </c>
      <c r="F33" s="114">
        <v>1353</v>
      </c>
      <c r="G33" s="114">
        <v>1390</v>
      </c>
      <c r="H33" s="114">
        <v>1357</v>
      </c>
      <c r="I33" s="140">
        <v>1309</v>
      </c>
      <c r="J33" s="115">
        <v>82</v>
      </c>
      <c r="K33" s="116">
        <v>6.2643239113827347</v>
      </c>
    </row>
    <row r="34" spans="1:11" ht="14.1" customHeight="1" x14ac:dyDescent="0.2">
      <c r="A34" s="306">
        <v>33</v>
      </c>
      <c r="B34" s="307" t="s">
        <v>253</v>
      </c>
      <c r="C34" s="308"/>
      <c r="D34" s="113">
        <v>1.4014719098394501</v>
      </c>
      <c r="E34" s="115">
        <v>577</v>
      </c>
      <c r="F34" s="114">
        <v>588</v>
      </c>
      <c r="G34" s="114">
        <v>604</v>
      </c>
      <c r="H34" s="114">
        <v>585</v>
      </c>
      <c r="I34" s="140">
        <v>587</v>
      </c>
      <c r="J34" s="115">
        <v>-10</v>
      </c>
      <c r="K34" s="116">
        <v>-1.7035775127768313</v>
      </c>
    </row>
    <row r="35" spans="1:11" ht="14.1" customHeight="1" x14ac:dyDescent="0.2">
      <c r="A35" s="306">
        <v>34</v>
      </c>
      <c r="B35" s="307" t="s">
        <v>254</v>
      </c>
      <c r="C35" s="308"/>
      <c r="D35" s="113">
        <v>2.9875397731412887</v>
      </c>
      <c r="E35" s="115">
        <v>1230</v>
      </c>
      <c r="F35" s="114">
        <v>1230</v>
      </c>
      <c r="G35" s="114">
        <v>1243</v>
      </c>
      <c r="H35" s="114">
        <v>1247</v>
      </c>
      <c r="I35" s="140">
        <v>1268</v>
      </c>
      <c r="J35" s="115">
        <v>-38</v>
      </c>
      <c r="K35" s="116">
        <v>-2.9968454258675079</v>
      </c>
    </row>
    <row r="36" spans="1:11" ht="14.1" customHeight="1" x14ac:dyDescent="0.2">
      <c r="A36" s="306">
        <v>41</v>
      </c>
      <c r="B36" s="307" t="s">
        <v>255</v>
      </c>
      <c r="C36" s="308"/>
      <c r="D36" s="113">
        <v>1.442763109956037</v>
      </c>
      <c r="E36" s="115">
        <v>594</v>
      </c>
      <c r="F36" s="114">
        <v>576</v>
      </c>
      <c r="G36" s="114">
        <v>580</v>
      </c>
      <c r="H36" s="114">
        <v>573</v>
      </c>
      <c r="I36" s="140">
        <v>561</v>
      </c>
      <c r="J36" s="115">
        <v>33</v>
      </c>
      <c r="K36" s="116">
        <v>5.882352941176471</v>
      </c>
    </row>
    <row r="37" spans="1:11" ht="14.1" customHeight="1" x14ac:dyDescent="0.2">
      <c r="A37" s="306">
        <v>42</v>
      </c>
      <c r="B37" s="307" t="s">
        <v>256</v>
      </c>
      <c r="C37" s="308"/>
      <c r="D37" s="113">
        <v>0.18459595346238858</v>
      </c>
      <c r="E37" s="115">
        <v>76</v>
      </c>
      <c r="F37" s="114">
        <v>80</v>
      </c>
      <c r="G37" s="114">
        <v>81</v>
      </c>
      <c r="H37" s="114">
        <v>78</v>
      </c>
      <c r="I37" s="140">
        <v>79</v>
      </c>
      <c r="J37" s="115">
        <v>-3</v>
      </c>
      <c r="K37" s="116">
        <v>-3.7974683544303796</v>
      </c>
    </row>
    <row r="38" spans="1:11" ht="14.1" customHeight="1" x14ac:dyDescent="0.2">
      <c r="A38" s="306">
        <v>43</v>
      </c>
      <c r="B38" s="307" t="s">
        <v>257</v>
      </c>
      <c r="C38" s="308"/>
      <c r="D38" s="113">
        <v>0.66065920186539073</v>
      </c>
      <c r="E38" s="115">
        <v>272</v>
      </c>
      <c r="F38" s="114">
        <v>274</v>
      </c>
      <c r="G38" s="114">
        <v>277</v>
      </c>
      <c r="H38" s="114">
        <v>265</v>
      </c>
      <c r="I38" s="140">
        <v>275</v>
      </c>
      <c r="J38" s="115">
        <v>-3</v>
      </c>
      <c r="K38" s="116">
        <v>-1.0909090909090908</v>
      </c>
    </row>
    <row r="39" spans="1:11" ht="14.1" customHeight="1" x14ac:dyDescent="0.2">
      <c r="A39" s="306">
        <v>51</v>
      </c>
      <c r="B39" s="307" t="s">
        <v>258</v>
      </c>
      <c r="C39" s="308"/>
      <c r="D39" s="113">
        <v>5.8099147458162301</v>
      </c>
      <c r="E39" s="115">
        <v>2392</v>
      </c>
      <c r="F39" s="114">
        <v>2367</v>
      </c>
      <c r="G39" s="114">
        <v>2426</v>
      </c>
      <c r="H39" s="114">
        <v>2458</v>
      </c>
      <c r="I39" s="140">
        <v>2566</v>
      </c>
      <c r="J39" s="115">
        <v>-174</v>
      </c>
      <c r="K39" s="116">
        <v>-6.7809820732657835</v>
      </c>
    </row>
    <row r="40" spans="1:11" ht="14.1" customHeight="1" x14ac:dyDescent="0.2">
      <c r="A40" s="306" t="s">
        <v>259</v>
      </c>
      <c r="B40" s="307" t="s">
        <v>260</v>
      </c>
      <c r="C40" s="308"/>
      <c r="D40" s="113">
        <v>4.7241990721624445</v>
      </c>
      <c r="E40" s="115">
        <v>1945</v>
      </c>
      <c r="F40" s="114">
        <v>1921</v>
      </c>
      <c r="G40" s="114">
        <v>1974</v>
      </c>
      <c r="H40" s="114">
        <v>2077</v>
      </c>
      <c r="I40" s="140">
        <v>2189</v>
      </c>
      <c r="J40" s="115">
        <v>-244</v>
      </c>
      <c r="K40" s="116">
        <v>-11.146642302421197</v>
      </c>
    </row>
    <row r="41" spans="1:11" ht="14.1" customHeight="1" x14ac:dyDescent="0.2">
      <c r="A41" s="306"/>
      <c r="B41" s="307" t="s">
        <v>261</v>
      </c>
      <c r="C41" s="308"/>
      <c r="D41" s="113">
        <v>4.0513953996745284</v>
      </c>
      <c r="E41" s="115">
        <v>1668</v>
      </c>
      <c r="F41" s="114">
        <v>1643</v>
      </c>
      <c r="G41" s="114">
        <v>1707</v>
      </c>
      <c r="H41" s="114">
        <v>1820</v>
      </c>
      <c r="I41" s="140">
        <v>1933</v>
      </c>
      <c r="J41" s="115">
        <v>-265</v>
      </c>
      <c r="K41" s="116">
        <v>-13.709260217278841</v>
      </c>
    </row>
    <row r="42" spans="1:11" ht="14.1" customHeight="1" x14ac:dyDescent="0.2">
      <c r="A42" s="306">
        <v>52</v>
      </c>
      <c r="B42" s="307" t="s">
        <v>262</v>
      </c>
      <c r="C42" s="308"/>
      <c r="D42" s="113">
        <v>6.2398290058536352</v>
      </c>
      <c r="E42" s="115">
        <v>2569</v>
      </c>
      <c r="F42" s="114">
        <v>2581</v>
      </c>
      <c r="G42" s="114">
        <v>2627</v>
      </c>
      <c r="H42" s="114">
        <v>2612</v>
      </c>
      <c r="I42" s="140">
        <v>2566</v>
      </c>
      <c r="J42" s="115">
        <v>3</v>
      </c>
      <c r="K42" s="116">
        <v>0.11691348402182385</v>
      </c>
    </row>
    <row r="43" spans="1:11" ht="14.1" customHeight="1" x14ac:dyDescent="0.2">
      <c r="A43" s="306" t="s">
        <v>263</v>
      </c>
      <c r="B43" s="307" t="s">
        <v>264</v>
      </c>
      <c r="C43" s="308"/>
      <c r="D43" s="113">
        <v>5.4868718272570502</v>
      </c>
      <c r="E43" s="115">
        <v>2259</v>
      </c>
      <c r="F43" s="114">
        <v>2270</v>
      </c>
      <c r="G43" s="114">
        <v>2312</v>
      </c>
      <c r="H43" s="114">
        <v>2309</v>
      </c>
      <c r="I43" s="140">
        <v>2275</v>
      </c>
      <c r="J43" s="115">
        <v>-16</v>
      </c>
      <c r="K43" s="116">
        <v>-0.70329670329670335</v>
      </c>
    </row>
    <row r="44" spans="1:11" ht="14.1" customHeight="1" x14ac:dyDescent="0.2">
      <c r="A44" s="306">
        <v>53</v>
      </c>
      <c r="B44" s="307" t="s">
        <v>265</v>
      </c>
      <c r="C44" s="308"/>
      <c r="D44" s="113">
        <v>0.53192781326661975</v>
      </c>
      <c r="E44" s="115">
        <v>219</v>
      </c>
      <c r="F44" s="114">
        <v>213</v>
      </c>
      <c r="G44" s="114">
        <v>221</v>
      </c>
      <c r="H44" s="114">
        <v>216</v>
      </c>
      <c r="I44" s="140">
        <v>213</v>
      </c>
      <c r="J44" s="115">
        <v>6</v>
      </c>
      <c r="K44" s="116">
        <v>2.816901408450704</v>
      </c>
    </row>
    <row r="45" spans="1:11" ht="14.1" customHeight="1" x14ac:dyDescent="0.2">
      <c r="A45" s="306" t="s">
        <v>266</v>
      </c>
      <c r="B45" s="307" t="s">
        <v>267</v>
      </c>
      <c r="C45" s="308"/>
      <c r="D45" s="113">
        <v>0.47363435427849698</v>
      </c>
      <c r="E45" s="115">
        <v>195</v>
      </c>
      <c r="F45" s="114">
        <v>188</v>
      </c>
      <c r="G45" s="114">
        <v>195</v>
      </c>
      <c r="H45" s="114">
        <v>189</v>
      </c>
      <c r="I45" s="140">
        <v>187</v>
      </c>
      <c r="J45" s="115">
        <v>8</v>
      </c>
      <c r="K45" s="116">
        <v>4.2780748663101607</v>
      </c>
    </row>
    <row r="46" spans="1:11" ht="14.1" customHeight="1" x14ac:dyDescent="0.2">
      <c r="A46" s="306">
        <v>54</v>
      </c>
      <c r="B46" s="307" t="s">
        <v>268</v>
      </c>
      <c r="C46" s="308"/>
      <c r="D46" s="113">
        <v>2.1422846178135093</v>
      </c>
      <c r="E46" s="115">
        <v>882</v>
      </c>
      <c r="F46" s="114">
        <v>876</v>
      </c>
      <c r="G46" s="114">
        <v>882</v>
      </c>
      <c r="H46" s="114">
        <v>864</v>
      </c>
      <c r="I46" s="140">
        <v>871</v>
      </c>
      <c r="J46" s="115">
        <v>11</v>
      </c>
      <c r="K46" s="116">
        <v>1.2629161882893227</v>
      </c>
    </row>
    <row r="47" spans="1:11" ht="14.1" customHeight="1" x14ac:dyDescent="0.2">
      <c r="A47" s="306">
        <v>61</v>
      </c>
      <c r="B47" s="307" t="s">
        <v>269</v>
      </c>
      <c r="C47" s="308"/>
      <c r="D47" s="113">
        <v>2.4507541716256589</v>
      </c>
      <c r="E47" s="115">
        <v>1009</v>
      </c>
      <c r="F47" s="114">
        <v>997</v>
      </c>
      <c r="G47" s="114">
        <v>998</v>
      </c>
      <c r="H47" s="114">
        <v>1002</v>
      </c>
      <c r="I47" s="140">
        <v>1003</v>
      </c>
      <c r="J47" s="115">
        <v>6</v>
      </c>
      <c r="K47" s="116">
        <v>0.59820538384845467</v>
      </c>
    </row>
    <row r="48" spans="1:11" ht="14.1" customHeight="1" x14ac:dyDescent="0.2">
      <c r="A48" s="306">
        <v>62</v>
      </c>
      <c r="B48" s="307" t="s">
        <v>270</v>
      </c>
      <c r="C48" s="308"/>
      <c r="D48" s="113">
        <v>6.8227635957348616</v>
      </c>
      <c r="E48" s="115">
        <v>2809</v>
      </c>
      <c r="F48" s="114">
        <v>2855</v>
      </c>
      <c r="G48" s="114">
        <v>2891</v>
      </c>
      <c r="H48" s="114">
        <v>2856</v>
      </c>
      <c r="I48" s="140">
        <v>2865</v>
      </c>
      <c r="J48" s="115">
        <v>-56</v>
      </c>
      <c r="K48" s="116">
        <v>-1.9546247818499127</v>
      </c>
    </row>
    <row r="49" spans="1:11" ht="14.1" customHeight="1" x14ac:dyDescent="0.2">
      <c r="A49" s="306">
        <v>63</v>
      </c>
      <c r="B49" s="307" t="s">
        <v>271</v>
      </c>
      <c r="C49" s="308"/>
      <c r="D49" s="113">
        <v>1.4063296980884603</v>
      </c>
      <c r="E49" s="115">
        <v>579</v>
      </c>
      <c r="F49" s="114">
        <v>571</v>
      </c>
      <c r="G49" s="114">
        <v>576</v>
      </c>
      <c r="H49" s="114">
        <v>515</v>
      </c>
      <c r="I49" s="140">
        <v>508</v>
      </c>
      <c r="J49" s="115">
        <v>71</v>
      </c>
      <c r="K49" s="116">
        <v>13.976377952755906</v>
      </c>
    </row>
    <row r="50" spans="1:11" ht="14.1" customHeight="1" x14ac:dyDescent="0.2">
      <c r="A50" s="306" t="s">
        <v>272</v>
      </c>
      <c r="B50" s="307" t="s">
        <v>273</v>
      </c>
      <c r="C50" s="308"/>
      <c r="D50" s="113">
        <v>0.14087585922129656</v>
      </c>
      <c r="E50" s="115">
        <v>58</v>
      </c>
      <c r="F50" s="114">
        <v>55</v>
      </c>
      <c r="G50" s="114">
        <v>56</v>
      </c>
      <c r="H50" s="114">
        <v>52</v>
      </c>
      <c r="I50" s="140">
        <v>54</v>
      </c>
      <c r="J50" s="115">
        <v>4</v>
      </c>
      <c r="K50" s="116">
        <v>7.4074074074074074</v>
      </c>
    </row>
    <row r="51" spans="1:11" ht="14.1" customHeight="1" x14ac:dyDescent="0.2">
      <c r="A51" s="306" t="s">
        <v>274</v>
      </c>
      <c r="B51" s="307" t="s">
        <v>275</v>
      </c>
      <c r="C51" s="308"/>
      <c r="D51" s="113">
        <v>1.0589978382842291</v>
      </c>
      <c r="E51" s="115">
        <v>436</v>
      </c>
      <c r="F51" s="114">
        <v>433</v>
      </c>
      <c r="G51" s="114">
        <v>439</v>
      </c>
      <c r="H51" s="114">
        <v>393</v>
      </c>
      <c r="I51" s="140">
        <v>382</v>
      </c>
      <c r="J51" s="115">
        <v>54</v>
      </c>
      <c r="K51" s="116">
        <v>14.136125654450261</v>
      </c>
    </row>
    <row r="52" spans="1:11" ht="14.1" customHeight="1" x14ac:dyDescent="0.2">
      <c r="A52" s="306">
        <v>71</v>
      </c>
      <c r="B52" s="307" t="s">
        <v>276</v>
      </c>
      <c r="C52" s="308"/>
      <c r="D52" s="113">
        <v>9.6354229919117831</v>
      </c>
      <c r="E52" s="115">
        <v>3967</v>
      </c>
      <c r="F52" s="114">
        <v>3967</v>
      </c>
      <c r="G52" s="114">
        <v>3964</v>
      </c>
      <c r="H52" s="114">
        <v>3856</v>
      </c>
      <c r="I52" s="140">
        <v>3833</v>
      </c>
      <c r="J52" s="115">
        <v>134</v>
      </c>
      <c r="K52" s="116">
        <v>3.4959561701017479</v>
      </c>
    </row>
    <row r="53" spans="1:11" ht="14.1" customHeight="1" x14ac:dyDescent="0.2">
      <c r="A53" s="306" t="s">
        <v>277</v>
      </c>
      <c r="B53" s="307" t="s">
        <v>278</v>
      </c>
      <c r="C53" s="308"/>
      <c r="D53" s="113">
        <v>2.9875397731412887</v>
      </c>
      <c r="E53" s="115">
        <v>1230</v>
      </c>
      <c r="F53" s="114">
        <v>1230</v>
      </c>
      <c r="G53" s="114">
        <v>1239</v>
      </c>
      <c r="H53" s="114">
        <v>1200</v>
      </c>
      <c r="I53" s="140">
        <v>1207</v>
      </c>
      <c r="J53" s="115">
        <v>23</v>
      </c>
      <c r="K53" s="116">
        <v>1.9055509527754764</v>
      </c>
    </row>
    <row r="54" spans="1:11" ht="14.1" customHeight="1" x14ac:dyDescent="0.2">
      <c r="A54" s="306" t="s">
        <v>279</v>
      </c>
      <c r="B54" s="307" t="s">
        <v>280</v>
      </c>
      <c r="C54" s="308"/>
      <c r="D54" s="113">
        <v>5.5937431687352746</v>
      </c>
      <c r="E54" s="115">
        <v>2303</v>
      </c>
      <c r="F54" s="114">
        <v>2302</v>
      </c>
      <c r="G54" s="114">
        <v>2292</v>
      </c>
      <c r="H54" s="114">
        <v>2229</v>
      </c>
      <c r="I54" s="140">
        <v>2211</v>
      </c>
      <c r="J54" s="115">
        <v>92</v>
      </c>
      <c r="K54" s="116">
        <v>4.1610131162369965</v>
      </c>
    </row>
    <row r="55" spans="1:11" ht="14.1" customHeight="1" x14ac:dyDescent="0.2">
      <c r="A55" s="306">
        <v>72</v>
      </c>
      <c r="B55" s="307" t="s">
        <v>281</v>
      </c>
      <c r="C55" s="308"/>
      <c r="D55" s="113">
        <v>3.4976075392873627</v>
      </c>
      <c r="E55" s="115">
        <v>1440</v>
      </c>
      <c r="F55" s="114">
        <v>1464</v>
      </c>
      <c r="G55" s="114">
        <v>1481</v>
      </c>
      <c r="H55" s="114">
        <v>1441</v>
      </c>
      <c r="I55" s="140">
        <v>1460</v>
      </c>
      <c r="J55" s="115">
        <v>-20</v>
      </c>
      <c r="K55" s="116">
        <v>-1.3698630136986301</v>
      </c>
    </row>
    <row r="56" spans="1:11" ht="14.1" customHeight="1" x14ac:dyDescent="0.2">
      <c r="A56" s="306" t="s">
        <v>282</v>
      </c>
      <c r="B56" s="307" t="s">
        <v>283</v>
      </c>
      <c r="C56" s="308"/>
      <c r="D56" s="113">
        <v>1.8969663112384931</v>
      </c>
      <c r="E56" s="115">
        <v>781</v>
      </c>
      <c r="F56" s="114">
        <v>801</v>
      </c>
      <c r="G56" s="114">
        <v>809</v>
      </c>
      <c r="H56" s="114">
        <v>788</v>
      </c>
      <c r="I56" s="140">
        <v>808</v>
      </c>
      <c r="J56" s="115">
        <v>-27</v>
      </c>
      <c r="K56" s="116">
        <v>-3.3415841584158414</v>
      </c>
    </row>
    <row r="57" spans="1:11" ht="14.1" customHeight="1" x14ac:dyDescent="0.2">
      <c r="A57" s="306" t="s">
        <v>284</v>
      </c>
      <c r="B57" s="307" t="s">
        <v>285</v>
      </c>
      <c r="C57" s="308"/>
      <c r="D57" s="113">
        <v>1.0541400500352189</v>
      </c>
      <c r="E57" s="115">
        <v>434</v>
      </c>
      <c r="F57" s="114">
        <v>435</v>
      </c>
      <c r="G57" s="114">
        <v>436</v>
      </c>
      <c r="H57" s="114">
        <v>428</v>
      </c>
      <c r="I57" s="140">
        <v>429</v>
      </c>
      <c r="J57" s="115">
        <v>5</v>
      </c>
      <c r="K57" s="116">
        <v>1.1655011655011656</v>
      </c>
    </row>
    <row r="58" spans="1:11" ht="14.1" customHeight="1" x14ac:dyDescent="0.2">
      <c r="A58" s="306">
        <v>73</v>
      </c>
      <c r="B58" s="307" t="s">
        <v>286</v>
      </c>
      <c r="C58" s="308"/>
      <c r="D58" s="113">
        <v>2.7567948313133033</v>
      </c>
      <c r="E58" s="115">
        <v>1135</v>
      </c>
      <c r="F58" s="114">
        <v>1137</v>
      </c>
      <c r="G58" s="114">
        <v>1126</v>
      </c>
      <c r="H58" s="114">
        <v>1090</v>
      </c>
      <c r="I58" s="140">
        <v>1093</v>
      </c>
      <c r="J58" s="115">
        <v>42</v>
      </c>
      <c r="K58" s="116">
        <v>3.8426349496797805</v>
      </c>
    </row>
    <row r="59" spans="1:11" ht="14.1" customHeight="1" x14ac:dyDescent="0.2">
      <c r="A59" s="306" t="s">
        <v>287</v>
      </c>
      <c r="B59" s="307" t="s">
        <v>288</v>
      </c>
      <c r="C59" s="308"/>
      <c r="D59" s="113">
        <v>2.3584561948944645</v>
      </c>
      <c r="E59" s="115">
        <v>971</v>
      </c>
      <c r="F59" s="114">
        <v>977</v>
      </c>
      <c r="G59" s="114">
        <v>965</v>
      </c>
      <c r="H59" s="114">
        <v>934</v>
      </c>
      <c r="I59" s="140">
        <v>937</v>
      </c>
      <c r="J59" s="115">
        <v>34</v>
      </c>
      <c r="K59" s="116">
        <v>3.6286019210245466</v>
      </c>
    </row>
    <row r="60" spans="1:11" ht="14.1" customHeight="1" x14ac:dyDescent="0.2">
      <c r="A60" s="306">
        <v>81</v>
      </c>
      <c r="B60" s="307" t="s">
        <v>289</v>
      </c>
      <c r="C60" s="308"/>
      <c r="D60" s="113">
        <v>6.8713414782249638</v>
      </c>
      <c r="E60" s="115">
        <v>2829</v>
      </c>
      <c r="F60" s="114">
        <v>2832</v>
      </c>
      <c r="G60" s="114">
        <v>2808</v>
      </c>
      <c r="H60" s="114">
        <v>2741</v>
      </c>
      <c r="I60" s="140">
        <v>2755</v>
      </c>
      <c r="J60" s="115">
        <v>74</v>
      </c>
      <c r="K60" s="116">
        <v>2.6860254083484572</v>
      </c>
    </row>
    <row r="61" spans="1:11" ht="14.1" customHeight="1" x14ac:dyDescent="0.2">
      <c r="A61" s="306" t="s">
        <v>290</v>
      </c>
      <c r="B61" s="307" t="s">
        <v>291</v>
      </c>
      <c r="C61" s="308"/>
      <c r="D61" s="113">
        <v>2.2054358650506423</v>
      </c>
      <c r="E61" s="115">
        <v>908</v>
      </c>
      <c r="F61" s="114">
        <v>910</v>
      </c>
      <c r="G61" s="114">
        <v>912</v>
      </c>
      <c r="H61" s="114">
        <v>897</v>
      </c>
      <c r="I61" s="140">
        <v>907</v>
      </c>
      <c r="J61" s="115">
        <v>1</v>
      </c>
      <c r="K61" s="116">
        <v>0.11025358324145534</v>
      </c>
    </row>
    <row r="62" spans="1:11" ht="14.1" customHeight="1" x14ac:dyDescent="0.2">
      <c r="A62" s="306" t="s">
        <v>292</v>
      </c>
      <c r="B62" s="307" t="s">
        <v>293</v>
      </c>
      <c r="C62" s="308"/>
      <c r="D62" s="113">
        <v>2.7057880546986959</v>
      </c>
      <c r="E62" s="115">
        <v>1114</v>
      </c>
      <c r="F62" s="114">
        <v>1113</v>
      </c>
      <c r="G62" s="114">
        <v>1091</v>
      </c>
      <c r="H62" s="114">
        <v>1037</v>
      </c>
      <c r="I62" s="140">
        <v>1046</v>
      </c>
      <c r="J62" s="115">
        <v>68</v>
      </c>
      <c r="K62" s="116">
        <v>6.5009560229445507</v>
      </c>
    </row>
    <row r="63" spans="1:11" ht="14.1" customHeight="1" x14ac:dyDescent="0.2">
      <c r="A63" s="306"/>
      <c r="B63" s="307" t="s">
        <v>294</v>
      </c>
      <c r="C63" s="308"/>
      <c r="D63" s="113">
        <v>2.1544290884360349</v>
      </c>
      <c r="E63" s="115">
        <v>887</v>
      </c>
      <c r="F63" s="114">
        <v>884</v>
      </c>
      <c r="G63" s="114">
        <v>870</v>
      </c>
      <c r="H63" s="114">
        <v>832</v>
      </c>
      <c r="I63" s="140">
        <v>839</v>
      </c>
      <c r="J63" s="115">
        <v>48</v>
      </c>
      <c r="K63" s="116">
        <v>5.7210965435041716</v>
      </c>
    </row>
    <row r="64" spans="1:11" ht="14.1" customHeight="1" x14ac:dyDescent="0.2">
      <c r="A64" s="306" t="s">
        <v>295</v>
      </c>
      <c r="B64" s="307" t="s">
        <v>296</v>
      </c>
      <c r="C64" s="308"/>
      <c r="D64" s="113">
        <v>0.4201986835393845</v>
      </c>
      <c r="E64" s="115">
        <v>173</v>
      </c>
      <c r="F64" s="114">
        <v>173</v>
      </c>
      <c r="G64" s="114">
        <v>173</v>
      </c>
      <c r="H64" s="114">
        <v>176</v>
      </c>
      <c r="I64" s="140">
        <v>175</v>
      </c>
      <c r="J64" s="115">
        <v>-2</v>
      </c>
      <c r="K64" s="116">
        <v>-1.1428571428571428</v>
      </c>
    </row>
    <row r="65" spans="1:11" ht="14.1" customHeight="1" x14ac:dyDescent="0.2">
      <c r="A65" s="306" t="s">
        <v>297</v>
      </c>
      <c r="B65" s="307" t="s">
        <v>298</v>
      </c>
      <c r="C65" s="308"/>
      <c r="D65" s="113">
        <v>0.77238833159262588</v>
      </c>
      <c r="E65" s="115">
        <v>318</v>
      </c>
      <c r="F65" s="114">
        <v>318</v>
      </c>
      <c r="G65" s="114">
        <v>307</v>
      </c>
      <c r="H65" s="114">
        <v>304</v>
      </c>
      <c r="I65" s="140">
        <v>306</v>
      </c>
      <c r="J65" s="115">
        <v>12</v>
      </c>
      <c r="K65" s="116">
        <v>3.9215686274509802</v>
      </c>
    </row>
    <row r="66" spans="1:11" ht="14.1" customHeight="1" x14ac:dyDescent="0.2">
      <c r="A66" s="306">
        <v>82</v>
      </c>
      <c r="B66" s="307" t="s">
        <v>299</v>
      </c>
      <c r="C66" s="308"/>
      <c r="D66" s="113">
        <v>3.5461854217774649</v>
      </c>
      <c r="E66" s="115">
        <v>1460</v>
      </c>
      <c r="F66" s="114">
        <v>1485</v>
      </c>
      <c r="G66" s="114">
        <v>1480</v>
      </c>
      <c r="H66" s="114">
        <v>1458</v>
      </c>
      <c r="I66" s="140">
        <v>1500</v>
      </c>
      <c r="J66" s="115">
        <v>-40</v>
      </c>
      <c r="K66" s="116">
        <v>-2.6666666666666665</v>
      </c>
    </row>
    <row r="67" spans="1:11" ht="14.1" customHeight="1" x14ac:dyDescent="0.2">
      <c r="A67" s="306" t="s">
        <v>300</v>
      </c>
      <c r="B67" s="307" t="s">
        <v>301</v>
      </c>
      <c r="C67" s="308"/>
      <c r="D67" s="113">
        <v>2.57948556022443</v>
      </c>
      <c r="E67" s="115">
        <v>1062</v>
      </c>
      <c r="F67" s="114">
        <v>1079</v>
      </c>
      <c r="G67" s="114">
        <v>1065</v>
      </c>
      <c r="H67" s="114">
        <v>1068</v>
      </c>
      <c r="I67" s="140">
        <v>1102</v>
      </c>
      <c r="J67" s="115">
        <v>-40</v>
      </c>
      <c r="K67" s="116">
        <v>-3.629764065335753</v>
      </c>
    </row>
    <row r="68" spans="1:11" ht="14.1" customHeight="1" x14ac:dyDescent="0.2">
      <c r="A68" s="306" t="s">
        <v>302</v>
      </c>
      <c r="B68" s="307" t="s">
        <v>303</v>
      </c>
      <c r="C68" s="308"/>
      <c r="D68" s="113">
        <v>0.55621675451167085</v>
      </c>
      <c r="E68" s="115">
        <v>229</v>
      </c>
      <c r="F68" s="114">
        <v>235</v>
      </c>
      <c r="G68" s="114">
        <v>242</v>
      </c>
      <c r="H68" s="114">
        <v>221</v>
      </c>
      <c r="I68" s="140">
        <v>227</v>
      </c>
      <c r="J68" s="115">
        <v>2</v>
      </c>
      <c r="K68" s="116">
        <v>0.88105726872246692</v>
      </c>
    </row>
    <row r="69" spans="1:11" ht="14.1" customHeight="1" x14ac:dyDescent="0.2">
      <c r="A69" s="306">
        <v>83</v>
      </c>
      <c r="B69" s="307" t="s">
        <v>304</v>
      </c>
      <c r="C69" s="308"/>
      <c r="D69" s="113">
        <v>6.4147093828180033</v>
      </c>
      <c r="E69" s="115">
        <v>2641</v>
      </c>
      <c r="F69" s="114">
        <v>2642</v>
      </c>
      <c r="G69" s="114">
        <v>2615</v>
      </c>
      <c r="H69" s="114">
        <v>2545</v>
      </c>
      <c r="I69" s="140">
        <v>2556</v>
      </c>
      <c r="J69" s="115">
        <v>85</v>
      </c>
      <c r="K69" s="116">
        <v>3.3255086071987479</v>
      </c>
    </row>
    <row r="70" spans="1:11" ht="14.1" customHeight="1" x14ac:dyDescent="0.2">
      <c r="A70" s="306" t="s">
        <v>305</v>
      </c>
      <c r="B70" s="307" t="s">
        <v>306</v>
      </c>
      <c r="C70" s="308"/>
      <c r="D70" s="113">
        <v>5.3022758737946614</v>
      </c>
      <c r="E70" s="115">
        <v>2183</v>
      </c>
      <c r="F70" s="114">
        <v>2149</v>
      </c>
      <c r="G70" s="114">
        <v>2129</v>
      </c>
      <c r="H70" s="114">
        <v>2047</v>
      </c>
      <c r="I70" s="140">
        <v>2051</v>
      </c>
      <c r="J70" s="115">
        <v>132</v>
      </c>
      <c r="K70" s="116">
        <v>6.4358849341784499</v>
      </c>
    </row>
    <row r="71" spans="1:11" ht="14.1" customHeight="1" x14ac:dyDescent="0.2">
      <c r="A71" s="306"/>
      <c r="B71" s="307" t="s">
        <v>307</v>
      </c>
      <c r="C71" s="308"/>
      <c r="D71" s="113">
        <v>2.5697699837264092</v>
      </c>
      <c r="E71" s="115">
        <v>1058</v>
      </c>
      <c r="F71" s="114">
        <v>1054</v>
      </c>
      <c r="G71" s="114">
        <v>1055</v>
      </c>
      <c r="H71" s="114">
        <v>1018</v>
      </c>
      <c r="I71" s="140">
        <v>1016</v>
      </c>
      <c r="J71" s="115">
        <v>42</v>
      </c>
      <c r="K71" s="116">
        <v>4.1338582677165352</v>
      </c>
    </row>
    <row r="72" spans="1:11" ht="14.1" customHeight="1" x14ac:dyDescent="0.2">
      <c r="A72" s="306">
        <v>84</v>
      </c>
      <c r="B72" s="307" t="s">
        <v>308</v>
      </c>
      <c r="C72" s="308"/>
      <c r="D72" s="113">
        <v>1.1342935561438876</v>
      </c>
      <c r="E72" s="115">
        <v>467</v>
      </c>
      <c r="F72" s="114">
        <v>471</v>
      </c>
      <c r="G72" s="114">
        <v>466</v>
      </c>
      <c r="H72" s="114">
        <v>481</v>
      </c>
      <c r="I72" s="140">
        <v>469</v>
      </c>
      <c r="J72" s="115">
        <v>-2</v>
      </c>
      <c r="K72" s="116">
        <v>-0.42643923240938164</v>
      </c>
    </row>
    <row r="73" spans="1:11" ht="14.1" customHeight="1" x14ac:dyDescent="0.2">
      <c r="A73" s="306" t="s">
        <v>309</v>
      </c>
      <c r="B73" s="307" t="s">
        <v>310</v>
      </c>
      <c r="C73" s="308"/>
      <c r="D73" s="113">
        <v>0.4323431541619101</v>
      </c>
      <c r="E73" s="115">
        <v>178</v>
      </c>
      <c r="F73" s="114">
        <v>184</v>
      </c>
      <c r="G73" s="114">
        <v>183</v>
      </c>
      <c r="H73" s="114">
        <v>193</v>
      </c>
      <c r="I73" s="140">
        <v>191</v>
      </c>
      <c r="J73" s="115">
        <v>-13</v>
      </c>
      <c r="K73" s="116">
        <v>-6.8062827225130889</v>
      </c>
    </row>
    <row r="74" spans="1:11" ht="14.1" customHeight="1" x14ac:dyDescent="0.2">
      <c r="A74" s="306" t="s">
        <v>311</v>
      </c>
      <c r="B74" s="307" t="s">
        <v>312</v>
      </c>
      <c r="C74" s="308"/>
      <c r="D74" s="113">
        <v>0.25746277719754196</v>
      </c>
      <c r="E74" s="115">
        <v>106</v>
      </c>
      <c r="F74" s="114">
        <v>106</v>
      </c>
      <c r="G74" s="114">
        <v>100</v>
      </c>
      <c r="H74" s="114">
        <v>107</v>
      </c>
      <c r="I74" s="140">
        <v>107</v>
      </c>
      <c r="J74" s="115">
        <v>-1</v>
      </c>
      <c r="K74" s="116">
        <v>-0.93457943925233644</v>
      </c>
    </row>
    <row r="75" spans="1:11" ht="14.1" customHeight="1" x14ac:dyDescent="0.2">
      <c r="A75" s="306" t="s">
        <v>313</v>
      </c>
      <c r="B75" s="307" t="s">
        <v>314</v>
      </c>
      <c r="C75" s="308"/>
      <c r="D75" s="113">
        <v>2.9146729494061354E-2</v>
      </c>
      <c r="E75" s="115">
        <v>12</v>
      </c>
      <c r="F75" s="114">
        <v>13</v>
      </c>
      <c r="G75" s="114">
        <v>11</v>
      </c>
      <c r="H75" s="114">
        <v>10</v>
      </c>
      <c r="I75" s="140">
        <v>10</v>
      </c>
      <c r="J75" s="115">
        <v>2</v>
      </c>
      <c r="K75" s="116">
        <v>20</v>
      </c>
    </row>
    <row r="76" spans="1:11" ht="14.1" customHeight="1" x14ac:dyDescent="0.2">
      <c r="A76" s="306">
        <v>91</v>
      </c>
      <c r="B76" s="307" t="s">
        <v>315</v>
      </c>
      <c r="C76" s="308"/>
      <c r="D76" s="113">
        <v>0.38133637754730271</v>
      </c>
      <c r="E76" s="115">
        <v>157</v>
      </c>
      <c r="F76" s="114">
        <v>155</v>
      </c>
      <c r="G76" s="114">
        <v>155</v>
      </c>
      <c r="H76" s="114">
        <v>160</v>
      </c>
      <c r="I76" s="140">
        <v>151</v>
      </c>
      <c r="J76" s="115">
        <v>6</v>
      </c>
      <c r="K76" s="116">
        <v>3.9735099337748343</v>
      </c>
    </row>
    <row r="77" spans="1:11" ht="14.1" customHeight="1" x14ac:dyDescent="0.2">
      <c r="A77" s="306">
        <v>92</v>
      </c>
      <c r="B77" s="307" t="s">
        <v>316</v>
      </c>
      <c r="C77" s="308"/>
      <c r="D77" s="113">
        <v>0.4712054601539919</v>
      </c>
      <c r="E77" s="115">
        <v>194</v>
      </c>
      <c r="F77" s="114">
        <v>192</v>
      </c>
      <c r="G77" s="114">
        <v>191</v>
      </c>
      <c r="H77" s="114">
        <v>198</v>
      </c>
      <c r="I77" s="140">
        <v>202</v>
      </c>
      <c r="J77" s="115">
        <v>-8</v>
      </c>
      <c r="K77" s="116">
        <v>-3.9603960396039604</v>
      </c>
    </row>
    <row r="78" spans="1:11" ht="14.1" customHeight="1" x14ac:dyDescent="0.2">
      <c r="A78" s="306">
        <v>93</v>
      </c>
      <c r="B78" s="307" t="s">
        <v>317</v>
      </c>
      <c r="C78" s="308"/>
      <c r="D78" s="113">
        <v>7.7724611984163611E-2</v>
      </c>
      <c r="E78" s="115">
        <v>32</v>
      </c>
      <c r="F78" s="114">
        <v>35</v>
      </c>
      <c r="G78" s="114" t="s">
        <v>513</v>
      </c>
      <c r="H78" s="114" t="s">
        <v>513</v>
      </c>
      <c r="I78" s="140" t="s">
        <v>513</v>
      </c>
      <c r="J78" s="115" t="s">
        <v>513</v>
      </c>
      <c r="K78" s="116" t="s">
        <v>513</v>
      </c>
    </row>
    <row r="79" spans="1:11" ht="14.1" customHeight="1" x14ac:dyDescent="0.2">
      <c r="A79" s="306">
        <v>94</v>
      </c>
      <c r="B79" s="307" t="s">
        <v>318</v>
      </c>
      <c r="C79" s="308"/>
      <c r="D79" s="113">
        <v>0.16759369459085277</v>
      </c>
      <c r="E79" s="115">
        <v>69</v>
      </c>
      <c r="F79" s="114">
        <v>99</v>
      </c>
      <c r="G79" s="114">
        <v>103</v>
      </c>
      <c r="H79" s="114">
        <v>100</v>
      </c>
      <c r="I79" s="140">
        <v>80</v>
      </c>
      <c r="J79" s="115">
        <v>-11</v>
      </c>
      <c r="K79" s="116">
        <v>-13.75</v>
      </c>
    </row>
    <row r="80" spans="1:11" ht="14.1" customHeight="1" x14ac:dyDescent="0.2">
      <c r="A80" s="306" t="s">
        <v>319</v>
      </c>
      <c r="B80" s="307" t="s">
        <v>320</v>
      </c>
      <c r="C80" s="308"/>
      <c r="D80" s="113">
        <v>9.7155764980204513E-3</v>
      </c>
      <c r="E80" s="115">
        <v>4</v>
      </c>
      <c r="F80" s="114">
        <v>4</v>
      </c>
      <c r="G80" s="114" t="s">
        <v>513</v>
      </c>
      <c r="H80" s="114" t="s">
        <v>513</v>
      </c>
      <c r="I80" s="140" t="s">
        <v>513</v>
      </c>
      <c r="J80" s="115" t="s">
        <v>513</v>
      </c>
      <c r="K80" s="116" t="s">
        <v>513</v>
      </c>
    </row>
    <row r="81" spans="1:11" ht="14.1" customHeight="1" x14ac:dyDescent="0.2">
      <c r="A81" s="310" t="s">
        <v>321</v>
      </c>
      <c r="B81" s="311" t="s">
        <v>224</v>
      </c>
      <c r="C81" s="312"/>
      <c r="D81" s="125">
        <v>1.8192416992543294</v>
      </c>
      <c r="E81" s="143">
        <v>749</v>
      </c>
      <c r="F81" s="144">
        <v>716</v>
      </c>
      <c r="G81" s="144">
        <v>709</v>
      </c>
      <c r="H81" s="144">
        <v>699</v>
      </c>
      <c r="I81" s="145">
        <v>710</v>
      </c>
      <c r="J81" s="143">
        <v>39</v>
      </c>
      <c r="K81" s="146">
        <v>5.492957746478873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9669</v>
      </c>
      <c r="E12" s="114">
        <v>10015</v>
      </c>
      <c r="F12" s="114">
        <v>10028</v>
      </c>
      <c r="G12" s="114">
        <v>10101</v>
      </c>
      <c r="H12" s="140">
        <v>9799</v>
      </c>
      <c r="I12" s="115">
        <v>-130</v>
      </c>
      <c r="J12" s="116">
        <v>-1.3266659863251353</v>
      </c>
      <c r="K12"/>
      <c r="L12"/>
      <c r="M12"/>
      <c r="N12"/>
      <c r="O12"/>
      <c r="P12"/>
    </row>
    <row r="13" spans="1:16" s="110" customFormat="1" ht="14.45" customHeight="1" x14ac:dyDescent="0.2">
      <c r="A13" s="120" t="s">
        <v>105</v>
      </c>
      <c r="B13" s="119" t="s">
        <v>106</v>
      </c>
      <c r="C13" s="113">
        <v>40.283379873823563</v>
      </c>
      <c r="D13" s="115">
        <v>3895</v>
      </c>
      <c r="E13" s="114">
        <v>3989</v>
      </c>
      <c r="F13" s="114">
        <v>4000</v>
      </c>
      <c r="G13" s="114">
        <v>4000</v>
      </c>
      <c r="H13" s="140">
        <v>3844</v>
      </c>
      <c r="I13" s="115">
        <v>51</v>
      </c>
      <c r="J13" s="116">
        <v>1.3267429760665972</v>
      </c>
      <c r="K13"/>
      <c r="L13"/>
      <c r="M13"/>
      <c r="N13"/>
      <c r="O13"/>
      <c r="P13"/>
    </row>
    <row r="14" spans="1:16" s="110" customFormat="1" ht="14.45" customHeight="1" x14ac:dyDescent="0.2">
      <c r="A14" s="120"/>
      <c r="B14" s="119" t="s">
        <v>107</v>
      </c>
      <c r="C14" s="113">
        <v>59.716620126176437</v>
      </c>
      <c r="D14" s="115">
        <v>5774</v>
      </c>
      <c r="E14" s="114">
        <v>6026</v>
      </c>
      <c r="F14" s="114">
        <v>6028</v>
      </c>
      <c r="G14" s="114">
        <v>6101</v>
      </c>
      <c r="H14" s="140">
        <v>5955</v>
      </c>
      <c r="I14" s="115">
        <v>-181</v>
      </c>
      <c r="J14" s="116">
        <v>-3.0394626364399664</v>
      </c>
      <c r="K14"/>
      <c r="L14"/>
      <c r="M14"/>
      <c r="N14"/>
      <c r="O14"/>
      <c r="P14"/>
    </row>
    <row r="15" spans="1:16" s="110" customFormat="1" ht="14.45" customHeight="1" x14ac:dyDescent="0.2">
      <c r="A15" s="118" t="s">
        <v>105</v>
      </c>
      <c r="B15" s="121" t="s">
        <v>108</v>
      </c>
      <c r="C15" s="113">
        <v>15.689316371910229</v>
      </c>
      <c r="D15" s="115">
        <v>1517</v>
      </c>
      <c r="E15" s="114">
        <v>1559</v>
      </c>
      <c r="F15" s="114">
        <v>1543</v>
      </c>
      <c r="G15" s="114">
        <v>1555</v>
      </c>
      <c r="H15" s="140">
        <v>1417</v>
      </c>
      <c r="I15" s="115">
        <v>100</v>
      </c>
      <c r="J15" s="116">
        <v>7.0571630204657732</v>
      </c>
      <c r="K15"/>
      <c r="L15"/>
      <c r="M15"/>
      <c r="N15"/>
      <c r="O15"/>
      <c r="P15"/>
    </row>
    <row r="16" spans="1:16" s="110" customFormat="1" ht="14.45" customHeight="1" x14ac:dyDescent="0.2">
      <c r="A16" s="118"/>
      <c r="B16" s="121" t="s">
        <v>109</v>
      </c>
      <c r="C16" s="113">
        <v>43.53087185851691</v>
      </c>
      <c r="D16" s="115">
        <v>4209</v>
      </c>
      <c r="E16" s="114">
        <v>4417</v>
      </c>
      <c r="F16" s="114">
        <v>4418</v>
      </c>
      <c r="G16" s="114">
        <v>4480</v>
      </c>
      <c r="H16" s="140">
        <v>4425</v>
      </c>
      <c r="I16" s="115">
        <v>-216</v>
      </c>
      <c r="J16" s="116">
        <v>-4.8813559322033901</v>
      </c>
      <c r="K16"/>
      <c r="L16"/>
      <c r="M16"/>
      <c r="N16"/>
      <c r="O16"/>
      <c r="P16"/>
    </row>
    <row r="17" spans="1:16" s="110" customFormat="1" ht="14.45" customHeight="1" x14ac:dyDescent="0.2">
      <c r="A17" s="118"/>
      <c r="B17" s="121" t="s">
        <v>110</v>
      </c>
      <c r="C17" s="113">
        <v>21.243148205605543</v>
      </c>
      <c r="D17" s="115">
        <v>2054</v>
      </c>
      <c r="E17" s="114">
        <v>2132</v>
      </c>
      <c r="F17" s="114">
        <v>2146</v>
      </c>
      <c r="G17" s="114">
        <v>2151</v>
      </c>
      <c r="H17" s="140">
        <v>2095</v>
      </c>
      <c r="I17" s="115">
        <v>-41</v>
      </c>
      <c r="J17" s="116">
        <v>-1.9570405727923628</v>
      </c>
      <c r="K17"/>
      <c r="L17"/>
      <c r="M17"/>
      <c r="N17"/>
      <c r="O17"/>
      <c r="P17"/>
    </row>
    <row r="18" spans="1:16" s="110" customFormat="1" ht="14.45" customHeight="1" x14ac:dyDescent="0.2">
      <c r="A18" s="120"/>
      <c r="B18" s="121" t="s">
        <v>111</v>
      </c>
      <c r="C18" s="113">
        <v>19.53666356396732</v>
      </c>
      <c r="D18" s="115">
        <v>1889</v>
      </c>
      <c r="E18" s="114">
        <v>1907</v>
      </c>
      <c r="F18" s="114">
        <v>1921</v>
      </c>
      <c r="G18" s="114">
        <v>1915</v>
      </c>
      <c r="H18" s="140">
        <v>1862</v>
      </c>
      <c r="I18" s="115">
        <v>27</v>
      </c>
      <c r="J18" s="116">
        <v>1.4500537056928033</v>
      </c>
      <c r="K18"/>
      <c r="L18"/>
      <c r="M18"/>
      <c r="N18"/>
      <c r="O18"/>
      <c r="P18"/>
    </row>
    <row r="19" spans="1:16" s="110" customFormat="1" ht="14.45" customHeight="1" x14ac:dyDescent="0.2">
      <c r="A19" s="120"/>
      <c r="B19" s="121" t="s">
        <v>112</v>
      </c>
      <c r="C19" s="113">
        <v>1.913331264867101</v>
      </c>
      <c r="D19" s="115">
        <v>185</v>
      </c>
      <c r="E19" s="114">
        <v>177</v>
      </c>
      <c r="F19" s="114">
        <v>193</v>
      </c>
      <c r="G19" s="114">
        <v>187</v>
      </c>
      <c r="H19" s="140">
        <v>178</v>
      </c>
      <c r="I19" s="115">
        <v>7</v>
      </c>
      <c r="J19" s="116">
        <v>3.9325842696629212</v>
      </c>
      <c r="K19"/>
      <c r="L19"/>
      <c r="M19"/>
      <c r="N19"/>
      <c r="O19"/>
      <c r="P19"/>
    </row>
    <row r="20" spans="1:16" s="110" customFormat="1" ht="14.45" customHeight="1" x14ac:dyDescent="0.2">
      <c r="A20" s="120" t="s">
        <v>113</v>
      </c>
      <c r="B20" s="119" t="s">
        <v>116</v>
      </c>
      <c r="C20" s="113">
        <v>93.246457751577211</v>
      </c>
      <c r="D20" s="115">
        <v>9016</v>
      </c>
      <c r="E20" s="114">
        <v>9336</v>
      </c>
      <c r="F20" s="114">
        <v>9366</v>
      </c>
      <c r="G20" s="114">
        <v>9425</v>
      </c>
      <c r="H20" s="140">
        <v>9164</v>
      </c>
      <c r="I20" s="115">
        <v>-148</v>
      </c>
      <c r="J20" s="116">
        <v>-1.6150152771715409</v>
      </c>
      <c r="K20"/>
      <c r="L20"/>
      <c r="M20"/>
      <c r="N20"/>
      <c r="O20"/>
      <c r="P20"/>
    </row>
    <row r="21" spans="1:16" s="110" customFormat="1" ht="14.45" customHeight="1" x14ac:dyDescent="0.2">
      <c r="A21" s="123"/>
      <c r="B21" s="124" t="s">
        <v>117</v>
      </c>
      <c r="C21" s="125">
        <v>6.5260109628710312</v>
      </c>
      <c r="D21" s="143">
        <v>631</v>
      </c>
      <c r="E21" s="144">
        <v>656</v>
      </c>
      <c r="F21" s="144">
        <v>636</v>
      </c>
      <c r="G21" s="144">
        <v>659</v>
      </c>
      <c r="H21" s="145">
        <v>619</v>
      </c>
      <c r="I21" s="143">
        <v>12</v>
      </c>
      <c r="J21" s="146">
        <v>1.938610662358643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11130</v>
      </c>
      <c r="E56" s="114">
        <v>11507</v>
      </c>
      <c r="F56" s="114">
        <v>11577</v>
      </c>
      <c r="G56" s="114">
        <v>11630</v>
      </c>
      <c r="H56" s="140">
        <v>11291</v>
      </c>
      <c r="I56" s="115">
        <v>-161</v>
      </c>
      <c r="J56" s="116">
        <v>-1.4259144451332919</v>
      </c>
      <c r="K56"/>
      <c r="L56"/>
      <c r="M56"/>
      <c r="N56"/>
      <c r="O56"/>
      <c r="P56"/>
    </row>
    <row r="57" spans="1:16" s="110" customFormat="1" ht="14.45" customHeight="1" x14ac:dyDescent="0.2">
      <c r="A57" s="120" t="s">
        <v>105</v>
      </c>
      <c r="B57" s="119" t="s">
        <v>106</v>
      </c>
      <c r="C57" s="113">
        <v>39.910152740341417</v>
      </c>
      <c r="D57" s="115">
        <v>4442</v>
      </c>
      <c r="E57" s="114">
        <v>4578</v>
      </c>
      <c r="F57" s="114">
        <v>4613</v>
      </c>
      <c r="G57" s="114">
        <v>4589</v>
      </c>
      <c r="H57" s="140">
        <v>4420</v>
      </c>
      <c r="I57" s="115">
        <v>22</v>
      </c>
      <c r="J57" s="116">
        <v>0.49773755656108598</v>
      </c>
    </row>
    <row r="58" spans="1:16" s="110" customFormat="1" ht="14.45" customHeight="1" x14ac:dyDescent="0.2">
      <c r="A58" s="120"/>
      <c r="B58" s="119" t="s">
        <v>107</v>
      </c>
      <c r="C58" s="113">
        <v>60.089847259658583</v>
      </c>
      <c r="D58" s="115">
        <v>6688</v>
      </c>
      <c r="E58" s="114">
        <v>6929</v>
      </c>
      <c r="F58" s="114">
        <v>6964</v>
      </c>
      <c r="G58" s="114">
        <v>7041</v>
      </c>
      <c r="H58" s="140">
        <v>6871</v>
      </c>
      <c r="I58" s="115">
        <v>-183</v>
      </c>
      <c r="J58" s="116">
        <v>-2.6633677776160676</v>
      </c>
    </row>
    <row r="59" spans="1:16" s="110" customFormat="1" ht="14.45" customHeight="1" x14ac:dyDescent="0.2">
      <c r="A59" s="118" t="s">
        <v>105</v>
      </c>
      <c r="B59" s="121" t="s">
        <v>108</v>
      </c>
      <c r="C59" s="113">
        <v>16.69362084456424</v>
      </c>
      <c r="D59" s="115">
        <v>1858</v>
      </c>
      <c r="E59" s="114">
        <v>1916</v>
      </c>
      <c r="F59" s="114">
        <v>1915</v>
      </c>
      <c r="G59" s="114">
        <v>1980</v>
      </c>
      <c r="H59" s="140">
        <v>1836</v>
      </c>
      <c r="I59" s="115">
        <v>22</v>
      </c>
      <c r="J59" s="116">
        <v>1.1982570806100219</v>
      </c>
    </row>
    <row r="60" spans="1:16" s="110" customFormat="1" ht="14.45" customHeight="1" x14ac:dyDescent="0.2">
      <c r="A60" s="118"/>
      <c r="B60" s="121" t="s">
        <v>109</v>
      </c>
      <c r="C60" s="113">
        <v>43.863432165318955</v>
      </c>
      <c r="D60" s="115">
        <v>4882</v>
      </c>
      <c r="E60" s="114">
        <v>5118</v>
      </c>
      <c r="F60" s="114">
        <v>5153</v>
      </c>
      <c r="G60" s="114">
        <v>5176</v>
      </c>
      <c r="H60" s="140">
        <v>5089</v>
      </c>
      <c r="I60" s="115">
        <v>-207</v>
      </c>
      <c r="J60" s="116">
        <v>-4.0675967773629393</v>
      </c>
    </row>
    <row r="61" spans="1:16" s="110" customFormat="1" ht="14.45" customHeight="1" x14ac:dyDescent="0.2">
      <c r="A61" s="118"/>
      <c r="B61" s="121" t="s">
        <v>110</v>
      </c>
      <c r="C61" s="113">
        <v>21.033243486073676</v>
      </c>
      <c r="D61" s="115">
        <v>2341</v>
      </c>
      <c r="E61" s="114">
        <v>2427</v>
      </c>
      <c r="F61" s="114">
        <v>2446</v>
      </c>
      <c r="G61" s="114">
        <v>2425</v>
      </c>
      <c r="H61" s="140">
        <v>2370</v>
      </c>
      <c r="I61" s="115">
        <v>-29</v>
      </c>
      <c r="J61" s="116">
        <v>-1.2236286919831223</v>
      </c>
    </row>
    <row r="62" spans="1:16" s="110" customFormat="1" ht="14.45" customHeight="1" x14ac:dyDescent="0.2">
      <c r="A62" s="120"/>
      <c r="B62" s="121" t="s">
        <v>111</v>
      </c>
      <c r="C62" s="113">
        <v>18.409703504043126</v>
      </c>
      <c r="D62" s="115">
        <v>2049</v>
      </c>
      <c r="E62" s="114">
        <v>2046</v>
      </c>
      <c r="F62" s="114">
        <v>2063</v>
      </c>
      <c r="G62" s="114">
        <v>2049</v>
      </c>
      <c r="H62" s="140">
        <v>1996</v>
      </c>
      <c r="I62" s="115">
        <v>53</v>
      </c>
      <c r="J62" s="116">
        <v>2.6553106212424851</v>
      </c>
    </row>
    <row r="63" spans="1:16" s="110" customFormat="1" ht="14.45" customHeight="1" x14ac:dyDescent="0.2">
      <c r="A63" s="120"/>
      <c r="B63" s="121" t="s">
        <v>112</v>
      </c>
      <c r="C63" s="113">
        <v>1.9227313566936208</v>
      </c>
      <c r="D63" s="115">
        <v>214</v>
      </c>
      <c r="E63" s="114">
        <v>199</v>
      </c>
      <c r="F63" s="114">
        <v>215</v>
      </c>
      <c r="G63" s="114">
        <v>199</v>
      </c>
      <c r="H63" s="140">
        <v>190</v>
      </c>
      <c r="I63" s="115">
        <v>24</v>
      </c>
      <c r="J63" s="116">
        <v>12.631578947368421</v>
      </c>
    </row>
    <row r="64" spans="1:16" s="110" customFormat="1" ht="14.45" customHeight="1" x14ac:dyDescent="0.2">
      <c r="A64" s="120" t="s">
        <v>113</v>
      </c>
      <c r="B64" s="119" t="s">
        <v>116</v>
      </c>
      <c r="C64" s="113">
        <v>93.144654088050316</v>
      </c>
      <c r="D64" s="115">
        <v>10367</v>
      </c>
      <c r="E64" s="114">
        <v>10722</v>
      </c>
      <c r="F64" s="114">
        <v>10812</v>
      </c>
      <c r="G64" s="114">
        <v>10845</v>
      </c>
      <c r="H64" s="140">
        <v>10547</v>
      </c>
      <c r="I64" s="115">
        <v>-180</v>
      </c>
      <c r="J64" s="116">
        <v>-1.7066464397458994</v>
      </c>
    </row>
    <row r="65" spans="1:10" s="110" customFormat="1" ht="14.45" customHeight="1" x14ac:dyDescent="0.2">
      <c r="A65" s="123"/>
      <c r="B65" s="124" t="s">
        <v>117</v>
      </c>
      <c r="C65" s="125">
        <v>6.657681940700809</v>
      </c>
      <c r="D65" s="143">
        <v>741</v>
      </c>
      <c r="E65" s="144">
        <v>762</v>
      </c>
      <c r="F65" s="144">
        <v>740</v>
      </c>
      <c r="G65" s="144">
        <v>767</v>
      </c>
      <c r="H65" s="145">
        <v>726</v>
      </c>
      <c r="I65" s="143">
        <v>15</v>
      </c>
      <c r="J65" s="146">
        <v>2.0661157024793386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9669</v>
      </c>
      <c r="G11" s="114">
        <v>10015</v>
      </c>
      <c r="H11" s="114">
        <v>10028</v>
      </c>
      <c r="I11" s="114">
        <v>10101</v>
      </c>
      <c r="J11" s="140">
        <v>9799</v>
      </c>
      <c r="K11" s="114">
        <v>-130</v>
      </c>
      <c r="L11" s="116">
        <v>-1.3266659863251353</v>
      </c>
    </row>
    <row r="12" spans="1:17" s="110" customFormat="1" ht="24" customHeight="1" x14ac:dyDescent="0.2">
      <c r="A12" s="604" t="s">
        <v>185</v>
      </c>
      <c r="B12" s="605"/>
      <c r="C12" s="605"/>
      <c r="D12" s="606"/>
      <c r="E12" s="113">
        <v>40.283379873823563</v>
      </c>
      <c r="F12" s="115">
        <v>3895</v>
      </c>
      <c r="G12" s="114">
        <v>3989</v>
      </c>
      <c r="H12" s="114">
        <v>4000</v>
      </c>
      <c r="I12" s="114">
        <v>4000</v>
      </c>
      <c r="J12" s="140">
        <v>3844</v>
      </c>
      <c r="K12" s="114">
        <v>51</v>
      </c>
      <c r="L12" s="116">
        <v>1.3267429760665972</v>
      </c>
    </row>
    <row r="13" spans="1:17" s="110" customFormat="1" ht="15" customHeight="1" x14ac:dyDescent="0.2">
      <c r="A13" s="120"/>
      <c r="B13" s="612" t="s">
        <v>107</v>
      </c>
      <c r="C13" s="612"/>
      <c r="E13" s="113">
        <v>59.716620126176437</v>
      </c>
      <c r="F13" s="115">
        <v>5774</v>
      </c>
      <c r="G13" s="114">
        <v>6026</v>
      </c>
      <c r="H13" s="114">
        <v>6028</v>
      </c>
      <c r="I13" s="114">
        <v>6101</v>
      </c>
      <c r="J13" s="140">
        <v>5955</v>
      </c>
      <c r="K13" s="114">
        <v>-181</v>
      </c>
      <c r="L13" s="116">
        <v>-3.0394626364399664</v>
      </c>
    </row>
    <row r="14" spans="1:17" s="110" customFormat="1" ht="22.5" customHeight="1" x14ac:dyDescent="0.2">
      <c r="A14" s="604" t="s">
        <v>186</v>
      </c>
      <c r="B14" s="605"/>
      <c r="C14" s="605"/>
      <c r="D14" s="606"/>
      <c r="E14" s="113">
        <v>15.689316371910229</v>
      </c>
      <c r="F14" s="115">
        <v>1517</v>
      </c>
      <c r="G14" s="114">
        <v>1559</v>
      </c>
      <c r="H14" s="114">
        <v>1543</v>
      </c>
      <c r="I14" s="114">
        <v>1555</v>
      </c>
      <c r="J14" s="140">
        <v>1417</v>
      </c>
      <c r="K14" s="114">
        <v>100</v>
      </c>
      <c r="L14" s="116">
        <v>7.0571630204657732</v>
      </c>
    </row>
    <row r="15" spans="1:17" s="110" customFormat="1" ht="15" customHeight="1" x14ac:dyDescent="0.2">
      <c r="A15" s="120"/>
      <c r="B15" s="119"/>
      <c r="C15" s="258" t="s">
        <v>106</v>
      </c>
      <c r="E15" s="113">
        <v>44.297956493078445</v>
      </c>
      <c r="F15" s="115">
        <v>672</v>
      </c>
      <c r="G15" s="114">
        <v>682</v>
      </c>
      <c r="H15" s="114">
        <v>674</v>
      </c>
      <c r="I15" s="114">
        <v>670</v>
      </c>
      <c r="J15" s="140">
        <v>602</v>
      </c>
      <c r="K15" s="114">
        <v>70</v>
      </c>
      <c r="L15" s="116">
        <v>11.627906976744185</v>
      </c>
    </row>
    <row r="16" spans="1:17" s="110" customFormat="1" ht="15" customHeight="1" x14ac:dyDescent="0.2">
      <c r="A16" s="120"/>
      <c r="B16" s="119"/>
      <c r="C16" s="258" t="s">
        <v>107</v>
      </c>
      <c r="E16" s="113">
        <v>55.702043506921555</v>
      </c>
      <c r="F16" s="115">
        <v>845</v>
      </c>
      <c r="G16" s="114">
        <v>877</v>
      </c>
      <c r="H16" s="114">
        <v>869</v>
      </c>
      <c r="I16" s="114">
        <v>885</v>
      </c>
      <c r="J16" s="140">
        <v>815</v>
      </c>
      <c r="K16" s="114">
        <v>30</v>
      </c>
      <c r="L16" s="116">
        <v>3.6809815950920246</v>
      </c>
    </row>
    <row r="17" spans="1:12" s="110" customFormat="1" ht="15" customHeight="1" x14ac:dyDescent="0.2">
      <c r="A17" s="120"/>
      <c r="B17" s="121" t="s">
        <v>109</v>
      </c>
      <c r="C17" s="258"/>
      <c r="E17" s="113">
        <v>43.53087185851691</v>
      </c>
      <c r="F17" s="115">
        <v>4209</v>
      </c>
      <c r="G17" s="114">
        <v>4417</v>
      </c>
      <c r="H17" s="114">
        <v>4418</v>
      </c>
      <c r="I17" s="114">
        <v>4480</v>
      </c>
      <c r="J17" s="140">
        <v>4425</v>
      </c>
      <c r="K17" s="114">
        <v>-216</v>
      </c>
      <c r="L17" s="116">
        <v>-4.8813559322033901</v>
      </c>
    </row>
    <row r="18" spans="1:12" s="110" customFormat="1" ht="15" customHeight="1" x14ac:dyDescent="0.2">
      <c r="A18" s="120"/>
      <c r="B18" s="119"/>
      <c r="C18" s="258" t="s">
        <v>106</v>
      </c>
      <c r="E18" s="113">
        <v>33.547160845806602</v>
      </c>
      <c r="F18" s="115">
        <v>1412</v>
      </c>
      <c r="G18" s="114">
        <v>1471</v>
      </c>
      <c r="H18" s="114">
        <v>1455</v>
      </c>
      <c r="I18" s="114">
        <v>1464</v>
      </c>
      <c r="J18" s="140">
        <v>1417</v>
      </c>
      <c r="K18" s="114">
        <v>-5</v>
      </c>
      <c r="L18" s="116">
        <v>-0.35285815102328866</v>
      </c>
    </row>
    <row r="19" spans="1:12" s="110" customFormat="1" ht="15" customHeight="1" x14ac:dyDescent="0.2">
      <c r="A19" s="120"/>
      <c r="B19" s="119"/>
      <c r="C19" s="258" t="s">
        <v>107</v>
      </c>
      <c r="E19" s="113">
        <v>66.452839154193398</v>
      </c>
      <c r="F19" s="115">
        <v>2797</v>
      </c>
      <c r="G19" s="114">
        <v>2946</v>
      </c>
      <c r="H19" s="114">
        <v>2963</v>
      </c>
      <c r="I19" s="114">
        <v>3016</v>
      </c>
      <c r="J19" s="140">
        <v>3008</v>
      </c>
      <c r="K19" s="114">
        <v>-211</v>
      </c>
      <c r="L19" s="116">
        <v>-7.0146276595744679</v>
      </c>
    </row>
    <row r="20" spans="1:12" s="110" customFormat="1" ht="15" customHeight="1" x14ac:dyDescent="0.2">
      <c r="A20" s="120"/>
      <c r="B20" s="121" t="s">
        <v>110</v>
      </c>
      <c r="C20" s="258"/>
      <c r="E20" s="113">
        <v>21.243148205605543</v>
      </c>
      <c r="F20" s="115">
        <v>2054</v>
      </c>
      <c r="G20" s="114">
        <v>2132</v>
      </c>
      <c r="H20" s="114">
        <v>2146</v>
      </c>
      <c r="I20" s="114">
        <v>2151</v>
      </c>
      <c r="J20" s="140">
        <v>2095</v>
      </c>
      <c r="K20" s="114">
        <v>-41</v>
      </c>
      <c r="L20" s="116">
        <v>-1.9570405727923628</v>
      </c>
    </row>
    <row r="21" spans="1:12" s="110" customFormat="1" ht="15" customHeight="1" x14ac:dyDescent="0.2">
      <c r="A21" s="120"/>
      <c r="B21" s="119"/>
      <c r="C21" s="258" t="s">
        <v>106</v>
      </c>
      <c r="E21" s="113">
        <v>35.540408958130477</v>
      </c>
      <c r="F21" s="115">
        <v>730</v>
      </c>
      <c r="G21" s="114">
        <v>753</v>
      </c>
      <c r="H21" s="114">
        <v>770</v>
      </c>
      <c r="I21" s="114">
        <v>769</v>
      </c>
      <c r="J21" s="140">
        <v>765</v>
      </c>
      <c r="K21" s="114">
        <v>-35</v>
      </c>
      <c r="L21" s="116">
        <v>-4.5751633986928102</v>
      </c>
    </row>
    <row r="22" spans="1:12" s="110" customFormat="1" ht="15" customHeight="1" x14ac:dyDescent="0.2">
      <c r="A22" s="120"/>
      <c r="B22" s="119"/>
      <c r="C22" s="258" t="s">
        <v>107</v>
      </c>
      <c r="E22" s="113">
        <v>64.45959104186953</v>
      </c>
      <c r="F22" s="115">
        <v>1324</v>
      </c>
      <c r="G22" s="114">
        <v>1379</v>
      </c>
      <c r="H22" s="114">
        <v>1376</v>
      </c>
      <c r="I22" s="114">
        <v>1382</v>
      </c>
      <c r="J22" s="140">
        <v>1330</v>
      </c>
      <c r="K22" s="114">
        <v>-6</v>
      </c>
      <c r="L22" s="116">
        <v>-0.45112781954887216</v>
      </c>
    </row>
    <row r="23" spans="1:12" s="110" customFormat="1" ht="15" customHeight="1" x14ac:dyDescent="0.2">
      <c r="A23" s="120"/>
      <c r="B23" s="121" t="s">
        <v>111</v>
      </c>
      <c r="C23" s="258"/>
      <c r="E23" s="113">
        <v>19.53666356396732</v>
      </c>
      <c r="F23" s="115">
        <v>1889</v>
      </c>
      <c r="G23" s="114">
        <v>1907</v>
      </c>
      <c r="H23" s="114">
        <v>1921</v>
      </c>
      <c r="I23" s="114">
        <v>1915</v>
      </c>
      <c r="J23" s="140">
        <v>1862</v>
      </c>
      <c r="K23" s="114">
        <v>27</v>
      </c>
      <c r="L23" s="116">
        <v>1.4500537056928033</v>
      </c>
    </row>
    <row r="24" spans="1:12" s="110" customFormat="1" ht="15" customHeight="1" x14ac:dyDescent="0.2">
      <c r="A24" s="120"/>
      <c r="B24" s="119"/>
      <c r="C24" s="258" t="s">
        <v>106</v>
      </c>
      <c r="E24" s="113">
        <v>57.226045526733721</v>
      </c>
      <c r="F24" s="115">
        <v>1081</v>
      </c>
      <c r="G24" s="114">
        <v>1083</v>
      </c>
      <c r="H24" s="114">
        <v>1101</v>
      </c>
      <c r="I24" s="114">
        <v>1097</v>
      </c>
      <c r="J24" s="140">
        <v>1060</v>
      </c>
      <c r="K24" s="114">
        <v>21</v>
      </c>
      <c r="L24" s="116">
        <v>1.9811320754716981</v>
      </c>
    </row>
    <row r="25" spans="1:12" s="110" customFormat="1" ht="15" customHeight="1" x14ac:dyDescent="0.2">
      <c r="A25" s="120"/>
      <c r="B25" s="119"/>
      <c r="C25" s="258" t="s">
        <v>107</v>
      </c>
      <c r="E25" s="113">
        <v>42.773954473266279</v>
      </c>
      <c r="F25" s="115">
        <v>808</v>
      </c>
      <c r="G25" s="114">
        <v>824</v>
      </c>
      <c r="H25" s="114">
        <v>820</v>
      </c>
      <c r="I25" s="114">
        <v>818</v>
      </c>
      <c r="J25" s="140">
        <v>802</v>
      </c>
      <c r="K25" s="114">
        <v>6</v>
      </c>
      <c r="L25" s="116">
        <v>0.74812967581047385</v>
      </c>
    </row>
    <row r="26" spans="1:12" s="110" customFormat="1" ht="15" customHeight="1" x14ac:dyDescent="0.2">
      <c r="A26" s="120"/>
      <c r="C26" s="121" t="s">
        <v>187</v>
      </c>
      <c r="D26" s="110" t="s">
        <v>188</v>
      </c>
      <c r="E26" s="113">
        <v>1.913331264867101</v>
      </c>
      <c r="F26" s="115">
        <v>185</v>
      </c>
      <c r="G26" s="114">
        <v>177</v>
      </c>
      <c r="H26" s="114">
        <v>193</v>
      </c>
      <c r="I26" s="114">
        <v>187</v>
      </c>
      <c r="J26" s="140">
        <v>178</v>
      </c>
      <c r="K26" s="114">
        <v>7</v>
      </c>
      <c r="L26" s="116">
        <v>3.9325842696629212</v>
      </c>
    </row>
    <row r="27" spans="1:12" s="110" customFormat="1" ht="15" customHeight="1" x14ac:dyDescent="0.2">
      <c r="A27" s="120"/>
      <c r="B27" s="119"/>
      <c r="D27" s="259" t="s">
        <v>106</v>
      </c>
      <c r="E27" s="113">
        <v>49.189189189189186</v>
      </c>
      <c r="F27" s="115">
        <v>91</v>
      </c>
      <c r="G27" s="114">
        <v>96</v>
      </c>
      <c r="H27" s="114">
        <v>111</v>
      </c>
      <c r="I27" s="114">
        <v>103</v>
      </c>
      <c r="J27" s="140">
        <v>91</v>
      </c>
      <c r="K27" s="114">
        <v>0</v>
      </c>
      <c r="L27" s="116">
        <v>0</v>
      </c>
    </row>
    <row r="28" spans="1:12" s="110" customFormat="1" ht="15" customHeight="1" x14ac:dyDescent="0.2">
      <c r="A28" s="120"/>
      <c r="B28" s="119"/>
      <c r="D28" s="259" t="s">
        <v>107</v>
      </c>
      <c r="E28" s="113">
        <v>50.810810810810814</v>
      </c>
      <c r="F28" s="115">
        <v>94</v>
      </c>
      <c r="G28" s="114">
        <v>81</v>
      </c>
      <c r="H28" s="114">
        <v>82</v>
      </c>
      <c r="I28" s="114">
        <v>84</v>
      </c>
      <c r="J28" s="140">
        <v>87</v>
      </c>
      <c r="K28" s="114">
        <v>7</v>
      </c>
      <c r="L28" s="116">
        <v>8.0459770114942533</v>
      </c>
    </row>
    <row r="29" spans="1:12" s="110" customFormat="1" ht="24" customHeight="1" x14ac:dyDescent="0.2">
      <c r="A29" s="604" t="s">
        <v>189</v>
      </c>
      <c r="B29" s="605"/>
      <c r="C29" s="605"/>
      <c r="D29" s="606"/>
      <c r="E29" s="113">
        <v>93.246457751577211</v>
      </c>
      <c r="F29" s="115">
        <v>9016</v>
      </c>
      <c r="G29" s="114">
        <v>9336</v>
      </c>
      <c r="H29" s="114">
        <v>9366</v>
      </c>
      <c r="I29" s="114">
        <v>9425</v>
      </c>
      <c r="J29" s="140">
        <v>9164</v>
      </c>
      <c r="K29" s="114">
        <v>-148</v>
      </c>
      <c r="L29" s="116">
        <v>-1.6150152771715409</v>
      </c>
    </row>
    <row r="30" spans="1:12" s="110" customFormat="1" ht="15" customHeight="1" x14ac:dyDescent="0.2">
      <c r="A30" s="120"/>
      <c r="B30" s="119"/>
      <c r="C30" s="258" t="s">
        <v>106</v>
      </c>
      <c r="E30" s="113">
        <v>39.740461401952082</v>
      </c>
      <c r="F30" s="115">
        <v>3583</v>
      </c>
      <c r="G30" s="114">
        <v>3656</v>
      </c>
      <c r="H30" s="114">
        <v>3672</v>
      </c>
      <c r="I30" s="114">
        <v>3669</v>
      </c>
      <c r="J30" s="140">
        <v>3536</v>
      </c>
      <c r="K30" s="114">
        <v>47</v>
      </c>
      <c r="L30" s="116">
        <v>1.3291855203619909</v>
      </c>
    </row>
    <row r="31" spans="1:12" s="110" customFormat="1" ht="15" customHeight="1" x14ac:dyDescent="0.2">
      <c r="A31" s="120"/>
      <c r="B31" s="119"/>
      <c r="C31" s="258" t="s">
        <v>107</v>
      </c>
      <c r="E31" s="113">
        <v>60.259538598047918</v>
      </c>
      <c r="F31" s="115">
        <v>5433</v>
      </c>
      <c r="G31" s="114">
        <v>5680</v>
      </c>
      <c r="H31" s="114">
        <v>5694</v>
      </c>
      <c r="I31" s="114">
        <v>5756</v>
      </c>
      <c r="J31" s="140">
        <v>5628</v>
      </c>
      <c r="K31" s="114">
        <v>-195</v>
      </c>
      <c r="L31" s="116">
        <v>-3.464818763326226</v>
      </c>
    </row>
    <row r="32" spans="1:12" s="110" customFormat="1" ht="15" customHeight="1" x14ac:dyDescent="0.2">
      <c r="A32" s="120"/>
      <c r="B32" s="119" t="s">
        <v>117</v>
      </c>
      <c r="C32" s="258"/>
      <c r="E32" s="113">
        <v>6.5260109628710312</v>
      </c>
      <c r="F32" s="114">
        <v>631</v>
      </c>
      <c r="G32" s="114">
        <v>656</v>
      </c>
      <c r="H32" s="114">
        <v>636</v>
      </c>
      <c r="I32" s="114">
        <v>659</v>
      </c>
      <c r="J32" s="140">
        <v>619</v>
      </c>
      <c r="K32" s="114">
        <v>12</v>
      </c>
      <c r="L32" s="116">
        <v>1.938610662358643</v>
      </c>
    </row>
    <row r="33" spans="1:12" s="110" customFormat="1" ht="15" customHeight="1" x14ac:dyDescent="0.2">
      <c r="A33" s="120"/>
      <c r="B33" s="119"/>
      <c r="C33" s="258" t="s">
        <v>106</v>
      </c>
      <c r="E33" s="113">
        <v>47.22662440570523</v>
      </c>
      <c r="F33" s="114">
        <v>298</v>
      </c>
      <c r="G33" s="114">
        <v>317</v>
      </c>
      <c r="H33" s="114">
        <v>312</v>
      </c>
      <c r="I33" s="114">
        <v>322</v>
      </c>
      <c r="J33" s="140">
        <v>298</v>
      </c>
      <c r="K33" s="114">
        <v>0</v>
      </c>
      <c r="L33" s="116">
        <v>0</v>
      </c>
    </row>
    <row r="34" spans="1:12" s="110" customFormat="1" ht="15" customHeight="1" x14ac:dyDescent="0.2">
      <c r="A34" s="120"/>
      <c r="B34" s="119"/>
      <c r="C34" s="258" t="s">
        <v>107</v>
      </c>
      <c r="E34" s="113">
        <v>52.77337559429477</v>
      </c>
      <c r="F34" s="114">
        <v>333</v>
      </c>
      <c r="G34" s="114">
        <v>339</v>
      </c>
      <c r="H34" s="114">
        <v>324</v>
      </c>
      <c r="I34" s="114">
        <v>337</v>
      </c>
      <c r="J34" s="140">
        <v>321</v>
      </c>
      <c r="K34" s="114">
        <v>12</v>
      </c>
      <c r="L34" s="116">
        <v>3.7383177570093458</v>
      </c>
    </row>
    <row r="35" spans="1:12" s="110" customFormat="1" ht="24" customHeight="1" x14ac:dyDescent="0.2">
      <c r="A35" s="604" t="s">
        <v>192</v>
      </c>
      <c r="B35" s="605"/>
      <c r="C35" s="605"/>
      <c r="D35" s="606"/>
      <c r="E35" s="113">
        <v>18.481745785500053</v>
      </c>
      <c r="F35" s="114">
        <v>1787</v>
      </c>
      <c r="G35" s="114">
        <v>1816</v>
      </c>
      <c r="H35" s="114">
        <v>1833</v>
      </c>
      <c r="I35" s="114">
        <v>1905</v>
      </c>
      <c r="J35" s="114">
        <v>1795</v>
      </c>
      <c r="K35" s="318">
        <v>-8</v>
      </c>
      <c r="L35" s="319">
        <v>-0.44568245125348188</v>
      </c>
    </row>
    <row r="36" spans="1:12" s="110" customFormat="1" ht="15" customHeight="1" x14ac:dyDescent="0.2">
      <c r="A36" s="120"/>
      <c r="B36" s="119"/>
      <c r="C36" s="258" t="s">
        <v>106</v>
      </c>
      <c r="E36" s="113">
        <v>38.500279798545044</v>
      </c>
      <c r="F36" s="114">
        <v>688</v>
      </c>
      <c r="G36" s="114">
        <v>701</v>
      </c>
      <c r="H36" s="114">
        <v>698</v>
      </c>
      <c r="I36" s="114">
        <v>734</v>
      </c>
      <c r="J36" s="114">
        <v>675</v>
      </c>
      <c r="K36" s="318">
        <v>13</v>
      </c>
      <c r="L36" s="116">
        <v>1.9259259259259258</v>
      </c>
    </row>
    <row r="37" spans="1:12" s="110" customFormat="1" ht="15" customHeight="1" x14ac:dyDescent="0.2">
      <c r="A37" s="120"/>
      <c r="B37" s="119"/>
      <c r="C37" s="258" t="s">
        <v>107</v>
      </c>
      <c r="E37" s="113">
        <v>61.499720201454956</v>
      </c>
      <c r="F37" s="114">
        <v>1099</v>
      </c>
      <c r="G37" s="114">
        <v>1115</v>
      </c>
      <c r="H37" s="114">
        <v>1135</v>
      </c>
      <c r="I37" s="114">
        <v>1171</v>
      </c>
      <c r="J37" s="140">
        <v>1120</v>
      </c>
      <c r="K37" s="114">
        <v>-21</v>
      </c>
      <c r="L37" s="116">
        <v>-1.875</v>
      </c>
    </row>
    <row r="38" spans="1:12" s="110" customFormat="1" ht="15" customHeight="1" x14ac:dyDescent="0.2">
      <c r="A38" s="120"/>
      <c r="B38" s="119" t="s">
        <v>328</v>
      </c>
      <c r="C38" s="258"/>
      <c r="E38" s="113">
        <v>58.992656944875378</v>
      </c>
      <c r="F38" s="114">
        <v>5704</v>
      </c>
      <c r="G38" s="114">
        <v>5868</v>
      </c>
      <c r="H38" s="114">
        <v>5847</v>
      </c>
      <c r="I38" s="114">
        <v>5789</v>
      </c>
      <c r="J38" s="140">
        <v>5648</v>
      </c>
      <c r="K38" s="114">
        <v>56</v>
      </c>
      <c r="L38" s="116">
        <v>0.99150141643059486</v>
      </c>
    </row>
    <row r="39" spans="1:12" s="110" customFormat="1" ht="15" customHeight="1" x14ac:dyDescent="0.2">
      <c r="A39" s="120"/>
      <c r="B39" s="119"/>
      <c r="C39" s="258" t="s">
        <v>106</v>
      </c>
      <c r="E39" s="113">
        <v>42.163394109396911</v>
      </c>
      <c r="F39" s="115">
        <v>2405</v>
      </c>
      <c r="G39" s="114">
        <v>2451</v>
      </c>
      <c r="H39" s="114">
        <v>2470</v>
      </c>
      <c r="I39" s="114">
        <v>2423</v>
      </c>
      <c r="J39" s="140">
        <v>2340</v>
      </c>
      <c r="K39" s="114">
        <v>65</v>
      </c>
      <c r="L39" s="116">
        <v>2.7777777777777777</v>
      </c>
    </row>
    <row r="40" spans="1:12" s="110" customFormat="1" ht="15" customHeight="1" x14ac:dyDescent="0.2">
      <c r="A40" s="120"/>
      <c r="B40" s="119"/>
      <c r="C40" s="258" t="s">
        <v>107</v>
      </c>
      <c r="E40" s="113">
        <v>57.836605890603089</v>
      </c>
      <c r="F40" s="115">
        <v>3299</v>
      </c>
      <c r="G40" s="114">
        <v>3417</v>
      </c>
      <c r="H40" s="114">
        <v>3377</v>
      </c>
      <c r="I40" s="114">
        <v>3366</v>
      </c>
      <c r="J40" s="140">
        <v>3308</v>
      </c>
      <c r="K40" s="114">
        <v>-9</v>
      </c>
      <c r="L40" s="116">
        <v>-0.27206771463119711</v>
      </c>
    </row>
    <row r="41" spans="1:12" s="110" customFormat="1" ht="15" customHeight="1" x14ac:dyDescent="0.2">
      <c r="A41" s="120"/>
      <c r="B41" s="320" t="s">
        <v>516</v>
      </c>
      <c r="C41" s="258"/>
      <c r="E41" s="113">
        <v>5.0056882821387942</v>
      </c>
      <c r="F41" s="115">
        <v>484</v>
      </c>
      <c r="G41" s="114">
        <v>478</v>
      </c>
      <c r="H41" s="114">
        <v>491</v>
      </c>
      <c r="I41" s="114">
        <v>518</v>
      </c>
      <c r="J41" s="140">
        <v>508</v>
      </c>
      <c r="K41" s="114">
        <v>-24</v>
      </c>
      <c r="L41" s="116">
        <v>-4.7244094488188972</v>
      </c>
    </row>
    <row r="42" spans="1:12" s="110" customFormat="1" ht="15" customHeight="1" x14ac:dyDescent="0.2">
      <c r="A42" s="120"/>
      <c r="B42" s="119"/>
      <c r="C42" s="268" t="s">
        <v>106</v>
      </c>
      <c r="D42" s="182"/>
      <c r="E42" s="113">
        <v>39.462809917355372</v>
      </c>
      <c r="F42" s="115">
        <v>191</v>
      </c>
      <c r="G42" s="114">
        <v>188</v>
      </c>
      <c r="H42" s="114">
        <v>190</v>
      </c>
      <c r="I42" s="114">
        <v>194</v>
      </c>
      <c r="J42" s="140">
        <v>189</v>
      </c>
      <c r="K42" s="114">
        <v>2</v>
      </c>
      <c r="L42" s="116">
        <v>1.0582010582010581</v>
      </c>
    </row>
    <row r="43" spans="1:12" s="110" customFormat="1" ht="15" customHeight="1" x14ac:dyDescent="0.2">
      <c r="A43" s="120"/>
      <c r="B43" s="119"/>
      <c r="C43" s="268" t="s">
        <v>107</v>
      </c>
      <c r="D43" s="182"/>
      <c r="E43" s="113">
        <v>60.537190082644628</v>
      </c>
      <c r="F43" s="115">
        <v>293</v>
      </c>
      <c r="G43" s="114">
        <v>290</v>
      </c>
      <c r="H43" s="114">
        <v>301</v>
      </c>
      <c r="I43" s="114">
        <v>324</v>
      </c>
      <c r="J43" s="140">
        <v>319</v>
      </c>
      <c r="K43" s="114">
        <v>-26</v>
      </c>
      <c r="L43" s="116">
        <v>-8.1504702194357375</v>
      </c>
    </row>
    <row r="44" spans="1:12" s="110" customFormat="1" ht="15" customHeight="1" x14ac:dyDescent="0.2">
      <c r="A44" s="120"/>
      <c r="B44" s="119" t="s">
        <v>205</v>
      </c>
      <c r="C44" s="268"/>
      <c r="D44" s="182"/>
      <c r="E44" s="113">
        <v>17.519908987485778</v>
      </c>
      <c r="F44" s="115">
        <v>1694</v>
      </c>
      <c r="G44" s="114">
        <v>1853</v>
      </c>
      <c r="H44" s="114">
        <v>1857</v>
      </c>
      <c r="I44" s="114">
        <v>1889</v>
      </c>
      <c r="J44" s="140">
        <v>1848</v>
      </c>
      <c r="K44" s="114">
        <v>-154</v>
      </c>
      <c r="L44" s="116">
        <v>-8.3333333333333339</v>
      </c>
    </row>
    <row r="45" spans="1:12" s="110" customFormat="1" ht="15" customHeight="1" x14ac:dyDescent="0.2">
      <c r="A45" s="120"/>
      <c r="B45" s="119"/>
      <c r="C45" s="268" t="s">
        <v>106</v>
      </c>
      <c r="D45" s="182"/>
      <c r="E45" s="113">
        <v>36.06847697756789</v>
      </c>
      <c r="F45" s="115">
        <v>611</v>
      </c>
      <c r="G45" s="114">
        <v>649</v>
      </c>
      <c r="H45" s="114">
        <v>642</v>
      </c>
      <c r="I45" s="114">
        <v>649</v>
      </c>
      <c r="J45" s="140">
        <v>640</v>
      </c>
      <c r="K45" s="114">
        <v>-29</v>
      </c>
      <c r="L45" s="116">
        <v>-4.53125</v>
      </c>
    </row>
    <row r="46" spans="1:12" s="110" customFormat="1" ht="15" customHeight="1" x14ac:dyDescent="0.2">
      <c r="A46" s="123"/>
      <c r="B46" s="124"/>
      <c r="C46" s="260" t="s">
        <v>107</v>
      </c>
      <c r="D46" s="261"/>
      <c r="E46" s="125">
        <v>63.93152302243211</v>
      </c>
      <c r="F46" s="143">
        <v>1083</v>
      </c>
      <c r="G46" s="144">
        <v>1204</v>
      </c>
      <c r="H46" s="144">
        <v>1215</v>
      </c>
      <c r="I46" s="144">
        <v>1240</v>
      </c>
      <c r="J46" s="145">
        <v>1208</v>
      </c>
      <c r="K46" s="144">
        <v>-125</v>
      </c>
      <c r="L46" s="146">
        <v>-10.347682119205299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9669</v>
      </c>
      <c r="E11" s="114">
        <v>10015</v>
      </c>
      <c r="F11" s="114">
        <v>10028</v>
      </c>
      <c r="G11" s="114">
        <v>10101</v>
      </c>
      <c r="H11" s="140">
        <v>9799</v>
      </c>
      <c r="I11" s="115">
        <v>-130</v>
      </c>
      <c r="J11" s="116">
        <v>-1.3266659863251353</v>
      </c>
    </row>
    <row r="12" spans="1:15" s="110" customFormat="1" ht="24.95" customHeight="1" x14ac:dyDescent="0.2">
      <c r="A12" s="193" t="s">
        <v>132</v>
      </c>
      <c r="B12" s="194" t="s">
        <v>133</v>
      </c>
      <c r="C12" s="113">
        <v>5.2849312234977761</v>
      </c>
      <c r="D12" s="115">
        <v>511</v>
      </c>
      <c r="E12" s="114">
        <v>513</v>
      </c>
      <c r="F12" s="114">
        <v>543</v>
      </c>
      <c r="G12" s="114">
        <v>553</v>
      </c>
      <c r="H12" s="140">
        <v>481</v>
      </c>
      <c r="I12" s="115">
        <v>30</v>
      </c>
      <c r="J12" s="116">
        <v>6.2370062370062369</v>
      </c>
    </row>
    <row r="13" spans="1:15" s="110" customFormat="1" ht="24.95" customHeight="1" x14ac:dyDescent="0.2">
      <c r="A13" s="193" t="s">
        <v>134</v>
      </c>
      <c r="B13" s="199" t="s">
        <v>214</v>
      </c>
      <c r="C13" s="113">
        <v>1.4892956872479057</v>
      </c>
      <c r="D13" s="115">
        <v>144</v>
      </c>
      <c r="E13" s="114">
        <v>142</v>
      </c>
      <c r="F13" s="114">
        <v>151</v>
      </c>
      <c r="G13" s="114">
        <v>144</v>
      </c>
      <c r="H13" s="140">
        <v>144</v>
      </c>
      <c r="I13" s="115">
        <v>0</v>
      </c>
      <c r="J13" s="116">
        <v>0</v>
      </c>
    </row>
    <row r="14" spans="1:15" s="287" customFormat="1" ht="24.95" customHeight="1" x14ac:dyDescent="0.2">
      <c r="A14" s="193" t="s">
        <v>215</v>
      </c>
      <c r="B14" s="199" t="s">
        <v>137</v>
      </c>
      <c r="C14" s="113">
        <v>7.8911986761816113</v>
      </c>
      <c r="D14" s="115">
        <v>763</v>
      </c>
      <c r="E14" s="114">
        <v>773</v>
      </c>
      <c r="F14" s="114">
        <v>797</v>
      </c>
      <c r="G14" s="114">
        <v>819</v>
      </c>
      <c r="H14" s="140">
        <v>799</v>
      </c>
      <c r="I14" s="115">
        <v>-36</v>
      </c>
      <c r="J14" s="116">
        <v>-4.5056320400500622</v>
      </c>
      <c r="K14" s="110"/>
      <c r="L14" s="110"/>
      <c r="M14" s="110"/>
      <c r="N14" s="110"/>
      <c r="O14" s="110"/>
    </row>
    <row r="15" spans="1:15" s="110" customFormat="1" ht="24.95" customHeight="1" x14ac:dyDescent="0.2">
      <c r="A15" s="193" t="s">
        <v>216</v>
      </c>
      <c r="B15" s="199" t="s">
        <v>217</v>
      </c>
      <c r="C15" s="113">
        <v>4.1472747957389595</v>
      </c>
      <c r="D15" s="115">
        <v>401</v>
      </c>
      <c r="E15" s="114">
        <v>398</v>
      </c>
      <c r="F15" s="114">
        <v>424</v>
      </c>
      <c r="G15" s="114">
        <v>437</v>
      </c>
      <c r="H15" s="140">
        <v>420</v>
      </c>
      <c r="I15" s="115">
        <v>-19</v>
      </c>
      <c r="J15" s="116">
        <v>-4.5238095238095237</v>
      </c>
    </row>
    <row r="16" spans="1:15" s="287" customFormat="1" ht="24.95" customHeight="1" x14ac:dyDescent="0.2">
      <c r="A16" s="193" t="s">
        <v>218</v>
      </c>
      <c r="B16" s="199" t="s">
        <v>141</v>
      </c>
      <c r="C16" s="113">
        <v>2.751060088944048</v>
      </c>
      <c r="D16" s="115">
        <v>266</v>
      </c>
      <c r="E16" s="114">
        <v>270</v>
      </c>
      <c r="F16" s="114">
        <v>271</v>
      </c>
      <c r="G16" s="114">
        <v>281</v>
      </c>
      <c r="H16" s="140">
        <v>278</v>
      </c>
      <c r="I16" s="115">
        <v>-12</v>
      </c>
      <c r="J16" s="116">
        <v>-4.3165467625899279</v>
      </c>
      <c r="K16" s="110"/>
      <c r="L16" s="110"/>
      <c r="M16" s="110"/>
      <c r="N16" s="110"/>
      <c r="O16" s="110"/>
    </row>
    <row r="17" spans="1:15" s="110" customFormat="1" ht="24.95" customHeight="1" x14ac:dyDescent="0.2">
      <c r="A17" s="193" t="s">
        <v>142</v>
      </c>
      <c r="B17" s="199" t="s">
        <v>220</v>
      </c>
      <c r="C17" s="113">
        <v>0.99286379149860382</v>
      </c>
      <c r="D17" s="115">
        <v>96</v>
      </c>
      <c r="E17" s="114">
        <v>105</v>
      </c>
      <c r="F17" s="114">
        <v>102</v>
      </c>
      <c r="G17" s="114">
        <v>101</v>
      </c>
      <c r="H17" s="140">
        <v>101</v>
      </c>
      <c r="I17" s="115">
        <v>-5</v>
      </c>
      <c r="J17" s="116">
        <v>-4.9504950495049505</v>
      </c>
    </row>
    <row r="18" spans="1:15" s="287" customFormat="1" ht="24.95" customHeight="1" x14ac:dyDescent="0.2">
      <c r="A18" s="201" t="s">
        <v>144</v>
      </c>
      <c r="B18" s="202" t="s">
        <v>145</v>
      </c>
      <c r="C18" s="113">
        <v>5.5641741648567589</v>
      </c>
      <c r="D18" s="115">
        <v>538</v>
      </c>
      <c r="E18" s="114">
        <v>526</v>
      </c>
      <c r="F18" s="114">
        <v>525</v>
      </c>
      <c r="G18" s="114">
        <v>504</v>
      </c>
      <c r="H18" s="140">
        <v>514</v>
      </c>
      <c r="I18" s="115">
        <v>24</v>
      </c>
      <c r="J18" s="116">
        <v>4.6692607003891053</v>
      </c>
      <c r="K18" s="110"/>
      <c r="L18" s="110"/>
      <c r="M18" s="110"/>
      <c r="N18" s="110"/>
      <c r="O18" s="110"/>
    </row>
    <row r="19" spans="1:15" s="110" customFormat="1" ht="24.95" customHeight="1" x14ac:dyDescent="0.2">
      <c r="A19" s="193" t="s">
        <v>146</v>
      </c>
      <c r="B19" s="199" t="s">
        <v>147</v>
      </c>
      <c r="C19" s="113">
        <v>15.668631709587341</v>
      </c>
      <c r="D19" s="115">
        <v>1515</v>
      </c>
      <c r="E19" s="114">
        <v>1580</v>
      </c>
      <c r="F19" s="114">
        <v>1600</v>
      </c>
      <c r="G19" s="114">
        <v>1647</v>
      </c>
      <c r="H19" s="140">
        <v>1580</v>
      </c>
      <c r="I19" s="115">
        <v>-65</v>
      </c>
      <c r="J19" s="116">
        <v>-4.1139240506329111</v>
      </c>
    </row>
    <row r="20" spans="1:15" s="287" customFormat="1" ht="24.95" customHeight="1" x14ac:dyDescent="0.2">
      <c r="A20" s="193" t="s">
        <v>148</v>
      </c>
      <c r="B20" s="199" t="s">
        <v>149</v>
      </c>
      <c r="C20" s="113">
        <v>8.4910538835453515</v>
      </c>
      <c r="D20" s="115">
        <v>821</v>
      </c>
      <c r="E20" s="114">
        <v>887</v>
      </c>
      <c r="F20" s="114">
        <v>916</v>
      </c>
      <c r="G20" s="114">
        <v>938</v>
      </c>
      <c r="H20" s="140">
        <v>921</v>
      </c>
      <c r="I20" s="115">
        <v>-100</v>
      </c>
      <c r="J20" s="116">
        <v>-10.857763300760043</v>
      </c>
      <c r="K20" s="110"/>
      <c r="L20" s="110"/>
      <c r="M20" s="110"/>
      <c r="N20" s="110"/>
      <c r="O20" s="110"/>
    </row>
    <row r="21" spans="1:15" s="110" customFormat="1" ht="24.95" customHeight="1" x14ac:dyDescent="0.2">
      <c r="A21" s="201" t="s">
        <v>150</v>
      </c>
      <c r="B21" s="202" t="s">
        <v>151</v>
      </c>
      <c r="C21" s="113">
        <v>15.482469748681353</v>
      </c>
      <c r="D21" s="115">
        <v>1497</v>
      </c>
      <c r="E21" s="114">
        <v>1658</v>
      </c>
      <c r="F21" s="114">
        <v>1661</v>
      </c>
      <c r="G21" s="114">
        <v>1656</v>
      </c>
      <c r="H21" s="140">
        <v>1557</v>
      </c>
      <c r="I21" s="115">
        <v>-60</v>
      </c>
      <c r="J21" s="116">
        <v>-3.8535645472061657</v>
      </c>
    </row>
    <row r="22" spans="1:15" s="110" customFormat="1" ht="24.95" customHeight="1" x14ac:dyDescent="0.2">
      <c r="A22" s="201" t="s">
        <v>152</v>
      </c>
      <c r="B22" s="199" t="s">
        <v>153</v>
      </c>
      <c r="C22" s="113">
        <v>0.80670183059261558</v>
      </c>
      <c r="D22" s="115">
        <v>78</v>
      </c>
      <c r="E22" s="114">
        <v>89</v>
      </c>
      <c r="F22" s="114">
        <v>80</v>
      </c>
      <c r="G22" s="114">
        <v>73</v>
      </c>
      <c r="H22" s="140">
        <v>73</v>
      </c>
      <c r="I22" s="115">
        <v>5</v>
      </c>
      <c r="J22" s="116">
        <v>6.8493150684931505</v>
      </c>
    </row>
    <row r="23" spans="1:15" s="110" customFormat="1" ht="24.95" customHeight="1" x14ac:dyDescent="0.2">
      <c r="A23" s="193" t="s">
        <v>154</v>
      </c>
      <c r="B23" s="199" t="s">
        <v>155</v>
      </c>
      <c r="C23" s="113">
        <v>1.7375116351225566</v>
      </c>
      <c r="D23" s="115">
        <v>168</v>
      </c>
      <c r="E23" s="114">
        <v>161</v>
      </c>
      <c r="F23" s="114">
        <v>103</v>
      </c>
      <c r="G23" s="114">
        <v>105</v>
      </c>
      <c r="H23" s="140">
        <v>105</v>
      </c>
      <c r="I23" s="115">
        <v>63</v>
      </c>
      <c r="J23" s="116">
        <v>60</v>
      </c>
    </row>
    <row r="24" spans="1:15" s="110" customFormat="1" ht="24.95" customHeight="1" x14ac:dyDescent="0.2">
      <c r="A24" s="193" t="s">
        <v>156</v>
      </c>
      <c r="B24" s="199" t="s">
        <v>221</v>
      </c>
      <c r="C24" s="113">
        <v>5.5538318336953152</v>
      </c>
      <c r="D24" s="115">
        <v>537</v>
      </c>
      <c r="E24" s="114">
        <v>534</v>
      </c>
      <c r="F24" s="114">
        <v>532</v>
      </c>
      <c r="G24" s="114">
        <v>484</v>
      </c>
      <c r="H24" s="140">
        <v>490</v>
      </c>
      <c r="I24" s="115">
        <v>47</v>
      </c>
      <c r="J24" s="116">
        <v>9.591836734693878</v>
      </c>
    </row>
    <row r="25" spans="1:15" s="110" customFormat="1" ht="24.95" customHeight="1" x14ac:dyDescent="0.2">
      <c r="A25" s="193" t="s">
        <v>222</v>
      </c>
      <c r="B25" s="204" t="s">
        <v>159</v>
      </c>
      <c r="C25" s="113">
        <v>3.8059778674113147</v>
      </c>
      <c r="D25" s="115">
        <v>368</v>
      </c>
      <c r="E25" s="114">
        <v>388</v>
      </c>
      <c r="F25" s="114">
        <v>378</v>
      </c>
      <c r="G25" s="114">
        <v>386</v>
      </c>
      <c r="H25" s="140">
        <v>377</v>
      </c>
      <c r="I25" s="115">
        <v>-9</v>
      </c>
      <c r="J25" s="116">
        <v>-2.3872679045092839</v>
      </c>
    </row>
    <row r="26" spans="1:15" s="110" customFormat="1" ht="24.95" customHeight="1" x14ac:dyDescent="0.2">
      <c r="A26" s="201">
        <v>782.78300000000002</v>
      </c>
      <c r="B26" s="203" t="s">
        <v>160</v>
      </c>
      <c r="C26" s="113">
        <v>0.73430551246250908</v>
      </c>
      <c r="D26" s="115">
        <v>71</v>
      </c>
      <c r="E26" s="114">
        <v>60</v>
      </c>
      <c r="F26" s="114">
        <v>59</v>
      </c>
      <c r="G26" s="114">
        <v>62</v>
      </c>
      <c r="H26" s="140">
        <v>68</v>
      </c>
      <c r="I26" s="115">
        <v>3</v>
      </c>
      <c r="J26" s="116">
        <v>4.4117647058823533</v>
      </c>
    </row>
    <row r="27" spans="1:15" s="110" customFormat="1" ht="24.95" customHeight="1" x14ac:dyDescent="0.2">
      <c r="A27" s="193" t="s">
        <v>161</v>
      </c>
      <c r="B27" s="199" t="s">
        <v>162</v>
      </c>
      <c r="C27" s="113">
        <v>1.5306650118936809</v>
      </c>
      <c r="D27" s="115">
        <v>148</v>
      </c>
      <c r="E27" s="114">
        <v>164</v>
      </c>
      <c r="F27" s="114">
        <v>162</v>
      </c>
      <c r="G27" s="114">
        <v>165</v>
      </c>
      <c r="H27" s="140">
        <v>166</v>
      </c>
      <c r="I27" s="115">
        <v>-18</v>
      </c>
      <c r="J27" s="116">
        <v>-10.843373493975903</v>
      </c>
    </row>
    <row r="28" spans="1:15" s="110" customFormat="1" ht="24.95" customHeight="1" x14ac:dyDescent="0.2">
      <c r="A28" s="193" t="s">
        <v>163</v>
      </c>
      <c r="B28" s="199" t="s">
        <v>164</v>
      </c>
      <c r="C28" s="113">
        <v>3.1957803288861308</v>
      </c>
      <c r="D28" s="115">
        <v>309</v>
      </c>
      <c r="E28" s="114">
        <v>318</v>
      </c>
      <c r="F28" s="114">
        <v>319</v>
      </c>
      <c r="G28" s="114">
        <v>320</v>
      </c>
      <c r="H28" s="140">
        <v>318</v>
      </c>
      <c r="I28" s="115">
        <v>-9</v>
      </c>
      <c r="J28" s="116">
        <v>-2.8301886792452828</v>
      </c>
    </row>
    <row r="29" spans="1:15" s="110" customFormat="1" ht="24.95" customHeight="1" x14ac:dyDescent="0.2">
      <c r="A29" s="193">
        <v>86</v>
      </c>
      <c r="B29" s="199" t="s">
        <v>165</v>
      </c>
      <c r="C29" s="113">
        <v>5.2849312234977761</v>
      </c>
      <c r="D29" s="115">
        <v>511</v>
      </c>
      <c r="E29" s="114">
        <v>502</v>
      </c>
      <c r="F29" s="114">
        <v>511</v>
      </c>
      <c r="G29" s="114">
        <v>510</v>
      </c>
      <c r="H29" s="140">
        <v>506</v>
      </c>
      <c r="I29" s="115">
        <v>5</v>
      </c>
      <c r="J29" s="116">
        <v>0.98814229249011853</v>
      </c>
    </row>
    <row r="30" spans="1:15" s="110" customFormat="1" ht="24.95" customHeight="1" x14ac:dyDescent="0.2">
      <c r="A30" s="193">
        <v>87.88</v>
      </c>
      <c r="B30" s="204" t="s">
        <v>166</v>
      </c>
      <c r="C30" s="113">
        <v>5.8744440997000726</v>
      </c>
      <c r="D30" s="115">
        <v>568</v>
      </c>
      <c r="E30" s="114">
        <v>567</v>
      </c>
      <c r="F30" s="114">
        <v>564</v>
      </c>
      <c r="G30" s="114">
        <v>560</v>
      </c>
      <c r="H30" s="140">
        <v>588</v>
      </c>
      <c r="I30" s="115">
        <v>-20</v>
      </c>
      <c r="J30" s="116">
        <v>-3.4013605442176869</v>
      </c>
    </row>
    <row r="31" spans="1:15" s="110" customFormat="1" ht="24.95" customHeight="1" x14ac:dyDescent="0.2">
      <c r="A31" s="193" t="s">
        <v>167</v>
      </c>
      <c r="B31" s="199" t="s">
        <v>168</v>
      </c>
      <c r="C31" s="113">
        <v>11.604095563139932</v>
      </c>
      <c r="D31" s="115">
        <v>1122</v>
      </c>
      <c r="E31" s="114">
        <v>1153</v>
      </c>
      <c r="F31" s="114">
        <v>1127</v>
      </c>
      <c r="G31" s="114">
        <v>1175</v>
      </c>
      <c r="H31" s="140">
        <v>1112</v>
      </c>
      <c r="I31" s="115">
        <v>10</v>
      </c>
      <c r="J31" s="116">
        <v>0.89928057553956831</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5.2849312234977761</v>
      </c>
      <c r="D34" s="115">
        <v>511</v>
      </c>
      <c r="E34" s="114">
        <v>513</v>
      </c>
      <c r="F34" s="114">
        <v>543</v>
      </c>
      <c r="G34" s="114">
        <v>553</v>
      </c>
      <c r="H34" s="140">
        <v>481</v>
      </c>
      <c r="I34" s="115">
        <v>30</v>
      </c>
      <c r="J34" s="116">
        <v>6.2370062370062369</v>
      </c>
    </row>
    <row r="35" spans="1:10" s="110" customFormat="1" ht="24.95" customHeight="1" x14ac:dyDescent="0.2">
      <c r="A35" s="292" t="s">
        <v>171</v>
      </c>
      <c r="B35" s="293" t="s">
        <v>172</v>
      </c>
      <c r="C35" s="113">
        <v>14.944668528286275</v>
      </c>
      <c r="D35" s="115">
        <v>1445</v>
      </c>
      <c r="E35" s="114">
        <v>1441</v>
      </c>
      <c r="F35" s="114">
        <v>1473</v>
      </c>
      <c r="G35" s="114">
        <v>1467</v>
      </c>
      <c r="H35" s="140">
        <v>1457</v>
      </c>
      <c r="I35" s="115">
        <v>-12</v>
      </c>
      <c r="J35" s="116">
        <v>-0.82361015785861358</v>
      </c>
    </row>
    <row r="36" spans="1:10" s="110" customFormat="1" ht="24.95" customHeight="1" x14ac:dyDescent="0.2">
      <c r="A36" s="294" t="s">
        <v>173</v>
      </c>
      <c r="B36" s="295" t="s">
        <v>174</v>
      </c>
      <c r="C36" s="125">
        <v>79.77040024821595</v>
      </c>
      <c r="D36" s="143">
        <v>7713</v>
      </c>
      <c r="E36" s="144">
        <v>8061</v>
      </c>
      <c r="F36" s="144">
        <v>8012</v>
      </c>
      <c r="G36" s="144">
        <v>8081</v>
      </c>
      <c r="H36" s="145">
        <v>7861</v>
      </c>
      <c r="I36" s="143">
        <v>-148</v>
      </c>
      <c r="J36" s="146">
        <v>-1.8827121231395496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9669</v>
      </c>
      <c r="F11" s="264">
        <v>10015</v>
      </c>
      <c r="G11" s="264">
        <v>10028</v>
      </c>
      <c r="H11" s="264">
        <v>10101</v>
      </c>
      <c r="I11" s="265">
        <v>9799</v>
      </c>
      <c r="J11" s="263">
        <v>-130</v>
      </c>
      <c r="K11" s="266">
        <v>-1.3266659863251353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43.975592098458989</v>
      </c>
      <c r="E13" s="115">
        <v>4252</v>
      </c>
      <c r="F13" s="114">
        <v>4387</v>
      </c>
      <c r="G13" s="114">
        <v>4417</v>
      </c>
      <c r="H13" s="114">
        <v>4466</v>
      </c>
      <c r="I13" s="140">
        <v>4319</v>
      </c>
      <c r="J13" s="115">
        <v>-67</v>
      </c>
      <c r="K13" s="116">
        <v>-1.5512850196804815</v>
      </c>
    </row>
    <row r="14" spans="1:15" ht="15.95" customHeight="1" x14ac:dyDescent="0.2">
      <c r="A14" s="306" t="s">
        <v>230</v>
      </c>
      <c r="B14" s="307"/>
      <c r="C14" s="308"/>
      <c r="D14" s="113">
        <v>44.575447305822735</v>
      </c>
      <c r="E14" s="115">
        <v>4310</v>
      </c>
      <c r="F14" s="114">
        <v>4491</v>
      </c>
      <c r="G14" s="114">
        <v>4487</v>
      </c>
      <c r="H14" s="114">
        <v>4476</v>
      </c>
      <c r="I14" s="140">
        <v>4323</v>
      </c>
      <c r="J14" s="115">
        <v>-13</v>
      </c>
      <c r="K14" s="116">
        <v>-0.30071709461022439</v>
      </c>
    </row>
    <row r="15" spans="1:15" ht="15.95" customHeight="1" x14ac:dyDescent="0.2">
      <c r="A15" s="306" t="s">
        <v>231</v>
      </c>
      <c r="B15" s="307"/>
      <c r="C15" s="308"/>
      <c r="D15" s="113">
        <v>4.3954907436136104</v>
      </c>
      <c r="E15" s="115">
        <v>425</v>
      </c>
      <c r="F15" s="114">
        <v>441</v>
      </c>
      <c r="G15" s="114">
        <v>437</v>
      </c>
      <c r="H15" s="114">
        <v>438</v>
      </c>
      <c r="I15" s="140">
        <v>451</v>
      </c>
      <c r="J15" s="115">
        <v>-26</v>
      </c>
      <c r="K15" s="116">
        <v>-5.7649667405764964</v>
      </c>
    </row>
    <row r="16" spans="1:15" ht="15.95" customHeight="1" x14ac:dyDescent="0.2">
      <c r="A16" s="306" t="s">
        <v>232</v>
      </c>
      <c r="B16" s="307"/>
      <c r="C16" s="308"/>
      <c r="D16" s="113">
        <v>2.4821594787465093</v>
      </c>
      <c r="E16" s="115">
        <v>240</v>
      </c>
      <c r="F16" s="114">
        <v>240</v>
      </c>
      <c r="G16" s="114">
        <v>242</v>
      </c>
      <c r="H16" s="114">
        <v>266</v>
      </c>
      <c r="I16" s="140">
        <v>262</v>
      </c>
      <c r="J16" s="115">
        <v>-22</v>
      </c>
      <c r="K16" s="116">
        <v>-8.3969465648854964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4.6643913538111494</v>
      </c>
      <c r="E18" s="115">
        <v>451</v>
      </c>
      <c r="F18" s="114">
        <v>457</v>
      </c>
      <c r="G18" s="114">
        <v>468</v>
      </c>
      <c r="H18" s="114">
        <v>454</v>
      </c>
      <c r="I18" s="140">
        <v>418</v>
      </c>
      <c r="J18" s="115">
        <v>33</v>
      </c>
      <c r="K18" s="116">
        <v>7.8947368421052628</v>
      </c>
    </row>
    <row r="19" spans="1:11" ht="14.1" customHeight="1" x14ac:dyDescent="0.2">
      <c r="A19" s="306" t="s">
        <v>235</v>
      </c>
      <c r="B19" s="307" t="s">
        <v>236</v>
      </c>
      <c r="C19" s="308"/>
      <c r="D19" s="113">
        <v>3.8990588478643087</v>
      </c>
      <c r="E19" s="115">
        <v>377</v>
      </c>
      <c r="F19" s="114">
        <v>380</v>
      </c>
      <c r="G19" s="114">
        <v>397</v>
      </c>
      <c r="H19" s="114">
        <v>383</v>
      </c>
      <c r="I19" s="140">
        <v>354</v>
      </c>
      <c r="J19" s="115">
        <v>23</v>
      </c>
      <c r="K19" s="116">
        <v>6.4971751412429377</v>
      </c>
    </row>
    <row r="20" spans="1:11" ht="14.1" customHeight="1" x14ac:dyDescent="0.2">
      <c r="A20" s="306">
        <v>12</v>
      </c>
      <c r="B20" s="307" t="s">
        <v>237</v>
      </c>
      <c r="C20" s="308"/>
      <c r="D20" s="113">
        <v>2.1201778880959767</v>
      </c>
      <c r="E20" s="115">
        <v>205</v>
      </c>
      <c r="F20" s="114">
        <v>203</v>
      </c>
      <c r="G20" s="114">
        <v>218</v>
      </c>
      <c r="H20" s="114">
        <v>214</v>
      </c>
      <c r="I20" s="140">
        <v>194</v>
      </c>
      <c r="J20" s="115">
        <v>11</v>
      </c>
      <c r="K20" s="116">
        <v>5.6701030927835054</v>
      </c>
    </row>
    <row r="21" spans="1:11" ht="14.1" customHeight="1" x14ac:dyDescent="0.2">
      <c r="A21" s="306">
        <v>21</v>
      </c>
      <c r="B21" s="307" t="s">
        <v>238</v>
      </c>
      <c r="C21" s="308"/>
      <c r="D21" s="113">
        <v>0.44472023994208293</v>
      </c>
      <c r="E21" s="115">
        <v>43</v>
      </c>
      <c r="F21" s="114">
        <v>33</v>
      </c>
      <c r="G21" s="114">
        <v>31</v>
      </c>
      <c r="H21" s="114">
        <v>29</v>
      </c>
      <c r="I21" s="140">
        <v>31</v>
      </c>
      <c r="J21" s="115">
        <v>12</v>
      </c>
      <c r="K21" s="116">
        <v>38.70967741935484</v>
      </c>
    </row>
    <row r="22" spans="1:11" ht="14.1" customHeight="1" x14ac:dyDescent="0.2">
      <c r="A22" s="306">
        <v>22</v>
      </c>
      <c r="B22" s="307" t="s">
        <v>239</v>
      </c>
      <c r="C22" s="308"/>
      <c r="D22" s="113">
        <v>0.57917054504085219</v>
      </c>
      <c r="E22" s="115">
        <v>56</v>
      </c>
      <c r="F22" s="114">
        <v>58</v>
      </c>
      <c r="G22" s="114">
        <v>62</v>
      </c>
      <c r="H22" s="114">
        <v>57</v>
      </c>
      <c r="I22" s="140">
        <v>56</v>
      </c>
      <c r="J22" s="115">
        <v>0</v>
      </c>
      <c r="K22" s="116">
        <v>0</v>
      </c>
    </row>
    <row r="23" spans="1:11" ht="14.1" customHeight="1" x14ac:dyDescent="0.2">
      <c r="A23" s="306">
        <v>23</v>
      </c>
      <c r="B23" s="307" t="s">
        <v>240</v>
      </c>
      <c r="C23" s="308"/>
      <c r="D23" s="113">
        <v>0.196504292067432</v>
      </c>
      <c r="E23" s="115">
        <v>19</v>
      </c>
      <c r="F23" s="114">
        <v>18</v>
      </c>
      <c r="G23" s="114">
        <v>19</v>
      </c>
      <c r="H23" s="114">
        <v>15</v>
      </c>
      <c r="I23" s="140">
        <v>19</v>
      </c>
      <c r="J23" s="115">
        <v>0</v>
      </c>
      <c r="K23" s="116">
        <v>0</v>
      </c>
    </row>
    <row r="24" spans="1:11" ht="14.1" customHeight="1" x14ac:dyDescent="0.2">
      <c r="A24" s="306">
        <v>24</v>
      </c>
      <c r="B24" s="307" t="s">
        <v>241</v>
      </c>
      <c r="C24" s="308"/>
      <c r="D24" s="113">
        <v>1.2927913951804737</v>
      </c>
      <c r="E24" s="115">
        <v>125</v>
      </c>
      <c r="F24" s="114">
        <v>133</v>
      </c>
      <c r="G24" s="114">
        <v>128</v>
      </c>
      <c r="H24" s="114">
        <v>137</v>
      </c>
      <c r="I24" s="140">
        <v>133</v>
      </c>
      <c r="J24" s="115">
        <v>-8</v>
      </c>
      <c r="K24" s="116">
        <v>-6.0150375939849621</v>
      </c>
    </row>
    <row r="25" spans="1:11" ht="14.1" customHeight="1" x14ac:dyDescent="0.2">
      <c r="A25" s="306">
        <v>25</v>
      </c>
      <c r="B25" s="307" t="s">
        <v>242</v>
      </c>
      <c r="C25" s="308"/>
      <c r="D25" s="113">
        <v>1.4686110249250182</v>
      </c>
      <c r="E25" s="115">
        <v>142</v>
      </c>
      <c r="F25" s="114">
        <v>146</v>
      </c>
      <c r="G25" s="114">
        <v>146</v>
      </c>
      <c r="H25" s="114">
        <v>148</v>
      </c>
      <c r="I25" s="140">
        <v>131</v>
      </c>
      <c r="J25" s="115">
        <v>11</v>
      </c>
      <c r="K25" s="116">
        <v>8.3969465648854964</v>
      </c>
    </row>
    <row r="26" spans="1:11" ht="14.1" customHeight="1" x14ac:dyDescent="0.2">
      <c r="A26" s="306">
        <v>26</v>
      </c>
      <c r="B26" s="307" t="s">
        <v>243</v>
      </c>
      <c r="C26" s="308"/>
      <c r="D26" s="113">
        <v>0.66190919433240247</v>
      </c>
      <c r="E26" s="115">
        <v>64</v>
      </c>
      <c r="F26" s="114">
        <v>57</v>
      </c>
      <c r="G26" s="114">
        <v>57</v>
      </c>
      <c r="H26" s="114">
        <v>59</v>
      </c>
      <c r="I26" s="140">
        <v>58</v>
      </c>
      <c r="J26" s="115">
        <v>6</v>
      </c>
      <c r="K26" s="116">
        <v>10.344827586206897</v>
      </c>
    </row>
    <row r="27" spans="1:11" ht="14.1" customHeight="1" x14ac:dyDescent="0.2">
      <c r="A27" s="306">
        <v>27</v>
      </c>
      <c r="B27" s="307" t="s">
        <v>244</v>
      </c>
      <c r="C27" s="308"/>
      <c r="D27" s="113">
        <v>0.48608956458785813</v>
      </c>
      <c r="E27" s="115">
        <v>47</v>
      </c>
      <c r="F27" s="114">
        <v>48</v>
      </c>
      <c r="G27" s="114">
        <v>45</v>
      </c>
      <c r="H27" s="114">
        <v>43</v>
      </c>
      <c r="I27" s="140">
        <v>47</v>
      </c>
      <c r="J27" s="115">
        <v>0</v>
      </c>
      <c r="K27" s="116">
        <v>0</v>
      </c>
    </row>
    <row r="28" spans="1:11" ht="14.1" customHeight="1" x14ac:dyDescent="0.2">
      <c r="A28" s="306">
        <v>28</v>
      </c>
      <c r="B28" s="307" t="s">
        <v>245</v>
      </c>
      <c r="C28" s="308"/>
      <c r="D28" s="113">
        <v>0.37232392181197643</v>
      </c>
      <c r="E28" s="115">
        <v>36</v>
      </c>
      <c r="F28" s="114">
        <v>34</v>
      </c>
      <c r="G28" s="114">
        <v>37</v>
      </c>
      <c r="H28" s="114">
        <v>39</v>
      </c>
      <c r="I28" s="140">
        <v>43</v>
      </c>
      <c r="J28" s="115">
        <v>-7</v>
      </c>
      <c r="K28" s="116">
        <v>-16.279069767441861</v>
      </c>
    </row>
    <row r="29" spans="1:11" ht="14.1" customHeight="1" x14ac:dyDescent="0.2">
      <c r="A29" s="306">
        <v>29</v>
      </c>
      <c r="B29" s="307" t="s">
        <v>246</v>
      </c>
      <c r="C29" s="308"/>
      <c r="D29" s="113">
        <v>3.692212224635433</v>
      </c>
      <c r="E29" s="115">
        <v>357</v>
      </c>
      <c r="F29" s="114">
        <v>386</v>
      </c>
      <c r="G29" s="114">
        <v>391</v>
      </c>
      <c r="H29" s="114">
        <v>385</v>
      </c>
      <c r="I29" s="140">
        <v>357</v>
      </c>
      <c r="J29" s="115">
        <v>0</v>
      </c>
      <c r="K29" s="116">
        <v>0</v>
      </c>
    </row>
    <row r="30" spans="1:11" ht="14.1" customHeight="1" x14ac:dyDescent="0.2">
      <c r="A30" s="306" t="s">
        <v>247</v>
      </c>
      <c r="B30" s="307" t="s">
        <v>248</v>
      </c>
      <c r="C30" s="308"/>
      <c r="D30" s="113">
        <v>0.47574723342641434</v>
      </c>
      <c r="E30" s="115">
        <v>46</v>
      </c>
      <c r="F30" s="114">
        <v>40</v>
      </c>
      <c r="G30" s="114" t="s">
        <v>513</v>
      </c>
      <c r="H30" s="114">
        <v>48</v>
      </c>
      <c r="I30" s="140">
        <v>45</v>
      </c>
      <c r="J30" s="115">
        <v>1</v>
      </c>
      <c r="K30" s="116">
        <v>2.2222222222222223</v>
      </c>
    </row>
    <row r="31" spans="1:11" ht="14.1" customHeight="1" x14ac:dyDescent="0.2">
      <c r="A31" s="306" t="s">
        <v>249</v>
      </c>
      <c r="B31" s="307" t="s">
        <v>250</v>
      </c>
      <c r="C31" s="308"/>
      <c r="D31" s="113">
        <v>3.2164649912090186</v>
      </c>
      <c r="E31" s="115">
        <v>311</v>
      </c>
      <c r="F31" s="114">
        <v>346</v>
      </c>
      <c r="G31" s="114">
        <v>344</v>
      </c>
      <c r="H31" s="114">
        <v>337</v>
      </c>
      <c r="I31" s="140">
        <v>312</v>
      </c>
      <c r="J31" s="115">
        <v>-1</v>
      </c>
      <c r="K31" s="116">
        <v>-0.32051282051282054</v>
      </c>
    </row>
    <row r="32" spans="1:11" ht="14.1" customHeight="1" x14ac:dyDescent="0.2">
      <c r="A32" s="306">
        <v>31</v>
      </c>
      <c r="B32" s="307" t="s">
        <v>251</v>
      </c>
      <c r="C32" s="308"/>
      <c r="D32" s="113">
        <v>7.2396318130106524E-2</v>
      </c>
      <c r="E32" s="115">
        <v>7</v>
      </c>
      <c r="F32" s="114">
        <v>9</v>
      </c>
      <c r="G32" s="114">
        <v>11</v>
      </c>
      <c r="H32" s="114">
        <v>11</v>
      </c>
      <c r="I32" s="140">
        <v>12</v>
      </c>
      <c r="J32" s="115">
        <v>-5</v>
      </c>
      <c r="K32" s="116">
        <v>-41.666666666666664</v>
      </c>
    </row>
    <row r="33" spans="1:11" ht="14.1" customHeight="1" x14ac:dyDescent="0.2">
      <c r="A33" s="306">
        <v>32</v>
      </c>
      <c r="B33" s="307" t="s">
        <v>252</v>
      </c>
      <c r="C33" s="308"/>
      <c r="D33" s="113">
        <v>0.91012514220705343</v>
      </c>
      <c r="E33" s="115">
        <v>88</v>
      </c>
      <c r="F33" s="114">
        <v>86</v>
      </c>
      <c r="G33" s="114">
        <v>89</v>
      </c>
      <c r="H33" s="114">
        <v>91</v>
      </c>
      <c r="I33" s="140">
        <v>89</v>
      </c>
      <c r="J33" s="115">
        <v>-1</v>
      </c>
      <c r="K33" s="116">
        <v>-1.1235955056179776</v>
      </c>
    </row>
    <row r="34" spans="1:11" ht="14.1" customHeight="1" x14ac:dyDescent="0.2">
      <c r="A34" s="306">
        <v>33</v>
      </c>
      <c r="B34" s="307" t="s">
        <v>253</v>
      </c>
      <c r="C34" s="308"/>
      <c r="D34" s="113">
        <v>0.45506257110352671</v>
      </c>
      <c r="E34" s="115">
        <v>44</v>
      </c>
      <c r="F34" s="114">
        <v>47</v>
      </c>
      <c r="G34" s="114">
        <v>46</v>
      </c>
      <c r="H34" s="114">
        <v>49</v>
      </c>
      <c r="I34" s="140">
        <v>55</v>
      </c>
      <c r="J34" s="115">
        <v>-11</v>
      </c>
      <c r="K34" s="116">
        <v>-20</v>
      </c>
    </row>
    <row r="35" spans="1:11" ht="14.1" customHeight="1" x14ac:dyDescent="0.2">
      <c r="A35" s="306">
        <v>34</v>
      </c>
      <c r="B35" s="307" t="s">
        <v>254</v>
      </c>
      <c r="C35" s="308"/>
      <c r="D35" s="113">
        <v>3.919743510187196</v>
      </c>
      <c r="E35" s="115">
        <v>379</v>
      </c>
      <c r="F35" s="114">
        <v>381</v>
      </c>
      <c r="G35" s="114">
        <v>374</v>
      </c>
      <c r="H35" s="114">
        <v>369</v>
      </c>
      <c r="I35" s="140">
        <v>381</v>
      </c>
      <c r="J35" s="115">
        <v>-2</v>
      </c>
      <c r="K35" s="116">
        <v>-0.52493438320209973</v>
      </c>
    </row>
    <row r="36" spans="1:11" ht="14.1" customHeight="1" x14ac:dyDescent="0.2">
      <c r="A36" s="306">
        <v>41</v>
      </c>
      <c r="B36" s="307" t="s">
        <v>255</v>
      </c>
      <c r="C36" s="308"/>
      <c r="D36" s="113">
        <v>0.12410797393732548</v>
      </c>
      <c r="E36" s="115">
        <v>12</v>
      </c>
      <c r="F36" s="114">
        <v>16</v>
      </c>
      <c r="G36" s="114">
        <v>17</v>
      </c>
      <c r="H36" s="114">
        <v>19</v>
      </c>
      <c r="I36" s="140">
        <v>21</v>
      </c>
      <c r="J36" s="115">
        <v>-9</v>
      </c>
      <c r="K36" s="116">
        <v>-42.857142857142854</v>
      </c>
    </row>
    <row r="37" spans="1:11" ht="14.1" customHeight="1" x14ac:dyDescent="0.2">
      <c r="A37" s="306">
        <v>42</v>
      </c>
      <c r="B37" s="307" t="s">
        <v>256</v>
      </c>
      <c r="C37" s="308"/>
      <c r="D37" s="113">
        <v>6.2053986968662739E-2</v>
      </c>
      <c r="E37" s="115">
        <v>6</v>
      </c>
      <c r="F37" s="114">
        <v>7</v>
      </c>
      <c r="G37" s="114">
        <v>6</v>
      </c>
      <c r="H37" s="114">
        <v>5</v>
      </c>
      <c r="I37" s="140">
        <v>4</v>
      </c>
      <c r="J37" s="115">
        <v>2</v>
      </c>
      <c r="K37" s="116">
        <v>50</v>
      </c>
    </row>
    <row r="38" spans="1:11" ht="14.1" customHeight="1" x14ac:dyDescent="0.2">
      <c r="A38" s="306">
        <v>43</v>
      </c>
      <c r="B38" s="307" t="s">
        <v>257</v>
      </c>
      <c r="C38" s="308"/>
      <c r="D38" s="113">
        <v>0.32061226600475745</v>
      </c>
      <c r="E38" s="115">
        <v>31</v>
      </c>
      <c r="F38" s="114">
        <v>33</v>
      </c>
      <c r="G38" s="114">
        <v>28</v>
      </c>
      <c r="H38" s="114">
        <v>28</v>
      </c>
      <c r="I38" s="140">
        <v>30</v>
      </c>
      <c r="J38" s="115">
        <v>1</v>
      </c>
      <c r="K38" s="116">
        <v>3.3333333333333335</v>
      </c>
    </row>
    <row r="39" spans="1:11" ht="14.1" customHeight="1" x14ac:dyDescent="0.2">
      <c r="A39" s="306">
        <v>51</v>
      </c>
      <c r="B39" s="307" t="s">
        <v>258</v>
      </c>
      <c r="C39" s="308"/>
      <c r="D39" s="113">
        <v>7.2189471506877654</v>
      </c>
      <c r="E39" s="115">
        <v>698</v>
      </c>
      <c r="F39" s="114">
        <v>726</v>
      </c>
      <c r="G39" s="114">
        <v>722</v>
      </c>
      <c r="H39" s="114">
        <v>751</v>
      </c>
      <c r="I39" s="140">
        <v>762</v>
      </c>
      <c r="J39" s="115">
        <v>-64</v>
      </c>
      <c r="K39" s="116">
        <v>-8.3989501312335957</v>
      </c>
    </row>
    <row r="40" spans="1:11" ht="14.1" customHeight="1" x14ac:dyDescent="0.2">
      <c r="A40" s="306" t="s">
        <v>259</v>
      </c>
      <c r="B40" s="307" t="s">
        <v>260</v>
      </c>
      <c r="C40" s="308"/>
      <c r="D40" s="113">
        <v>6.9914158651360019</v>
      </c>
      <c r="E40" s="115">
        <v>676</v>
      </c>
      <c r="F40" s="114">
        <v>703</v>
      </c>
      <c r="G40" s="114">
        <v>697</v>
      </c>
      <c r="H40" s="114">
        <v>727</v>
      </c>
      <c r="I40" s="140">
        <v>739</v>
      </c>
      <c r="J40" s="115">
        <v>-63</v>
      </c>
      <c r="K40" s="116">
        <v>-8.5250338294993231</v>
      </c>
    </row>
    <row r="41" spans="1:11" ht="14.1" customHeight="1" x14ac:dyDescent="0.2">
      <c r="A41" s="306"/>
      <c r="B41" s="307" t="s">
        <v>261</v>
      </c>
      <c r="C41" s="308"/>
      <c r="D41" s="113">
        <v>3.3095459716620126</v>
      </c>
      <c r="E41" s="115">
        <v>320</v>
      </c>
      <c r="F41" s="114">
        <v>317</v>
      </c>
      <c r="G41" s="114">
        <v>318</v>
      </c>
      <c r="H41" s="114">
        <v>341</v>
      </c>
      <c r="I41" s="140">
        <v>328</v>
      </c>
      <c r="J41" s="115">
        <v>-8</v>
      </c>
      <c r="K41" s="116">
        <v>-2.4390243902439024</v>
      </c>
    </row>
    <row r="42" spans="1:11" ht="14.1" customHeight="1" x14ac:dyDescent="0.2">
      <c r="A42" s="306">
        <v>52</v>
      </c>
      <c r="B42" s="307" t="s">
        <v>262</v>
      </c>
      <c r="C42" s="308"/>
      <c r="D42" s="113">
        <v>8.6048195263212328</v>
      </c>
      <c r="E42" s="115">
        <v>832</v>
      </c>
      <c r="F42" s="114">
        <v>841</v>
      </c>
      <c r="G42" s="114">
        <v>858</v>
      </c>
      <c r="H42" s="114">
        <v>847</v>
      </c>
      <c r="I42" s="140">
        <v>823</v>
      </c>
      <c r="J42" s="115">
        <v>9</v>
      </c>
      <c r="K42" s="116">
        <v>1.0935601458080195</v>
      </c>
    </row>
    <row r="43" spans="1:11" ht="14.1" customHeight="1" x14ac:dyDescent="0.2">
      <c r="A43" s="306" t="s">
        <v>263</v>
      </c>
      <c r="B43" s="307" t="s">
        <v>264</v>
      </c>
      <c r="C43" s="308"/>
      <c r="D43" s="113">
        <v>8.0773606370875992</v>
      </c>
      <c r="E43" s="115">
        <v>781</v>
      </c>
      <c r="F43" s="114">
        <v>787</v>
      </c>
      <c r="G43" s="114">
        <v>792</v>
      </c>
      <c r="H43" s="114">
        <v>789</v>
      </c>
      <c r="I43" s="140">
        <v>774</v>
      </c>
      <c r="J43" s="115">
        <v>7</v>
      </c>
      <c r="K43" s="116">
        <v>0.90439276485788112</v>
      </c>
    </row>
    <row r="44" spans="1:11" ht="14.1" customHeight="1" x14ac:dyDescent="0.2">
      <c r="A44" s="306">
        <v>53</v>
      </c>
      <c r="B44" s="307" t="s">
        <v>265</v>
      </c>
      <c r="C44" s="308"/>
      <c r="D44" s="113">
        <v>0.84807115523839072</v>
      </c>
      <c r="E44" s="115">
        <v>82</v>
      </c>
      <c r="F44" s="114">
        <v>83</v>
      </c>
      <c r="G44" s="114">
        <v>85</v>
      </c>
      <c r="H44" s="114">
        <v>92</v>
      </c>
      <c r="I44" s="140">
        <v>73</v>
      </c>
      <c r="J44" s="115">
        <v>9</v>
      </c>
      <c r="K44" s="116">
        <v>12.328767123287671</v>
      </c>
    </row>
    <row r="45" spans="1:11" ht="14.1" customHeight="1" x14ac:dyDescent="0.2">
      <c r="A45" s="306" t="s">
        <v>266</v>
      </c>
      <c r="B45" s="307" t="s">
        <v>267</v>
      </c>
      <c r="C45" s="308"/>
      <c r="D45" s="113">
        <v>0.80670183059261558</v>
      </c>
      <c r="E45" s="115">
        <v>78</v>
      </c>
      <c r="F45" s="114">
        <v>78</v>
      </c>
      <c r="G45" s="114">
        <v>81</v>
      </c>
      <c r="H45" s="114">
        <v>87</v>
      </c>
      <c r="I45" s="140">
        <v>68</v>
      </c>
      <c r="J45" s="115">
        <v>10</v>
      </c>
      <c r="K45" s="116">
        <v>14.705882352941176</v>
      </c>
    </row>
    <row r="46" spans="1:11" ht="14.1" customHeight="1" x14ac:dyDescent="0.2">
      <c r="A46" s="306">
        <v>54</v>
      </c>
      <c r="B46" s="307" t="s">
        <v>268</v>
      </c>
      <c r="C46" s="308"/>
      <c r="D46" s="113">
        <v>11.304167959458061</v>
      </c>
      <c r="E46" s="115">
        <v>1093</v>
      </c>
      <c r="F46" s="114">
        <v>1134</v>
      </c>
      <c r="G46" s="114">
        <v>1149</v>
      </c>
      <c r="H46" s="114">
        <v>1132</v>
      </c>
      <c r="I46" s="140">
        <v>1138</v>
      </c>
      <c r="J46" s="115">
        <v>-45</v>
      </c>
      <c r="K46" s="116">
        <v>-3.9543057996485063</v>
      </c>
    </row>
    <row r="47" spans="1:11" ht="14.1" customHeight="1" x14ac:dyDescent="0.2">
      <c r="A47" s="306">
        <v>61</v>
      </c>
      <c r="B47" s="307" t="s">
        <v>269</v>
      </c>
      <c r="C47" s="308"/>
      <c r="D47" s="113">
        <v>0.47574723342641434</v>
      </c>
      <c r="E47" s="115">
        <v>46</v>
      </c>
      <c r="F47" s="114">
        <v>46</v>
      </c>
      <c r="G47" s="114">
        <v>44</v>
      </c>
      <c r="H47" s="114">
        <v>49</v>
      </c>
      <c r="I47" s="140">
        <v>52</v>
      </c>
      <c r="J47" s="115">
        <v>-6</v>
      </c>
      <c r="K47" s="116">
        <v>-11.538461538461538</v>
      </c>
    </row>
    <row r="48" spans="1:11" ht="14.1" customHeight="1" x14ac:dyDescent="0.2">
      <c r="A48" s="306">
        <v>62</v>
      </c>
      <c r="B48" s="307" t="s">
        <v>270</v>
      </c>
      <c r="C48" s="308"/>
      <c r="D48" s="113">
        <v>9.7631606164029368</v>
      </c>
      <c r="E48" s="115">
        <v>944</v>
      </c>
      <c r="F48" s="114">
        <v>981</v>
      </c>
      <c r="G48" s="114">
        <v>1012</v>
      </c>
      <c r="H48" s="114">
        <v>1080</v>
      </c>
      <c r="I48" s="140">
        <v>991</v>
      </c>
      <c r="J48" s="115">
        <v>-47</v>
      </c>
      <c r="K48" s="116">
        <v>-4.7426841574167504</v>
      </c>
    </row>
    <row r="49" spans="1:11" ht="14.1" customHeight="1" x14ac:dyDescent="0.2">
      <c r="A49" s="306">
        <v>63</v>
      </c>
      <c r="B49" s="307" t="s">
        <v>271</v>
      </c>
      <c r="C49" s="308"/>
      <c r="D49" s="113">
        <v>11.500672251525494</v>
      </c>
      <c r="E49" s="115">
        <v>1112</v>
      </c>
      <c r="F49" s="114">
        <v>1250</v>
      </c>
      <c r="G49" s="114">
        <v>1229</v>
      </c>
      <c r="H49" s="114">
        <v>1250</v>
      </c>
      <c r="I49" s="140">
        <v>1144</v>
      </c>
      <c r="J49" s="115">
        <v>-32</v>
      </c>
      <c r="K49" s="116">
        <v>-2.7972027972027971</v>
      </c>
    </row>
    <row r="50" spans="1:11" ht="14.1" customHeight="1" x14ac:dyDescent="0.2">
      <c r="A50" s="306" t="s">
        <v>272</v>
      </c>
      <c r="B50" s="307" t="s">
        <v>273</v>
      </c>
      <c r="C50" s="308"/>
      <c r="D50" s="113">
        <v>0.29992760368186988</v>
      </c>
      <c r="E50" s="115">
        <v>29</v>
      </c>
      <c r="F50" s="114">
        <v>32</v>
      </c>
      <c r="G50" s="114">
        <v>31</v>
      </c>
      <c r="H50" s="114">
        <v>31</v>
      </c>
      <c r="I50" s="140">
        <v>32</v>
      </c>
      <c r="J50" s="115">
        <v>-3</v>
      </c>
      <c r="K50" s="116">
        <v>-9.375</v>
      </c>
    </row>
    <row r="51" spans="1:11" ht="14.1" customHeight="1" x14ac:dyDescent="0.2">
      <c r="A51" s="306" t="s">
        <v>274</v>
      </c>
      <c r="B51" s="307" t="s">
        <v>275</v>
      </c>
      <c r="C51" s="308"/>
      <c r="D51" s="113">
        <v>10.900817044161753</v>
      </c>
      <c r="E51" s="115">
        <v>1054</v>
      </c>
      <c r="F51" s="114">
        <v>1187</v>
      </c>
      <c r="G51" s="114">
        <v>1166</v>
      </c>
      <c r="H51" s="114">
        <v>1188</v>
      </c>
      <c r="I51" s="140">
        <v>1086</v>
      </c>
      <c r="J51" s="115">
        <v>-32</v>
      </c>
      <c r="K51" s="116">
        <v>-2.9465930018416207</v>
      </c>
    </row>
    <row r="52" spans="1:11" ht="14.1" customHeight="1" x14ac:dyDescent="0.2">
      <c r="A52" s="306">
        <v>71</v>
      </c>
      <c r="B52" s="307" t="s">
        <v>276</v>
      </c>
      <c r="C52" s="308"/>
      <c r="D52" s="113">
        <v>10.849105388354536</v>
      </c>
      <c r="E52" s="115">
        <v>1049</v>
      </c>
      <c r="F52" s="114">
        <v>1048</v>
      </c>
      <c r="G52" s="114">
        <v>1066</v>
      </c>
      <c r="H52" s="114">
        <v>1044</v>
      </c>
      <c r="I52" s="140">
        <v>1038</v>
      </c>
      <c r="J52" s="115">
        <v>11</v>
      </c>
      <c r="K52" s="116">
        <v>1.0597302504816957</v>
      </c>
    </row>
    <row r="53" spans="1:11" ht="14.1" customHeight="1" x14ac:dyDescent="0.2">
      <c r="A53" s="306" t="s">
        <v>277</v>
      </c>
      <c r="B53" s="307" t="s">
        <v>278</v>
      </c>
      <c r="C53" s="308"/>
      <c r="D53" s="113">
        <v>0.62053986968662733</v>
      </c>
      <c r="E53" s="115">
        <v>60</v>
      </c>
      <c r="F53" s="114">
        <v>63</v>
      </c>
      <c r="G53" s="114">
        <v>61</v>
      </c>
      <c r="H53" s="114">
        <v>59</v>
      </c>
      <c r="I53" s="140">
        <v>60</v>
      </c>
      <c r="J53" s="115">
        <v>0</v>
      </c>
      <c r="K53" s="116">
        <v>0</v>
      </c>
    </row>
    <row r="54" spans="1:11" ht="14.1" customHeight="1" x14ac:dyDescent="0.2">
      <c r="A54" s="306" t="s">
        <v>279</v>
      </c>
      <c r="B54" s="307" t="s">
        <v>280</v>
      </c>
      <c r="C54" s="308"/>
      <c r="D54" s="113">
        <v>9.9493225773089247</v>
      </c>
      <c r="E54" s="115">
        <v>962</v>
      </c>
      <c r="F54" s="114">
        <v>956</v>
      </c>
      <c r="G54" s="114">
        <v>978</v>
      </c>
      <c r="H54" s="114">
        <v>957</v>
      </c>
      <c r="I54" s="140">
        <v>947</v>
      </c>
      <c r="J54" s="115">
        <v>15</v>
      </c>
      <c r="K54" s="116">
        <v>1.583949313621964</v>
      </c>
    </row>
    <row r="55" spans="1:11" ht="14.1" customHeight="1" x14ac:dyDescent="0.2">
      <c r="A55" s="306">
        <v>72</v>
      </c>
      <c r="B55" s="307" t="s">
        <v>281</v>
      </c>
      <c r="C55" s="308"/>
      <c r="D55" s="113">
        <v>1.2410797393732547</v>
      </c>
      <c r="E55" s="115">
        <v>120</v>
      </c>
      <c r="F55" s="114">
        <v>120</v>
      </c>
      <c r="G55" s="114">
        <v>111</v>
      </c>
      <c r="H55" s="114">
        <v>108</v>
      </c>
      <c r="I55" s="140">
        <v>106</v>
      </c>
      <c r="J55" s="115">
        <v>14</v>
      </c>
      <c r="K55" s="116">
        <v>13.20754716981132</v>
      </c>
    </row>
    <row r="56" spans="1:11" ht="14.1" customHeight="1" x14ac:dyDescent="0.2">
      <c r="A56" s="306" t="s">
        <v>282</v>
      </c>
      <c r="B56" s="307" t="s">
        <v>283</v>
      </c>
      <c r="C56" s="308"/>
      <c r="D56" s="113">
        <v>0.17581962974454443</v>
      </c>
      <c r="E56" s="115">
        <v>17</v>
      </c>
      <c r="F56" s="114">
        <v>16</v>
      </c>
      <c r="G56" s="114">
        <v>16</v>
      </c>
      <c r="H56" s="114">
        <v>14</v>
      </c>
      <c r="I56" s="140">
        <v>16</v>
      </c>
      <c r="J56" s="115">
        <v>1</v>
      </c>
      <c r="K56" s="116">
        <v>6.25</v>
      </c>
    </row>
    <row r="57" spans="1:11" ht="14.1" customHeight="1" x14ac:dyDescent="0.2">
      <c r="A57" s="306" t="s">
        <v>284</v>
      </c>
      <c r="B57" s="307" t="s">
        <v>285</v>
      </c>
      <c r="C57" s="308"/>
      <c r="D57" s="113">
        <v>0.82738649291550315</v>
      </c>
      <c r="E57" s="115">
        <v>80</v>
      </c>
      <c r="F57" s="114">
        <v>83</v>
      </c>
      <c r="G57" s="114">
        <v>75</v>
      </c>
      <c r="H57" s="114">
        <v>75</v>
      </c>
      <c r="I57" s="140">
        <v>71</v>
      </c>
      <c r="J57" s="115">
        <v>9</v>
      </c>
      <c r="K57" s="116">
        <v>12.67605633802817</v>
      </c>
    </row>
    <row r="58" spans="1:11" ht="14.1" customHeight="1" x14ac:dyDescent="0.2">
      <c r="A58" s="306">
        <v>73</v>
      </c>
      <c r="B58" s="307" t="s">
        <v>286</v>
      </c>
      <c r="C58" s="308"/>
      <c r="D58" s="113">
        <v>0.65156686317095869</v>
      </c>
      <c r="E58" s="115">
        <v>63</v>
      </c>
      <c r="F58" s="114">
        <v>60</v>
      </c>
      <c r="G58" s="114">
        <v>67</v>
      </c>
      <c r="H58" s="114">
        <v>63</v>
      </c>
      <c r="I58" s="140">
        <v>61</v>
      </c>
      <c r="J58" s="115">
        <v>2</v>
      </c>
      <c r="K58" s="116">
        <v>3.278688524590164</v>
      </c>
    </row>
    <row r="59" spans="1:11" ht="14.1" customHeight="1" x14ac:dyDescent="0.2">
      <c r="A59" s="306" t="s">
        <v>287</v>
      </c>
      <c r="B59" s="307" t="s">
        <v>288</v>
      </c>
      <c r="C59" s="308"/>
      <c r="D59" s="113">
        <v>0.42403557761919536</v>
      </c>
      <c r="E59" s="115">
        <v>41</v>
      </c>
      <c r="F59" s="114">
        <v>40</v>
      </c>
      <c r="G59" s="114">
        <v>46</v>
      </c>
      <c r="H59" s="114">
        <v>42</v>
      </c>
      <c r="I59" s="140">
        <v>38</v>
      </c>
      <c r="J59" s="115">
        <v>3</v>
      </c>
      <c r="K59" s="116">
        <v>7.8947368421052628</v>
      </c>
    </row>
    <row r="60" spans="1:11" ht="14.1" customHeight="1" x14ac:dyDescent="0.2">
      <c r="A60" s="306">
        <v>81</v>
      </c>
      <c r="B60" s="307" t="s">
        <v>289</v>
      </c>
      <c r="C60" s="308"/>
      <c r="D60" s="113">
        <v>3.2268073223704623</v>
      </c>
      <c r="E60" s="115">
        <v>312</v>
      </c>
      <c r="F60" s="114">
        <v>305</v>
      </c>
      <c r="G60" s="114">
        <v>303</v>
      </c>
      <c r="H60" s="114">
        <v>286</v>
      </c>
      <c r="I60" s="140">
        <v>309</v>
      </c>
      <c r="J60" s="115">
        <v>3</v>
      </c>
      <c r="K60" s="116">
        <v>0.970873786407767</v>
      </c>
    </row>
    <row r="61" spans="1:11" ht="14.1" customHeight="1" x14ac:dyDescent="0.2">
      <c r="A61" s="306" t="s">
        <v>290</v>
      </c>
      <c r="B61" s="307" t="s">
        <v>291</v>
      </c>
      <c r="C61" s="308"/>
      <c r="D61" s="113">
        <v>1.1273140965973731</v>
      </c>
      <c r="E61" s="115">
        <v>109</v>
      </c>
      <c r="F61" s="114">
        <v>101</v>
      </c>
      <c r="G61" s="114">
        <v>98</v>
      </c>
      <c r="H61" s="114">
        <v>93</v>
      </c>
      <c r="I61" s="140">
        <v>91</v>
      </c>
      <c r="J61" s="115">
        <v>18</v>
      </c>
      <c r="K61" s="116">
        <v>19.780219780219781</v>
      </c>
    </row>
    <row r="62" spans="1:11" ht="14.1" customHeight="1" x14ac:dyDescent="0.2">
      <c r="A62" s="306" t="s">
        <v>292</v>
      </c>
      <c r="B62" s="307" t="s">
        <v>293</v>
      </c>
      <c r="C62" s="308"/>
      <c r="D62" s="113">
        <v>1.3031337263419174</v>
      </c>
      <c r="E62" s="115">
        <v>126</v>
      </c>
      <c r="F62" s="114">
        <v>124</v>
      </c>
      <c r="G62" s="114">
        <v>122</v>
      </c>
      <c r="H62" s="114">
        <v>108</v>
      </c>
      <c r="I62" s="140">
        <v>128</v>
      </c>
      <c r="J62" s="115">
        <v>-2</v>
      </c>
      <c r="K62" s="116">
        <v>-1.5625</v>
      </c>
    </row>
    <row r="63" spans="1:11" ht="14.1" customHeight="1" x14ac:dyDescent="0.2">
      <c r="A63" s="306"/>
      <c r="B63" s="307" t="s">
        <v>294</v>
      </c>
      <c r="C63" s="308"/>
      <c r="D63" s="113">
        <v>0.92046747336849721</v>
      </c>
      <c r="E63" s="115">
        <v>89</v>
      </c>
      <c r="F63" s="114">
        <v>88</v>
      </c>
      <c r="G63" s="114">
        <v>82</v>
      </c>
      <c r="H63" s="114">
        <v>68</v>
      </c>
      <c r="I63" s="140">
        <v>90</v>
      </c>
      <c r="J63" s="115">
        <v>-1</v>
      </c>
      <c r="K63" s="116">
        <v>-1.1111111111111112</v>
      </c>
    </row>
    <row r="64" spans="1:11" ht="14.1" customHeight="1" x14ac:dyDescent="0.2">
      <c r="A64" s="306" t="s">
        <v>295</v>
      </c>
      <c r="B64" s="307" t="s">
        <v>296</v>
      </c>
      <c r="C64" s="308"/>
      <c r="D64" s="113">
        <v>4.1369324645775155E-2</v>
      </c>
      <c r="E64" s="115">
        <v>4</v>
      </c>
      <c r="F64" s="114">
        <v>3</v>
      </c>
      <c r="G64" s="114">
        <v>3</v>
      </c>
      <c r="H64" s="114">
        <v>3</v>
      </c>
      <c r="I64" s="140">
        <v>3</v>
      </c>
      <c r="J64" s="115">
        <v>1</v>
      </c>
      <c r="K64" s="116">
        <v>33.333333333333336</v>
      </c>
    </row>
    <row r="65" spans="1:11" ht="14.1" customHeight="1" x14ac:dyDescent="0.2">
      <c r="A65" s="306" t="s">
        <v>297</v>
      </c>
      <c r="B65" s="307" t="s">
        <v>298</v>
      </c>
      <c r="C65" s="308"/>
      <c r="D65" s="113">
        <v>0.52745888923363327</v>
      </c>
      <c r="E65" s="115">
        <v>51</v>
      </c>
      <c r="F65" s="114">
        <v>51</v>
      </c>
      <c r="G65" s="114">
        <v>53</v>
      </c>
      <c r="H65" s="114">
        <v>56</v>
      </c>
      <c r="I65" s="140">
        <v>61</v>
      </c>
      <c r="J65" s="115">
        <v>-10</v>
      </c>
      <c r="K65" s="116">
        <v>-16.393442622950818</v>
      </c>
    </row>
    <row r="66" spans="1:11" ht="14.1" customHeight="1" x14ac:dyDescent="0.2">
      <c r="A66" s="306">
        <v>82</v>
      </c>
      <c r="B66" s="307" t="s">
        <v>299</v>
      </c>
      <c r="C66" s="308"/>
      <c r="D66" s="113">
        <v>2.1305202192574204</v>
      </c>
      <c r="E66" s="115">
        <v>206</v>
      </c>
      <c r="F66" s="114">
        <v>224</v>
      </c>
      <c r="G66" s="114">
        <v>214</v>
      </c>
      <c r="H66" s="114">
        <v>214</v>
      </c>
      <c r="I66" s="140">
        <v>229</v>
      </c>
      <c r="J66" s="115">
        <v>-23</v>
      </c>
      <c r="K66" s="116">
        <v>-10.043668122270743</v>
      </c>
    </row>
    <row r="67" spans="1:11" ht="14.1" customHeight="1" x14ac:dyDescent="0.2">
      <c r="A67" s="306" t="s">
        <v>300</v>
      </c>
      <c r="B67" s="307" t="s">
        <v>301</v>
      </c>
      <c r="C67" s="308"/>
      <c r="D67" s="113">
        <v>0.79635949943117179</v>
      </c>
      <c r="E67" s="115">
        <v>77</v>
      </c>
      <c r="F67" s="114">
        <v>86</v>
      </c>
      <c r="G67" s="114">
        <v>89</v>
      </c>
      <c r="H67" s="114">
        <v>87</v>
      </c>
      <c r="I67" s="140">
        <v>98</v>
      </c>
      <c r="J67" s="115">
        <v>-21</v>
      </c>
      <c r="K67" s="116">
        <v>-21.428571428571427</v>
      </c>
    </row>
    <row r="68" spans="1:11" ht="14.1" customHeight="1" x14ac:dyDescent="0.2">
      <c r="A68" s="306" t="s">
        <v>302</v>
      </c>
      <c r="B68" s="307" t="s">
        <v>303</v>
      </c>
      <c r="C68" s="308"/>
      <c r="D68" s="113">
        <v>0.76533250594684044</v>
      </c>
      <c r="E68" s="115">
        <v>74</v>
      </c>
      <c r="F68" s="114">
        <v>83</v>
      </c>
      <c r="G68" s="114">
        <v>74</v>
      </c>
      <c r="H68" s="114">
        <v>74</v>
      </c>
      <c r="I68" s="140">
        <v>76</v>
      </c>
      <c r="J68" s="115">
        <v>-2</v>
      </c>
      <c r="K68" s="116">
        <v>-2.6315789473684212</v>
      </c>
    </row>
    <row r="69" spans="1:11" ht="14.1" customHeight="1" x14ac:dyDescent="0.2">
      <c r="A69" s="306">
        <v>83</v>
      </c>
      <c r="B69" s="307" t="s">
        <v>304</v>
      </c>
      <c r="C69" s="308"/>
      <c r="D69" s="113">
        <v>2.854483400558486</v>
      </c>
      <c r="E69" s="115">
        <v>276</v>
      </c>
      <c r="F69" s="114">
        <v>259</v>
      </c>
      <c r="G69" s="114">
        <v>254</v>
      </c>
      <c r="H69" s="114">
        <v>272</v>
      </c>
      <c r="I69" s="140">
        <v>259</v>
      </c>
      <c r="J69" s="115">
        <v>17</v>
      </c>
      <c r="K69" s="116">
        <v>6.5637065637065639</v>
      </c>
    </row>
    <row r="70" spans="1:11" ht="14.1" customHeight="1" x14ac:dyDescent="0.2">
      <c r="A70" s="306" t="s">
        <v>305</v>
      </c>
      <c r="B70" s="307" t="s">
        <v>306</v>
      </c>
      <c r="C70" s="308"/>
      <c r="D70" s="113">
        <v>1.7892232909297756</v>
      </c>
      <c r="E70" s="115">
        <v>173</v>
      </c>
      <c r="F70" s="114">
        <v>159</v>
      </c>
      <c r="G70" s="114">
        <v>158</v>
      </c>
      <c r="H70" s="114">
        <v>174</v>
      </c>
      <c r="I70" s="140">
        <v>162</v>
      </c>
      <c r="J70" s="115">
        <v>11</v>
      </c>
      <c r="K70" s="116">
        <v>6.7901234567901234</v>
      </c>
    </row>
    <row r="71" spans="1:11" ht="14.1" customHeight="1" x14ac:dyDescent="0.2">
      <c r="A71" s="306"/>
      <c r="B71" s="307" t="s">
        <v>307</v>
      </c>
      <c r="C71" s="308"/>
      <c r="D71" s="113">
        <v>0.71362085013962151</v>
      </c>
      <c r="E71" s="115">
        <v>69</v>
      </c>
      <c r="F71" s="114">
        <v>61</v>
      </c>
      <c r="G71" s="114">
        <v>60</v>
      </c>
      <c r="H71" s="114">
        <v>61</v>
      </c>
      <c r="I71" s="140">
        <v>60</v>
      </c>
      <c r="J71" s="115">
        <v>9</v>
      </c>
      <c r="K71" s="116">
        <v>15</v>
      </c>
    </row>
    <row r="72" spans="1:11" ht="14.1" customHeight="1" x14ac:dyDescent="0.2">
      <c r="A72" s="306">
        <v>84</v>
      </c>
      <c r="B72" s="307" t="s">
        <v>308</v>
      </c>
      <c r="C72" s="308"/>
      <c r="D72" s="113">
        <v>1.4582686937635743</v>
      </c>
      <c r="E72" s="115">
        <v>141</v>
      </c>
      <c r="F72" s="114">
        <v>145</v>
      </c>
      <c r="G72" s="114">
        <v>143</v>
      </c>
      <c r="H72" s="114">
        <v>140</v>
      </c>
      <c r="I72" s="140">
        <v>142</v>
      </c>
      <c r="J72" s="115">
        <v>-1</v>
      </c>
      <c r="K72" s="116">
        <v>-0.70422535211267601</v>
      </c>
    </row>
    <row r="73" spans="1:11" ht="14.1" customHeight="1" x14ac:dyDescent="0.2">
      <c r="A73" s="306" t="s">
        <v>309</v>
      </c>
      <c r="B73" s="307" t="s">
        <v>310</v>
      </c>
      <c r="C73" s="308"/>
      <c r="D73" s="113">
        <v>0.23787361671320717</v>
      </c>
      <c r="E73" s="115">
        <v>23</v>
      </c>
      <c r="F73" s="114">
        <v>23</v>
      </c>
      <c r="G73" s="114">
        <v>21</v>
      </c>
      <c r="H73" s="114">
        <v>24</v>
      </c>
      <c r="I73" s="140">
        <v>24</v>
      </c>
      <c r="J73" s="115">
        <v>-1</v>
      </c>
      <c r="K73" s="116">
        <v>-4.166666666666667</v>
      </c>
    </row>
    <row r="74" spans="1:11" ht="14.1" customHeight="1" x14ac:dyDescent="0.2">
      <c r="A74" s="306" t="s">
        <v>311</v>
      </c>
      <c r="B74" s="307" t="s">
        <v>312</v>
      </c>
      <c r="C74" s="308"/>
      <c r="D74" s="113">
        <v>0.12410797393732548</v>
      </c>
      <c r="E74" s="115">
        <v>12</v>
      </c>
      <c r="F74" s="114">
        <v>13</v>
      </c>
      <c r="G74" s="114">
        <v>14</v>
      </c>
      <c r="H74" s="114">
        <v>12</v>
      </c>
      <c r="I74" s="140">
        <v>12</v>
      </c>
      <c r="J74" s="115">
        <v>0</v>
      </c>
      <c r="K74" s="116">
        <v>0</v>
      </c>
    </row>
    <row r="75" spans="1:11" ht="14.1" customHeight="1" x14ac:dyDescent="0.2">
      <c r="A75" s="306" t="s">
        <v>313</v>
      </c>
      <c r="B75" s="307" t="s">
        <v>314</v>
      </c>
      <c r="C75" s="308"/>
      <c r="D75" s="113">
        <v>0</v>
      </c>
      <c r="E75" s="115">
        <v>0</v>
      </c>
      <c r="F75" s="114">
        <v>0</v>
      </c>
      <c r="G75" s="114">
        <v>0</v>
      </c>
      <c r="H75" s="114">
        <v>0</v>
      </c>
      <c r="I75" s="140" t="s">
        <v>513</v>
      </c>
      <c r="J75" s="115" t="s">
        <v>513</v>
      </c>
      <c r="K75" s="116" t="s">
        <v>513</v>
      </c>
    </row>
    <row r="76" spans="1:11" ht="14.1" customHeight="1" x14ac:dyDescent="0.2">
      <c r="A76" s="306">
        <v>91</v>
      </c>
      <c r="B76" s="307" t="s">
        <v>315</v>
      </c>
      <c r="C76" s="308"/>
      <c r="D76" s="113">
        <v>0.58951287620229598</v>
      </c>
      <c r="E76" s="115">
        <v>57</v>
      </c>
      <c r="F76" s="114">
        <v>59</v>
      </c>
      <c r="G76" s="114">
        <v>61</v>
      </c>
      <c r="H76" s="114">
        <v>68</v>
      </c>
      <c r="I76" s="140">
        <v>70</v>
      </c>
      <c r="J76" s="115">
        <v>-13</v>
      </c>
      <c r="K76" s="116">
        <v>-18.571428571428573</v>
      </c>
    </row>
    <row r="77" spans="1:11" ht="14.1" customHeight="1" x14ac:dyDescent="0.2">
      <c r="A77" s="306">
        <v>92</v>
      </c>
      <c r="B77" s="307" t="s">
        <v>316</v>
      </c>
      <c r="C77" s="308"/>
      <c r="D77" s="113">
        <v>9.3080980452994108E-2</v>
      </c>
      <c r="E77" s="115">
        <v>9</v>
      </c>
      <c r="F77" s="114">
        <v>9</v>
      </c>
      <c r="G77" s="114">
        <v>7</v>
      </c>
      <c r="H77" s="114">
        <v>4</v>
      </c>
      <c r="I77" s="140">
        <v>6</v>
      </c>
      <c r="J77" s="115">
        <v>3</v>
      </c>
      <c r="K77" s="116">
        <v>50</v>
      </c>
    </row>
    <row r="78" spans="1:11" ht="14.1" customHeight="1" x14ac:dyDescent="0.2">
      <c r="A78" s="306">
        <v>93</v>
      </c>
      <c r="B78" s="307" t="s">
        <v>317</v>
      </c>
      <c r="C78" s="308"/>
      <c r="D78" s="113">
        <v>9.3080980452994108E-2</v>
      </c>
      <c r="E78" s="115">
        <v>9</v>
      </c>
      <c r="F78" s="114">
        <v>7</v>
      </c>
      <c r="G78" s="114">
        <v>7</v>
      </c>
      <c r="H78" s="114">
        <v>6</v>
      </c>
      <c r="I78" s="140">
        <v>9</v>
      </c>
      <c r="J78" s="115">
        <v>0</v>
      </c>
      <c r="K78" s="116">
        <v>0</v>
      </c>
    </row>
    <row r="79" spans="1:11" ht="14.1" customHeight="1" x14ac:dyDescent="0.2">
      <c r="A79" s="306">
        <v>94</v>
      </c>
      <c r="B79" s="307" t="s">
        <v>318</v>
      </c>
      <c r="C79" s="308"/>
      <c r="D79" s="113">
        <v>0.68259385665529015</v>
      </c>
      <c r="E79" s="115">
        <v>66</v>
      </c>
      <c r="F79" s="114">
        <v>110</v>
      </c>
      <c r="G79" s="114">
        <v>78</v>
      </c>
      <c r="H79" s="114">
        <v>88</v>
      </c>
      <c r="I79" s="140">
        <v>64</v>
      </c>
      <c r="J79" s="115">
        <v>2</v>
      </c>
      <c r="K79" s="116">
        <v>3.125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4.5713103733581546</v>
      </c>
      <c r="E81" s="143">
        <v>442</v>
      </c>
      <c r="F81" s="144">
        <v>456</v>
      </c>
      <c r="G81" s="144">
        <v>445</v>
      </c>
      <c r="H81" s="144">
        <v>455</v>
      </c>
      <c r="I81" s="145">
        <v>444</v>
      </c>
      <c r="J81" s="143">
        <v>-2</v>
      </c>
      <c r="K81" s="146">
        <v>-0.45045045045045046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3341</v>
      </c>
      <c r="G12" s="536">
        <v>2397</v>
      </c>
      <c r="H12" s="536">
        <v>4305</v>
      </c>
      <c r="I12" s="536">
        <v>2785</v>
      </c>
      <c r="J12" s="537">
        <v>3550</v>
      </c>
      <c r="K12" s="538">
        <v>-209</v>
      </c>
      <c r="L12" s="349">
        <v>-5.887323943661972</v>
      </c>
    </row>
    <row r="13" spans="1:17" s="110" customFormat="1" ht="15" customHeight="1" x14ac:dyDescent="0.2">
      <c r="A13" s="350" t="s">
        <v>344</v>
      </c>
      <c r="B13" s="351" t="s">
        <v>345</v>
      </c>
      <c r="C13" s="347"/>
      <c r="D13" s="347"/>
      <c r="E13" s="348"/>
      <c r="F13" s="536">
        <v>1923</v>
      </c>
      <c r="G13" s="536">
        <v>1340</v>
      </c>
      <c r="H13" s="536">
        <v>2497</v>
      </c>
      <c r="I13" s="536">
        <v>1718</v>
      </c>
      <c r="J13" s="537">
        <v>2180</v>
      </c>
      <c r="K13" s="538">
        <v>-257</v>
      </c>
      <c r="L13" s="349">
        <v>-11.788990825688073</v>
      </c>
    </row>
    <row r="14" spans="1:17" s="110" customFormat="1" ht="22.5" customHeight="1" x14ac:dyDescent="0.2">
      <c r="A14" s="350"/>
      <c r="B14" s="351" t="s">
        <v>346</v>
      </c>
      <c r="C14" s="347"/>
      <c r="D14" s="347"/>
      <c r="E14" s="348"/>
      <c r="F14" s="536">
        <v>1418</v>
      </c>
      <c r="G14" s="536">
        <v>1057</v>
      </c>
      <c r="H14" s="536">
        <v>1808</v>
      </c>
      <c r="I14" s="536">
        <v>1067</v>
      </c>
      <c r="J14" s="537">
        <v>1370</v>
      </c>
      <c r="K14" s="538">
        <v>48</v>
      </c>
      <c r="L14" s="349">
        <v>3.5036496350364965</v>
      </c>
    </row>
    <row r="15" spans="1:17" s="110" customFormat="1" ht="15" customHeight="1" x14ac:dyDescent="0.2">
      <c r="A15" s="350" t="s">
        <v>347</v>
      </c>
      <c r="B15" s="351" t="s">
        <v>108</v>
      </c>
      <c r="C15" s="347"/>
      <c r="D15" s="347"/>
      <c r="E15" s="348"/>
      <c r="F15" s="536">
        <v>748</v>
      </c>
      <c r="G15" s="536">
        <v>520</v>
      </c>
      <c r="H15" s="536">
        <v>1921</v>
      </c>
      <c r="I15" s="536">
        <v>687</v>
      </c>
      <c r="J15" s="537">
        <v>833</v>
      </c>
      <c r="K15" s="538">
        <v>-85</v>
      </c>
      <c r="L15" s="349">
        <v>-10.204081632653061</v>
      </c>
    </row>
    <row r="16" spans="1:17" s="110" customFormat="1" ht="15" customHeight="1" x14ac:dyDescent="0.2">
      <c r="A16" s="350"/>
      <c r="B16" s="351" t="s">
        <v>109</v>
      </c>
      <c r="C16" s="347"/>
      <c r="D16" s="347"/>
      <c r="E16" s="348"/>
      <c r="F16" s="536">
        <v>2214</v>
      </c>
      <c r="G16" s="536">
        <v>1651</v>
      </c>
      <c r="H16" s="536">
        <v>2082</v>
      </c>
      <c r="I16" s="536">
        <v>1787</v>
      </c>
      <c r="J16" s="537">
        <v>2355</v>
      </c>
      <c r="K16" s="538">
        <v>-141</v>
      </c>
      <c r="L16" s="349">
        <v>-5.9872611464968148</v>
      </c>
    </row>
    <row r="17" spans="1:12" s="110" customFormat="1" ht="15" customHeight="1" x14ac:dyDescent="0.2">
      <c r="A17" s="350"/>
      <c r="B17" s="351" t="s">
        <v>110</v>
      </c>
      <c r="C17" s="347"/>
      <c r="D17" s="347"/>
      <c r="E17" s="348"/>
      <c r="F17" s="536">
        <v>326</v>
      </c>
      <c r="G17" s="536">
        <v>187</v>
      </c>
      <c r="H17" s="536">
        <v>266</v>
      </c>
      <c r="I17" s="536">
        <v>248</v>
      </c>
      <c r="J17" s="537">
        <v>309</v>
      </c>
      <c r="K17" s="538">
        <v>17</v>
      </c>
      <c r="L17" s="349">
        <v>5.5016181229773462</v>
      </c>
    </row>
    <row r="18" spans="1:12" s="110" customFormat="1" ht="15" customHeight="1" x14ac:dyDescent="0.2">
      <c r="A18" s="350"/>
      <c r="B18" s="351" t="s">
        <v>111</v>
      </c>
      <c r="C18" s="347"/>
      <c r="D18" s="347"/>
      <c r="E18" s="348"/>
      <c r="F18" s="536">
        <v>53</v>
      </c>
      <c r="G18" s="536">
        <v>39</v>
      </c>
      <c r="H18" s="536">
        <v>36</v>
      </c>
      <c r="I18" s="536">
        <v>63</v>
      </c>
      <c r="J18" s="537">
        <v>53</v>
      </c>
      <c r="K18" s="538">
        <v>0</v>
      </c>
      <c r="L18" s="349">
        <v>0</v>
      </c>
    </row>
    <row r="19" spans="1:12" s="110" customFormat="1" ht="15" customHeight="1" x14ac:dyDescent="0.2">
      <c r="A19" s="118" t="s">
        <v>113</v>
      </c>
      <c r="B19" s="119" t="s">
        <v>181</v>
      </c>
      <c r="C19" s="347"/>
      <c r="D19" s="347"/>
      <c r="E19" s="348"/>
      <c r="F19" s="536">
        <v>2240</v>
      </c>
      <c r="G19" s="536">
        <v>1580</v>
      </c>
      <c r="H19" s="536">
        <v>3218</v>
      </c>
      <c r="I19" s="536">
        <v>1943</v>
      </c>
      <c r="J19" s="537">
        <v>2487</v>
      </c>
      <c r="K19" s="538">
        <v>-247</v>
      </c>
      <c r="L19" s="349">
        <v>-9.9316445516686773</v>
      </c>
    </row>
    <row r="20" spans="1:12" s="110" customFormat="1" ht="15" customHeight="1" x14ac:dyDescent="0.2">
      <c r="A20" s="118"/>
      <c r="B20" s="119" t="s">
        <v>182</v>
      </c>
      <c r="C20" s="347"/>
      <c r="D20" s="347"/>
      <c r="E20" s="348"/>
      <c r="F20" s="536">
        <v>1101</v>
      </c>
      <c r="G20" s="536">
        <v>817</v>
      </c>
      <c r="H20" s="536">
        <v>1087</v>
      </c>
      <c r="I20" s="536">
        <v>842</v>
      </c>
      <c r="J20" s="537">
        <v>1063</v>
      </c>
      <c r="K20" s="538">
        <v>38</v>
      </c>
      <c r="L20" s="349">
        <v>3.5747883349012231</v>
      </c>
    </row>
    <row r="21" spans="1:12" s="110" customFormat="1" ht="15" customHeight="1" x14ac:dyDescent="0.2">
      <c r="A21" s="118" t="s">
        <v>113</v>
      </c>
      <c r="B21" s="119" t="s">
        <v>116</v>
      </c>
      <c r="C21" s="347"/>
      <c r="D21" s="347"/>
      <c r="E21" s="348"/>
      <c r="F21" s="536">
        <v>2411</v>
      </c>
      <c r="G21" s="536">
        <v>1592</v>
      </c>
      <c r="H21" s="536">
        <v>3346</v>
      </c>
      <c r="I21" s="536">
        <v>1975</v>
      </c>
      <c r="J21" s="537">
        <v>2452</v>
      </c>
      <c r="K21" s="538">
        <v>-41</v>
      </c>
      <c r="L21" s="349">
        <v>-1.6721044045676998</v>
      </c>
    </row>
    <row r="22" spans="1:12" s="110" customFormat="1" ht="15" customHeight="1" x14ac:dyDescent="0.2">
      <c r="A22" s="118"/>
      <c r="B22" s="119" t="s">
        <v>117</v>
      </c>
      <c r="C22" s="347"/>
      <c r="D22" s="347"/>
      <c r="E22" s="348"/>
      <c r="F22" s="536">
        <v>927</v>
      </c>
      <c r="G22" s="536">
        <v>803</v>
      </c>
      <c r="H22" s="536">
        <v>953</v>
      </c>
      <c r="I22" s="536">
        <v>809</v>
      </c>
      <c r="J22" s="537">
        <v>1094</v>
      </c>
      <c r="K22" s="538">
        <v>-167</v>
      </c>
      <c r="L22" s="349">
        <v>-15.26508226691042</v>
      </c>
    </row>
    <row r="23" spans="1:12" s="110" customFormat="1" ht="15" customHeight="1" x14ac:dyDescent="0.2">
      <c r="A23" s="352" t="s">
        <v>347</v>
      </c>
      <c r="B23" s="353" t="s">
        <v>193</v>
      </c>
      <c r="C23" s="354"/>
      <c r="D23" s="354"/>
      <c r="E23" s="355"/>
      <c r="F23" s="539">
        <v>59</v>
      </c>
      <c r="G23" s="539">
        <v>72</v>
      </c>
      <c r="H23" s="539">
        <v>944</v>
      </c>
      <c r="I23" s="539">
        <v>49</v>
      </c>
      <c r="J23" s="540">
        <v>67</v>
      </c>
      <c r="K23" s="541">
        <v>-8</v>
      </c>
      <c r="L23" s="356">
        <v>-11.940298507462687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32.1</v>
      </c>
      <c r="G25" s="542">
        <v>29.3</v>
      </c>
      <c r="H25" s="542">
        <v>33.6</v>
      </c>
      <c r="I25" s="542">
        <v>37.4</v>
      </c>
      <c r="J25" s="542">
        <v>35.4</v>
      </c>
      <c r="K25" s="543" t="s">
        <v>349</v>
      </c>
      <c r="L25" s="364">
        <v>-3.2999999999999972</v>
      </c>
    </row>
    <row r="26" spans="1:12" s="110" customFormat="1" ht="15" customHeight="1" x14ac:dyDescent="0.2">
      <c r="A26" s="365" t="s">
        <v>105</v>
      </c>
      <c r="B26" s="366" t="s">
        <v>345</v>
      </c>
      <c r="C26" s="362"/>
      <c r="D26" s="362"/>
      <c r="E26" s="363"/>
      <c r="F26" s="542">
        <v>28.7</v>
      </c>
      <c r="G26" s="542">
        <v>28.8</v>
      </c>
      <c r="H26" s="542">
        <v>31.2</v>
      </c>
      <c r="I26" s="542">
        <v>35.1</v>
      </c>
      <c r="J26" s="544">
        <v>33.1</v>
      </c>
      <c r="K26" s="543" t="s">
        <v>349</v>
      </c>
      <c r="L26" s="364">
        <v>-4.4000000000000021</v>
      </c>
    </row>
    <row r="27" spans="1:12" s="110" customFormat="1" ht="15" customHeight="1" x14ac:dyDescent="0.2">
      <c r="A27" s="365"/>
      <c r="B27" s="366" t="s">
        <v>346</v>
      </c>
      <c r="C27" s="362"/>
      <c r="D27" s="362"/>
      <c r="E27" s="363"/>
      <c r="F27" s="542">
        <v>36.700000000000003</v>
      </c>
      <c r="G27" s="542">
        <v>29.9</v>
      </c>
      <c r="H27" s="542">
        <v>36.799999999999997</v>
      </c>
      <c r="I27" s="542">
        <v>41.1</v>
      </c>
      <c r="J27" s="542">
        <v>39.1</v>
      </c>
      <c r="K27" s="543" t="s">
        <v>349</v>
      </c>
      <c r="L27" s="364">
        <v>-2.3999999999999986</v>
      </c>
    </row>
    <row r="28" spans="1:12" s="110" customFormat="1" ht="15" customHeight="1" x14ac:dyDescent="0.2">
      <c r="A28" s="365" t="s">
        <v>113</v>
      </c>
      <c r="B28" s="366" t="s">
        <v>108</v>
      </c>
      <c r="C28" s="362"/>
      <c r="D28" s="362"/>
      <c r="E28" s="363"/>
      <c r="F28" s="542">
        <v>38.4</v>
      </c>
      <c r="G28" s="542">
        <v>37.200000000000003</v>
      </c>
      <c r="H28" s="542">
        <v>40.299999999999997</v>
      </c>
      <c r="I28" s="542">
        <v>44.2</v>
      </c>
      <c r="J28" s="542">
        <v>43.8</v>
      </c>
      <c r="K28" s="543" t="s">
        <v>349</v>
      </c>
      <c r="L28" s="364">
        <v>-5.3999999999999986</v>
      </c>
    </row>
    <row r="29" spans="1:12" s="110" customFormat="1" ht="11.25" x14ac:dyDescent="0.2">
      <c r="A29" s="365"/>
      <c r="B29" s="366" t="s">
        <v>109</v>
      </c>
      <c r="C29" s="362"/>
      <c r="D29" s="362"/>
      <c r="E29" s="363"/>
      <c r="F29" s="542">
        <v>31.2</v>
      </c>
      <c r="G29" s="542">
        <v>28</v>
      </c>
      <c r="H29" s="542">
        <v>31.5</v>
      </c>
      <c r="I29" s="542">
        <v>35.9</v>
      </c>
      <c r="J29" s="544">
        <v>33.6</v>
      </c>
      <c r="K29" s="543" t="s">
        <v>349</v>
      </c>
      <c r="L29" s="364">
        <v>-2.4000000000000021</v>
      </c>
    </row>
    <row r="30" spans="1:12" s="110" customFormat="1" ht="15" customHeight="1" x14ac:dyDescent="0.2">
      <c r="A30" s="365"/>
      <c r="B30" s="366" t="s">
        <v>110</v>
      </c>
      <c r="C30" s="362"/>
      <c r="D30" s="362"/>
      <c r="E30" s="363"/>
      <c r="F30" s="542">
        <v>27.1</v>
      </c>
      <c r="G30" s="542">
        <v>24.6</v>
      </c>
      <c r="H30" s="542">
        <v>27.9</v>
      </c>
      <c r="I30" s="542">
        <v>29.1</v>
      </c>
      <c r="J30" s="542">
        <v>27.5</v>
      </c>
      <c r="K30" s="543" t="s">
        <v>349</v>
      </c>
      <c r="L30" s="364">
        <v>-0.39999999999999858</v>
      </c>
    </row>
    <row r="31" spans="1:12" s="110" customFormat="1" ht="15" customHeight="1" x14ac:dyDescent="0.2">
      <c r="A31" s="365"/>
      <c r="B31" s="366" t="s">
        <v>111</v>
      </c>
      <c r="C31" s="362"/>
      <c r="D31" s="362"/>
      <c r="E31" s="363"/>
      <c r="F31" s="542">
        <v>20.8</v>
      </c>
      <c r="G31" s="542">
        <v>15.4</v>
      </c>
      <c r="H31" s="542">
        <v>25</v>
      </c>
      <c r="I31" s="542">
        <v>44.4</v>
      </c>
      <c r="J31" s="542">
        <v>37.700000000000003</v>
      </c>
      <c r="K31" s="543" t="s">
        <v>349</v>
      </c>
      <c r="L31" s="364">
        <v>-16.900000000000002</v>
      </c>
    </row>
    <row r="32" spans="1:12" s="110" customFormat="1" ht="15" customHeight="1" x14ac:dyDescent="0.2">
      <c r="A32" s="367" t="s">
        <v>113</v>
      </c>
      <c r="B32" s="368" t="s">
        <v>181</v>
      </c>
      <c r="C32" s="362"/>
      <c r="D32" s="362"/>
      <c r="E32" s="363"/>
      <c r="F32" s="542">
        <v>32.6</v>
      </c>
      <c r="G32" s="542">
        <v>28.1</v>
      </c>
      <c r="H32" s="542">
        <v>30.6</v>
      </c>
      <c r="I32" s="542">
        <v>37.200000000000003</v>
      </c>
      <c r="J32" s="544">
        <v>35.200000000000003</v>
      </c>
      <c r="K32" s="543" t="s">
        <v>349</v>
      </c>
      <c r="L32" s="364">
        <v>-2.6000000000000014</v>
      </c>
    </row>
    <row r="33" spans="1:12" s="110" customFormat="1" ht="15" customHeight="1" x14ac:dyDescent="0.2">
      <c r="A33" s="367"/>
      <c r="B33" s="368" t="s">
        <v>182</v>
      </c>
      <c r="C33" s="362"/>
      <c r="D33" s="362"/>
      <c r="E33" s="363"/>
      <c r="F33" s="542">
        <v>31.1</v>
      </c>
      <c r="G33" s="542">
        <v>31.5</v>
      </c>
      <c r="H33" s="542">
        <v>39.799999999999997</v>
      </c>
      <c r="I33" s="542">
        <v>37.799999999999997</v>
      </c>
      <c r="J33" s="542">
        <v>35.700000000000003</v>
      </c>
      <c r="K33" s="543" t="s">
        <v>349</v>
      </c>
      <c r="L33" s="364">
        <v>-4.6000000000000014</v>
      </c>
    </row>
    <row r="34" spans="1:12" s="369" customFormat="1" ht="15" customHeight="1" x14ac:dyDescent="0.2">
      <c r="A34" s="367" t="s">
        <v>113</v>
      </c>
      <c r="B34" s="368" t="s">
        <v>116</v>
      </c>
      <c r="C34" s="362"/>
      <c r="D34" s="362"/>
      <c r="E34" s="363"/>
      <c r="F34" s="542">
        <v>29.2</v>
      </c>
      <c r="G34" s="542">
        <v>30.4</v>
      </c>
      <c r="H34" s="542">
        <v>32.299999999999997</v>
      </c>
      <c r="I34" s="542">
        <v>34.4</v>
      </c>
      <c r="J34" s="542">
        <v>29.3</v>
      </c>
      <c r="K34" s="543" t="s">
        <v>349</v>
      </c>
      <c r="L34" s="364">
        <v>-0.10000000000000142</v>
      </c>
    </row>
    <row r="35" spans="1:12" s="369" customFormat="1" ht="11.25" x14ac:dyDescent="0.2">
      <c r="A35" s="370"/>
      <c r="B35" s="371" t="s">
        <v>117</v>
      </c>
      <c r="C35" s="372"/>
      <c r="D35" s="372"/>
      <c r="E35" s="373"/>
      <c r="F35" s="545">
        <v>39.4</v>
      </c>
      <c r="G35" s="545">
        <v>27.2</v>
      </c>
      <c r="H35" s="545">
        <v>37.200000000000003</v>
      </c>
      <c r="I35" s="545">
        <v>44.4</v>
      </c>
      <c r="J35" s="546">
        <v>48.6</v>
      </c>
      <c r="K35" s="547" t="s">
        <v>349</v>
      </c>
      <c r="L35" s="374">
        <v>-9.2000000000000028</v>
      </c>
    </row>
    <row r="36" spans="1:12" s="369" customFormat="1" ht="15.95" customHeight="1" x14ac:dyDescent="0.2">
      <c r="A36" s="375" t="s">
        <v>350</v>
      </c>
      <c r="B36" s="376"/>
      <c r="C36" s="377"/>
      <c r="D36" s="376"/>
      <c r="E36" s="378"/>
      <c r="F36" s="548">
        <v>3220</v>
      </c>
      <c r="G36" s="548">
        <v>2299</v>
      </c>
      <c r="H36" s="548">
        <v>3190</v>
      </c>
      <c r="I36" s="548">
        <v>2720</v>
      </c>
      <c r="J36" s="548">
        <v>3461</v>
      </c>
      <c r="K36" s="549">
        <v>-241</v>
      </c>
      <c r="L36" s="380">
        <v>-6.9633054030626989</v>
      </c>
    </row>
    <row r="37" spans="1:12" s="369" customFormat="1" ht="15.95" customHeight="1" x14ac:dyDescent="0.2">
      <c r="A37" s="381"/>
      <c r="B37" s="382" t="s">
        <v>113</v>
      </c>
      <c r="C37" s="382" t="s">
        <v>351</v>
      </c>
      <c r="D37" s="382"/>
      <c r="E37" s="383"/>
      <c r="F37" s="548">
        <v>1033</v>
      </c>
      <c r="G37" s="548">
        <v>673</v>
      </c>
      <c r="H37" s="548">
        <v>1073</v>
      </c>
      <c r="I37" s="548">
        <v>1017</v>
      </c>
      <c r="J37" s="548">
        <v>1224</v>
      </c>
      <c r="K37" s="549">
        <v>-191</v>
      </c>
      <c r="L37" s="380">
        <v>-15.604575163398692</v>
      </c>
    </row>
    <row r="38" spans="1:12" s="369" customFormat="1" ht="15.95" customHeight="1" x14ac:dyDescent="0.2">
      <c r="A38" s="381"/>
      <c r="B38" s="384" t="s">
        <v>105</v>
      </c>
      <c r="C38" s="384" t="s">
        <v>106</v>
      </c>
      <c r="D38" s="385"/>
      <c r="E38" s="383"/>
      <c r="F38" s="548">
        <v>1857</v>
      </c>
      <c r="G38" s="548">
        <v>1294</v>
      </c>
      <c r="H38" s="548">
        <v>1825</v>
      </c>
      <c r="I38" s="548">
        <v>1686</v>
      </c>
      <c r="J38" s="550">
        <v>2132</v>
      </c>
      <c r="K38" s="549">
        <v>-275</v>
      </c>
      <c r="L38" s="380">
        <v>-12.898686679174483</v>
      </c>
    </row>
    <row r="39" spans="1:12" s="369" customFormat="1" ht="15.95" customHeight="1" x14ac:dyDescent="0.2">
      <c r="A39" s="381"/>
      <c r="B39" s="385"/>
      <c r="C39" s="382" t="s">
        <v>352</v>
      </c>
      <c r="D39" s="385"/>
      <c r="E39" s="383"/>
      <c r="F39" s="548">
        <v>533</v>
      </c>
      <c r="G39" s="548">
        <v>373</v>
      </c>
      <c r="H39" s="548">
        <v>570</v>
      </c>
      <c r="I39" s="548">
        <v>592</v>
      </c>
      <c r="J39" s="548">
        <v>705</v>
      </c>
      <c r="K39" s="549">
        <v>-172</v>
      </c>
      <c r="L39" s="380">
        <v>-24.397163120567377</v>
      </c>
    </row>
    <row r="40" spans="1:12" s="369" customFormat="1" ht="15.95" customHeight="1" x14ac:dyDescent="0.2">
      <c r="A40" s="381"/>
      <c r="B40" s="384"/>
      <c r="C40" s="384" t="s">
        <v>107</v>
      </c>
      <c r="D40" s="385"/>
      <c r="E40" s="383"/>
      <c r="F40" s="548">
        <v>1363</v>
      </c>
      <c r="G40" s="548">
        <v>1005</v>
      </c>
      <c r="H40" s="548">
        <v>1365</v>
      </c>
      <c r="I40" s="548">
        <v>1034</v>
      </c>
      <c r="J40" s="548">
        <v>1329</v>
      </c>
      <c r="K40" s="549">
        <v>34</v>
      </c>
      <c r="L40" s="380">
        <v>2.5583145221971408</v>
      </c>
    </row>
    <row r="41" spans="1:12" s="369" customFormat="1" ht="24" customHeight="1" x14ac:dyDescent="0.2">
      <c r="A41" s="381"/>
      <c r="B41" s="385"/>
      <c r="C41" s="382" t="s">
        <v>352</v>
      </c>
      <c r="D41" s="385"/>
      <c r="E41" s="383"/>
      <c r="F41" s="548">
        <v>500</v>
      </c>
      <c r="G41" s="548">
        <v>300</v>
      </c>
      <c r="H41" s="548">
        <v>503</v>
      </c>
      <c r="I41" s="548">
        <v>425</v>
      </c>
      <c r="J41" s="550">
        <v>519</v>
      </c>
      <c r="K41" s="549">
        <v>-19</v>
      </c>
      <c r="L41" s="380">
        <v>-3.6608863198458574</v>
      </c>
    </row>
    <row r="42" spans="1:12" s="110" customFormat="1" ht="15" customHeight="1" x14ac:dyDescent="0.2">
      <c r="A42" s="381"/>
      <c r="B42" s="384" t="s">
        <v>113</v>
      </c>
      <c r="C42" s="384" t="s">
        <v>353</v>
      </c>
      <c r="D42" s="385"/>
      <c r="E42" s="383"/>
      <c r="F42" s="548">
        <v>645</v>
      </c>
      <c r="G42" s="548">
        <v>441</v>
      </c>
      <c r="H42" s="548">
        <v>895</v>
      </c>
      <c r="I42" s="548">
        <v>634</v>
      </c>
      <c r="J42" s="548">
        <v>762</v>
      </c>
      <c r="K42" s="549">
        <v>-117</v>
      </c>
      <c r="L42" s="380">
        <v>-15.354330708661417</v>
      </c>
    </row>
    <row r="43" spans="1:12" s="110" customFormat="1" ht="15" customHeight="1" x14ac:dyDescent="0.2">
      <c r="A43" s="381"/>
      <c r="B43" s="385"/>
      <c r="C43" s="382" t="s">
        <v>352</v>
      </c>
      <c r="D43" s="385"/>
      <c r="E43" s="383"/>
      <c r="F43" s="548">
        <v>248</v>
      </c>
      <c r="G43" s="548">
        <v>164</v>
      </c>
      <c r="H43" s="548">
        <v>361</v>
      </c>
      <c r="I43" s="548">
        <v>280</v>
      </c>
      <c r="J43" s="548">
        <v>334</v>
      </c>
      <c r="K43" s="549">
        <v>-86</v>
      </c>
      <c r="L43" s="380">
        <v>-25.748502994011975</v>
      </c>
    </row>
    <row r="44" spans="1:12" s="110" customFormat="1" ht="15" customHeight="1" x14ac:dyDescent="0.2">
      <c r="A44" s="381"/>
      <c r="B44" s="384"/>
      <c r="C44" s="366" t="s">
        <v>109</v>
      </c>
      <c r="D44" s="385"/>
      <c r="E44" s="383"/>
      <c r="F44" s="548">
        <v>2197</v>
      </c>
      <c r="G44" s="548">
        <v>1632</v>
      </c>
      <c r="H44" s="548">
        <v>1994</v>
      </c>
      <c r="I44" s="548">
        <v>1776</v>
      </c>
      <c r="J44" s="550">
        <v>2337</v>
      </c>
      <c r="K44" s="549">
        <v>-140</v>
      </c>
      <c r="L44" s="380">
        <v>-5.9905862216516903</v>
      </c>
    </row>
    <row r="45" spans="1:12" s="110" customFormat="1" ht="15" customHeight="1" x14ac:dyDescent="0.2">
      <c r="A45" s="381"/>
      <c r="B45" s="385"/>
      <c r="C45" s="382" t="s">
        <v>352</v>
      </c>
      <c r="D45" s="385"/>
      <c r="E45" s="383"/>
      <c r="F45" s="548">
        <v>686</v>
      </c>
      <c r="G45" s="548">
        <v>457</v>
      </c>
      <c r="H45" s="548">
        <v>629</v>
      </c>
      <c r="I45" s="548">
        <v>637</v>
      </c>
      <c r="J45" s="548">
        <v>785</v>
      </c>
      <c r="K45" s="549">
        <v>-99</v>
      </c>
      <c r="L45" s="380">
        <v>-12.611464968152866</v>
      </c>
    </row>
    <row r="46" spans="1:12" s="110" customFormat="1" ht="15" customHeight="1" x14ac:dyDescent="0.2">
      <c r="A46" s="381"/>
      <c r="B46" s="384"/>
      <c r="C46" s="366" t="s">
        <v>110</v>
      </c>
      <c r="D46" s="385"/>
      <c r="E46" s="383"/>
      <c r="F46" s="548">
        <v>325</v>
      </c>
      <c r="G46" s="548">
        <v>187</v>
      </c>
      <c r="H46" s="548">
        <v>265</v>
      </c>
      <c r="I46" s="548">
        <v>247</v>
      </c>
      <c r="J46" s="548">
        <v>309</v>
      </c>
      <c r="K46" s="549">
        <v>16</v>
      </c>
      <c r="L46" s="380">
        <v>5.1779935275080904</v>
      </c>
    </row>
    <row r="47" spans="1:12" s="110" customFormat="1" ht="15" customHeight="1" x14ac:dyDescent="0.2">
      <c r="A47" s="381"/>
      <c r="B47" s="385"/>
      <c r="C47" s="382" t="s">
        <v>352</v>
      </c>
      <c r="D47" s="385"/>
      <c r="E47" s="383"/>
      <c r="F47" s="548">
        <v>88</v>
      </c>
      <c r="G47" s="548">
        <v>46</v>
      </c>
      <c r="H47" s="548">
        <v>74</v>
      </c>
      <c r="I47" s="548">
        <v>72</v>
      </c>
      <c r="J47" s="550">
        <v>85</v>
      </c>
      <c r="K47" s="549">
        <v>3</v>
      </c>
      <c r="L47" s="380">
        <v>3.5294117647058822</v>
      </c>
    </row>
    <row r="48" spans="1:12" s="110" customFormat="1" ht="15" customHeight="1" x14ac:dyDescent="0.2">
      <c r="A48" s="381"/>
      <c r="B48" s="385"/>
      <c r="C48" s="366" t="s">
        <v>111</v>
      </c>
      <c r="D48" s="386"/>
      <c r="E48" s="387"/>
      <c r="F48" s="548">
        <v>53</v>
      </c>
      <c r="G48" s="548">
        <v>39</v>
      </c>
      <c r="H48" s="548">
        <v>36</v>
      </c>
      <c r="I48" s="548">
        <v>63</v>
      </c>
      <c r="J48" s="548">
        <v>53</v>
      </c>
      <c r="K48" s="549">
        <v>0</v>
      </c>
      <c r="L48" s="380">
        <v>0</v>
      </c>
    </row>
    <row r="49" spans="1:12" s="110" customFormat="1" ht="15" customHeight="1" x14ac:dyDescent="0.2">
      <c r="A49" s="381"/>
      <c r="B49" s="385"/>
      <c r="C49" s="382" t="s">
        <v>352</v>
      </c>
      <c r="D49" s="385"/>
      <c r="E49" s="383"/>
      <c r="F49" s="548">
        <v>11</v>
      </c>
      <c r="G49" s="548">
        <v>6</v>
      </c>
      <c r="H49" s="548">
        <v>9</v>
      </c>
      <c r="I49" s="548">
        <v>28</v>
      </c>
      <c r="J49" s="548">
        <v>20</v>
      </c>
      <c r="K49" s="549">
        <v>-9</v>
      </c>
      <c r="L49" s="380">
        <v>-45</v>
      </c>
    </row>
    <row r="50" spans="1:12" s="110" customFormat="1" ht="15" customHeight="1" x14ac:dyDescent="0.2">
      <c r="A50" s="381"/>
      <c r="B50" s="384" t="s">
        <v>113</v>
      </c>
      <c r="C50" s="382" t="s">
        <v>181</v>
      </c>
      <c r="D50" s="385"/>
      <c r="E50" s="383"/>
      <c r="F50" s="548">
        <v>2130</v>
      </c>
      <c r="G50" s="548">
        <v>1489</v>
      </c>
      <c r="H50" s="548">
        <v>2132</v>
      </c>
      <c r="I50" s="548">
        <v>1885</v>
      </c>
      <c r="J50" s="550">
        <v>2407</v>
      </c>
      <c r="K50" s="549">
        <v>-277</v>
      </c>
      <c r="L50" s="380">
        <v>-11.508101371001246</v>
      </c>
    </row>
    <row r="51" spans="1:12" s="110" customFormat="1" ht="15" customHeight="1" x14ac:dyDescent="0.2">
      <c r="A51" s="381"/>
      <c r="B51" s="385"/>
      <c r="C51" s="382" t="s">
        <v>352</v>
      </c>
      <c r="D51" s="385"/>
      <c r="E51" s="383"/>
      <c r="F51" s="548">
        <v>694</v>
      </c>
      <c r="G51" s="548">
        <v>418</v>
      </c>
      <c r="H51" s="548">
        <v>652</v>
      </c>
      <c r="I51" s="548">
        <v>701</v>
      </c>
      <c r="J51" s="548">
        <v>848</v>
      </c>
      <c r="K51" s="549">
        <v>-154</v>
      </c>
      <c r="L51" s="380">
        <v>-18.160377358490567</v>
      </c>
    </row>
    <row r="52" spans="1:12" s="110" customFormat="1" ht="15" customHeight="1" x14ac:dyDescent="0.2">
      <c r="A52" s="381"/>
      <c r="B52" s="384"/>
      <c r="C52" s="382" t="s">
        <v>182</v>
      </c>
      <c r="D52" s="385"/>
      <c r="E52" s="383"/>
      <c r="F52" s="548">
        <v>1090</v>
      </c>
      <c r="G52" s="548">
        <v>810</v>
      </c>
      <c r="H52" s="548">
        <v>1058</v>
      </c>
      <c r="I52" s="548">
        <v>835</v>
      </c>
      <c r="J52" s="548">
        <v>1054</v>
      </c>
      <c r="K52" s="549">
        <v>36</v>
      </c>
      <c r="L52" s="380">
        <v>3.4155597722960152</v>
      </c>
    </row>
    <row r="53" spans="1:12" s="269" customFormat="1" ht="11.25" customHeight="1" x14ac:dyDescent="0.2">
      <c r="A53" s="381"/>
      <c r="B53" s="385"/>
      <c r="C53" s="382" t="s">
        <v>352</v>
      </c>
      <c r="D53" s="385"/>
      <c r="E53" s="383"/>
      <c r="F53" s="548">
        <v>339</v>
      </c>
      <c r="G53" s="548">
        <v>255</v>
      </c>
      <c r="H53" s="548">
        <v>421</v>
      </c>
      <c r="I53" s="548">
        <v>316</v>
      </c>
      <c r="J53" s="550">
        <v>376</v>
      </c>
      <c r="K53" s="549">
        <v>-37</v>
      </c>
      <c r="L53" s="380">
        <v>-9.8404255319148941</v>
      </c>
    </row>
    <row r="54" spans="1:12" s="151" customFormat="1" ht="12.75" customHeight="1" x14ac:dyDescent="0.2">
      <c r="A54" s="381"/>
      <c r="B54" s="384" t="s">
        <v>113</v>
      </c>
      <c r="C54" s="384" t="s">
        <v>116</v>
      </c>
      <c r="D54" s="385"/>
      <c r="E54" s="383"/>
      <c r="F54" s="548">
        <v>2301</v>
      </c>
      <c r="G54" s="548">
        <v>1507</v>
      </c>
      <c r="H54" s="548">
        <v>2319</v>
      </c>
      <c r="I54" s="548">
        <v>1919</v>
      </c>
      <c r="J54" s="548">
        <v>2370</v>
      </c>
      <c r="K54" s="549">
        <v>-69</v>
      </c>
      <c r="L54" s="380">
        <v>-2.9113924050632911</v>
      </c>
    </row>
    <row r="55" spans="1:12" ht="11.25" x14ac:dyDescent="0.2">
      <c r="A55" s="381"/>
      <c r="B55" s="385"/>
      <c r="C55" s="382" t="s">
        <v>352</v>
      </c>
      <c r="D55" s="385"/>
      <c r="E55" s="383"/>
      <c r="F55" s="548">
        <v>671</v>
      </c>
      <c r="G55" s="548">
        <v>458</v>
      </c>
      <c r="H55" s="548">
        <v>749</v>
      </c>
      <c r="I55" s="548">
        <v>661</v>
      </c>
      <c r="J55" s="548">
        <v>694</v>
      </c>
      <c r="K55" s="549">
        <v>-23</v>
      </c>
      <c r="L55" s="380">
        <v>-3.3141210374639769</v>
      </c>
    </row>
    <row r="56" spans="1:12" ht="14.25" customHeight="1" x14ac:dyDescent="0.2">
      <c r="A56" s="381"/>
      <c r="B56" s="385"/>
      <c r="C56" s="384" t="s">
        <v>117</v>
      </c>
      <c r="D56" s="385"/>
      <c r="E56" s="383"/>
      <c r="F56" s="548">
        <v>916</v>
      </c>
      <c r="G56" s="548">
        <v>790</v>
      </c>
      <c r="H56" s="548">
        <v>868</v>
      </c>
      <c r="I56" s="548">
        <v>800</v>
      </c>
      <c r="J56" s="548">
        <v>1087</v>
      </c>
      <c r="K56" s="549">
        <v>-171</v>
      </c>
      <c r="L56" s="380">
        <v>-15.731370745170194</v>
      </c>
    </row>
    <row r="57" spans="1:12" ht="18.75" customHeight="1" x14ac:dyDescent="0.2">
      <c r="A57" s="388"/>
      <c r="B57" s="389"/>
      <c r="C57" s="390" t="s">
        <v>352</v>
      </c>
      <c r="D57" s="389"/>
      <c r="E57" s="391"/>
      <c r="F57" s="551">
        <v>361</v>
      </c>
      <c r="G57" s="552">
        <v>215</v>
      </c>
      <c r="H57" s="552">
        <v>323</v>
      </c>
      <c r="I57" s="552">
        <v>355</v>
      </c>
      <c r="J57" s="552">
        <v>528</v>
      </c>
      <c r="K57" s="553">
        <f t="shared" ref="K57" si="0">IF(OR(F57=".",J57=".")=TRUE,".",IF(OR(F57="*",J57="*")=TRUE,"*",IF(AND(F57="-",J57="-")=TRUE,"-",IF(AND(ISNUMBER(J57),ISNUMBER(F57))=TRUE,IF(F57-J57=0,0,F57-J57),IF(ISNUMBER(F57)=TRUE,F57,-J57)))))</f>
        <v>-167</v>
      </c>
      <c r="L57" s="392">
        <f t="shared" ref="L57" si="1">IF(K57 =".",".",IF(K57 ="*","*",IF(K57="-","-",IF(K57=0,0,IF(OR(J57="-",J57=".",F57="-",F57=".")=TRUE,"X",IF(J57=0,"0,0",IF(ABS(K57*100/J57)&gt;250,".X",(K57*100/J57))))))))</f>
        <v>-31.628787878787879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3341</v>
      </c>
      <c r="E11" s="114">
        <v>2397</v>
      </c>
      <c r="F11" s="114">
        <v>4305</v>
      </c>
      <c r="G11" s="114">
        <v>2785</v>
      </c>
      <c r="H11" s="140">
        <v>3550</v>
      </c>
      <c r="I11" s="115">
        <v>-209</v>
      </c>
      <c r="J11" s="116">
        <v>-5.887323943661972</v>
      </c>
    </row>
    <row r="12" spans="1:15" s="110" customFormat="1" ht="24.95" customHeight="1" x14ac:dyDescent="0.2">
      <c r="A12" s="193" t="s">
        <v>132</v>
      </c>
      <c r="B12" s="194" t="s">
        <v>133</v>
      </c>
      <c r="C12" s="113">
        <v>4.4298114337024845</v>
      </c>
      <c r="D12" s="115">
        <v>148</v>
      </c>
      <c r="E12" s="114">
        <v>94</v>
      </c>
      <c r="F12" s="114">
        <v>194</v>
      </c>
      <c r="G12" s="114">
        <v>144</v>
      </c>
      <c r="H12" s="140">
        <v>160</v>
      </c>
      <c r="I12" s="115">
        <v>-12</v>
      </c>
      <c r="J12" s="116">
        <v>-7.5</v>
      </c>
    </row>
    <row r="13" spans="1:15" s="110" customFormat="1" ht="24.95" customHeight="1" x14ac:dyDescent="0.2">
      <c r="A13" s="193" t="s">
        <v>134</v>
      </c>
      <c r="B13" s="199" t="s">
        <v>214</v>
      </c>
      <c r="C13" s="113">
        <v>1.5264890751272073</v>
      </c>
      <c r="D13" s="115">
        <v>51</v>
      </c>
      <c r="E13" s="114">
        <v>19</v>
      </c>
      <c r="F13" s="114">
        <v>44</v>
      </c>
      <c r="G13" s="114">
        <v>38</v>
      </c>
      <c r="H13" s="140">
        <v>48</v>
      </c>
      <c r="I13" s="115">
        <v>3</v>
      </c>
      <c r="J13" s="116">
        <v>6.25</v>
      </c>
    </row>
    <row r="14" spans="1:15" s="287" customFormat="1" ht="24.95" customHeight="1" x14ac:dyDescent="0.2">
      <c r="A14" s="193" t="s">
        <v>215</v>
      </c>
      <c r="B14" s="199" t="s">
        <v>137</v>
      </c>
      <c r="C14" s="113">
        <v>16.641724034720145</v>
      </c>
      <c r="D14" s="115">
        <v>556</v>
      </c>
      <c r="E14" s="114">
        <v>472</v>
      </c>
      <c r="F14" s="114">
        <v>623</v>
      </c>
      <c r="G14" s="114">
        <v>471</v>
      </c>
      <c r="H14" s="140">
        <v>610</v>
      </c>
      <c r="I14" s="115">
        <v>-54</v>
      </c>
      <c r="J14" s="116">
        <v>-8.8524590163934427</v>
      </c>
      <c r="K14" s="110"/>
      <c r="L14" s="110"/>
      <c r="M14" s="110"/>
      <c r="N14" s="110"/>
      <c r="O14" s="110"/>
    </row>
    <row r="15" spans="1:15" s="110" customFormat="1" ht="24.95" customHeight="1" x14ac:dyDescent="0.2">
      <c r="A15" s="193" t="s">
        <v>216</v>
      </c>
      <c r="B15" s="199" t="s">
        <v>217</v>
      </c>
      <c r="C15" s="113">
        <v>8.1712062256809332</v>
      </c>
      <c r="D15" s="115">
        <v>273</v>
      </c>
      <c r="E15" s="114">
        <v>339</v>
      </c>
      <c r="F15" s="114">
        <v>292</v>
      </c>
      <c r="G15" s="114">
        <v>232</v>
      </c>
      <c r="H15" s="140">
        <v>317</v>
      </c>
      <c r="I15" s="115">
        <v>-44</v>
      </c>
      <c r="J15" s="116">
        <v>-13.8801261829653</v>
      </c>
    </row>
    <row r="16" spans="1:15" s="287" customFormat="1" ht="24.95" customHeight="1" x14ac:dyDescent="0.2">
      <c r="A16" s="193" t="s">
        <v>218</v>
      </c>
      <c r="B16" s="199" t="s">
        <v>141</v>
      </c>
      <c r="C16" s="113">
        <v>5.2379527087698294</v>
      </c>
      <c r="D16" s="115">
        <v>175</v>
      </c>
      <c r="E16" s="114">
        <v>61</v>
      </c>
      <c r="F16" s="114">
        <v>198</v>
      </c>
      <c r="G16" s="114">
        <v>112</v>
      </c>
      <c r="H16" s="140">
        <v>165</v>
      </c>
      <c r="I16" s="115">
        <v>10</v>
      </c>
      <c r="J16" s="116">
        <v>6.0606060606060606</v>
      </c>
      <c r="K16" s="110"/>
      <c r="L16" s="110"/>
      <c r="M16" s="110"/>
      <c r="N16" s="110"/>
      <c r="O16" s="110"/>
    </row>
    <row r="17" spans="1:15" s="110" customFormat="1" ht="24.95" customHeight="1" x14ac:dyDescent="0.2">
      <c r="A17" s="193" t="s">
        <v>142</v>
      </c>
      <c r="B17" s="199" t="s">
        <v>220</v>
      </c>
      <c r="C17" s="113">
        <v>3.2325651002693805</v>
      </c>
      <c r="D17" s="115">
        <v>108</v>
      </c>
      <c r="E17" s="114">
        <v>72</v>
      </c>
      <c r="F17" s="114">
        <v>133</v>
      </c>
      <c r="G17" s="114">
        <v>127</v>
      </c>
      <c r="H17" s="140">
        <v>128</v>
      </c>
      <c r="I17" s="115">
        <v>-20</v>
      </c>
      <c r="J17" s="116">
        <v>-15.625</v>
      </c>
    </row>
    <row r="18" spans="1:15" s="287" customFormat="1" ht="24.95" customHeight="1" x14ac:dyDescent="0.2">
      <c r="A18" s="201" t="s">
        <v>144</v>
      </c>
      <c r="B18" s="202" t="s">
        <v>145</v>
      </c>
      <c r="C18" s="113">
        <v>8.7398982340616573</v>
      </c>
      <c r="D18" s="115">
        <v>292</v>
      </c>
      <c r="E18" s="114">
        <v>172</v>
      </c>
      <c r="F18" s="114">
        <v>447</v>
      </c>
      <c r="G18" s="114">
        <v>253</v>
      </c>
      <c r="H18" s="140">
        <v>331</v>
      </c>
      <c r="I18" s="115">
        <v>-39</v>
      </c>
      <c r="J18" s="116">
        <v>-11.782477341389727</v>
      </c>
      <c r="K18" s="110"/>
      <c r="L18" s="110"/>
      <c r="M18" s="110"/>
      <c r="N18" s="110"/>
      <c r="O18" s="110"/>
    </row>
    <row r="19" spans="1:15" s="110" customFormat="1" ht="24.95" customHeight="1" x14ac:dyDescent="0.2">
      <c r="A19" s="193" t="s">
        <v>146</v>
      </c>
      <c r="B19" s="199" t="s">
        <v>147</v>
      </c>
      <c r="C19" s="113">
        <v>12.990122717749177</v>
      </c>
      <c r="D19" s="115">
        <v>434</v>
      </c>
      <c r="E19" s="114">
        <v>306</v>
      </c>
      <c r="F19" s="114">
        <v>584</v>
      </c>
      <c r="G19" s="114">
        <v>392</v>
      </c>
      <c r="H19" s="140">
        <v>424</v>
      </c>
      <c r="I19" s="115">
        <v>10</v>
      </c>
      <c r="J19" s="116">
        <v>2.358490566037736</v>
      </c>
    </row>
    <row r="20" spans="1:15" s="287" customFormat="1" ht="24.95" customHeight="1" x14ac:dyDescent="0.2">
      <c r="A20" s="193" t="s">
        <v>148</v>
      </c>
      <c r="B20" s="199" t="s">
        <v>149</v>
      </c>
      <c r="C20" s="113">
        <v>5.5671954504639327</v>
      </c>
      <c r="D20" s="115">
        <v>186</v>
      </c>
      <c r="E20" s="114">
        <v>156</v>
      </c>
      <c r="F20" s="114">
        <v>280</v>
      </c>
      <c r="G20" s="114">
        <v>213</v>
      </c>
      <c r="H20" s="140">
        <v>204</v>
      </c>
      <c r="I20" s="115">
        <v>-18</v>
      </c>
      <c r="J20" s="116">
        <v>-8.8235294117647065</v>
      </c>
      <c r="K20" s="110"/>
      <c r="L20" s="110"/>
      <c r="M20" s="110"/>
      <c r="N20" s="110"/>
      <c r="O20" s="110"/>
    </row>
    <row r="21" spans="1:15" s="110" customFormat="1" ht="24.95" customHeight="1" x14ac:dyDescent="0.2">
      <c r="A21" s="201" t="s">
        <v>150</v>
      </c>
      <c r="B21" s="202" t="s">
        <v>151</v>
      </c>
      <c r="C21" s="113">
        <v>3.262496258605208</v>
      </c>
      <c r="D21" s="115">
        <v>109</v>
      </c>
      <c r="E21" s="114">
        <v>111</v>
      </c>
      <c r="F21" s="114">
        <v>147</v>
      </c>
      <c r="G21" s="114">
        <v>98</v>
      </c>
      <c r="H21" s="140">
        <v>172</v>
      </c>
      <c r="I21" s="115">
        <v>-63</v>
      </c>
      <c r="J21" s="116">
        <v>-36.627906976744185</v>
      </c>
    </row>
    <row r="22" spans="1:15" s="110" customFormat="1" ht="24.95" customHeight="1" x14ac:dyDescent="0.2">
      <c r="A22" s="201" t="s">
        <v>152</v>
      </c>
      <c r="B22" s="199" t="s">
        <v>153</v>
      </c>
      <c r="C22" s="113">
        <v>0.14965579167913798</v>
      </c>
      <c r="D22" s="115">
        <v>5</v>
      </c>
      <c r="E22" s="114">
        <v>7</v>
      </c>
      <c r="F22" s="114">
        <v>17</v>
      </c>
      <c r="G22" s="114">
        <v>9</v>
      </c>
      <c r="H22" s="140">
        <v>10</v>
      </c>
      <c r="I22" s="115">
        <v>-5</v>
      </c>
      <c r="J22" s="116">
        <v>-50</v>
      </c>
    </row>
    <row r="23" spans="1:15" s="110" customFormat="1" ht="24.95" customHeight="1" x14ac:dyDescent="0.2">
      <c r="A23" s="193" t="s">
        <v>154</v>
      </c>
      <c r="B23" s="199" t="s">
        <v>155</v>
      </c>
      <c r="C23" s="113">
        <v>0.86800359173900032</v>
      </c>
      <c r="D23" s="115">
        <v>29</v>
      </c>
      <c r="E23" s="114">
        <v>8</v>
      </c>
      <c r="F23" s="114">
        <v>41</v>
      </c>
      <c r="G23" s="114">
        <v>9</v>
      </c>
      <c r="H23" s="140">
        <v>36</v>
      </c>
      <c r="I23" s="115">
        <v>-7</v>
      </c>
      <c r="J23" s="116">
        <v>-19.444444444444443</v>
      </c>
    </row>
    <row r="24" spans="1:15" s="110" customFormat="1" ht="24.95" customHeight="1" x14ac:dyDescent="0.2">
      <c r="A24" s="193" t="s">
        <v>156</v>
      </c>
      <c r="B24" s="199" t="s">
        <v>221</v>
      </c>
      <c r="C24" s="113">
        <v>3.1727027835977251</v>
      </c>
      <c r="D24" s="115">
        <v>106</v>
      </c>
      <c r="E24" s="114">
        <v>68</v>
      </c>
      <c r="F24" s="114">
        <v>168</v>
      </c>
      <c r="G24" s="114">
        <v>88</v>
      </c>
      <c r="H24" s="140">
        <v>113</v>
      </c>
      <c r="I24" s="115">
        <v>-7</v>
      </c>
      <c r="J24" s="116">
        <v>-6.1946902654867255</v>
      </c>
    </row>
    <row r="25" spans="1:15" s="110" customFormat="1" ht="24.95" customHeight="1" x14ac:dyDescent="0.2">
      <c r="A25" s="193" t="s">
        <v>222</v>
      </c>
      <c r="B25" s="204" t="s">
        <v>159</v>
      </c>
      <c r="C25" s="113">
        <v>3.8910505836575875</v>
      </c>
      <c r="D25" s="115">
        <v>130</v>
      </c>
      <c r="E25" s="114">
        <v>95</v>
      </c>
      <c r="F25" s="114">
        <v>114</v>
      </c>
      <c r="G25" s="114">
        <v>145</v>
      </c>
      <c r="H25" s="140">
        <v>151</v>
      </c>
      <c r="I25" s="115">
        <v>-21</v>
      </c>
      <c r="J25" s="116">
        <v>-13.907284768211921</v>
      </c>
    </row>
    <row r="26" spans="1:15" s="110" customFormat="1" ht="24.95" customHeight="1" x14ac:dyDescent="0.2">
      <c r="A26" s="201">
        <v>782.78300000000002</v>
      </c>
      <c r="B26" s="203" t="s">
        <v>160</v>
      </c>
      <c r="C26" s="113">
        <v>14.127506734510625</v>
      </c>
      <c r="D26" s="115">
        <v>472</v>
      </c>
      <c r="E26" s="114">
        <v>294</v>
      </c>
      <c r="F26" s="114">
        <v>421</v>
      </c>
      <c r="G26" s="114">
        <v>371</v>
      </c>
      <c r="H26" s="140">
        <v>615</v>
      </c>
      <c r="I26" s="115">
        <v>-143</v>
      </c>
      <c r="J26" s="116">
        <v>-23.252032520325205</v>
      </c>
    </row>
    <row r="27" spans="1:15" s="110" customFormat="1" ht="24.95" customHeight="1" x14ac:dyDescent="0.2">
      <c r="A27" s="193" t="s">
        <v>161</v>
      </c>
      <c r="B27" s="199" t="s">
        <v>162</v>
      </c>
      <c r="C27" s="113">
        <v>1.9754564501646215</v>
      </c>
      <c r="D27" s="115">
        <v>66</v>
      </c>
      <c r="E27" s="114">
        <v>60</v>
      </c>
      <c r="F27" s="114">
        <v>147</v>
      </c>
      <c r="G27" s="114">
        <v>80</v>
      </c>
      <c r="H27" s="140">
        <v>66</v>
      </c>
      <c r="I27" s="115">
        <v>0</v>
      </c>
      <c r="J27" s="116">
        <v>0</v>
      </c>
    </row>
    <row r="28" spans="1:15" s="110" customFormat="1" ht="24.95" customHeight="1" x14ac:dyDescent="0.2">
      <c r="A28" s="193" t="s">
        <v>163</v>
      </c>
      <c r="B28" s="199" t="s">
        <v>164</v>
      </c>
      <c r="C28" s="113">
        <v>2.663873091888656</v>
      </c>
      <c r="D28" s="115">
        <v>89</v>
      </c>
      <c r="E28" s="114">
        <v>61</v>
      </c>
      <c r="F28" s="114">
        <v>240</v>
      </c>
      <c r="G28" s="114">
        <v>66</v>
      </c>
      <c r="H28" s="140">
        <v>113</v>
      </c>
      <c r="I28" s="115">
        <v>-24</v>
      </c>
      <c r="J28" s="116">
        <v>-21.238938053097346</v>
      </c>
    </row>
    <row r="29" spans="1:15" s="110" customFormat="1" ht="24.95" customHeight="1" x14ac:dyDescent="0.2">
      <c r="A29" s="193">
        <v>86</v>
      </c>
      <c r="B29" s="199" t="s">
        <v>165</v>
      </c>
      <c r="C29" s="113">
        <v>4.399880275366657</v>
      </c>
      <c r="D29" s="115">
        <v>147</v>
      </c>
      <c r="E29" s="114">
        <v>111</v>
      </c>
      <c r="F29" s="114">
        <v>211</v>
      </c>
      <c r="G29" s="114">
        <v>110</v>
      </c>
      <c r="H29" s="140">
        <v>141</v>
      </c>
      <c r="I29" s="115">
        <v>6</v>
      </c>
      <c r="J29" s="116">
        <v>4.2553191489361701</v>
      </c>
    </row>
    <row r="30" spans="1:15" s="110" customFormat="1" ht="24.95" customHeight="1" x14ac:dyDescent="0.2">
      <c r="A30" s="193">
        <v>87.88</v>
      </c>
      <c r="B30" s="204" t="s">
        <v>166</v>
      </c>
      <c r="C30" s="113">
        <v>12.152050284346004</v>
      </c>
      <c r="D30" s="115">
        <v>406</v>
      </c>
      <c r="E30" s="114">
        <v>290</v>
      </c>
      <c r="F30" s="114">
        <v>336</v>
      </c>
      <c r="G30" s="114">
        <v>191</v>
      </c>
      <c r="H30" s="140">
        <v>240</v>
      </c>
      <c r="I30" s="115">
        <v>166</v>
      </c>
      <c r="J30" s="116">
        <v>69.166666666666671</v>
      </c>
    </row>
    <row r="31" spans="1:15" s="110" customFormat="1" ht="24.95" customHeight="1" x14ac:dyDescent="0.2">
      <c r="A31" s="193" t="s">
        <v>167</v>
      </c>
      <c r="B31" s="199" t="s">
        <v>168</v>
      </c>
      <c r="C31" s="113">
        <v>3.4420832086201738</v>
      </c>
      <c r="D31" s="115">
        <v>115</v>
      </c>
      <c r="E31" s="114">
        <v>73</v>
      </c>
      <c r="F31" s="114">
        <v>291</v>
      </c>
      <c r="G31" s="114">
        <v>107</v>
      </c>
      <c r="H31" s="140">
        <v>116</v>
      </c>
      <c r="I31" s="115">
        <v>-1</v>
      </c>
      <c r="J31" s="116">
        <v>-0.86206896551724133</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4.4298114337024845</v>
      </c>
      <c r="D34" s="115">
        <v>148</v>
      </c>
      <c r="E34" s="114">
        <v>94</v>
      </c>
      <c r="F34" s="114">
        <v>194</v>
      </c>
      <c r="G34" s="114">
        <v>144</v>
      </c>
      <c r="H34" s="140">
        <v>160</v>
      </c>
      <c r="I34" s="115">
        <v>-12</v>
      </c>
      <c r="J34" s="116">
        <v>-7.5</v>
      </c>
    </row>
    <row r="35" spans="1:10" s="110" customFormat="1" ht="24.95" customHeight="1" x14ac:dyDescent="0.2">
      <c r="A35" s="292" t="s">
        <v>171</v>
      </c>
      <c r="B35" s="293" t="s">
        <v>172</v>
      </c>
      <c r="C35" s="113">
        <v>26.90811134390901</v>
      </c>
      <c r="D35" s="115">
        <v>899</v>
      </c>
      <c r="E35" s="114">
        <v>663</v>
      </c>
      <c r="F35" s="114">
        <v>1114</v>
      </c>
      <c r="G35" s="114">
        <v>762</v>
      </c>
      <c r="H35" s="140">
        <v>989</v>
      </c>
      <c r="I35" s="115">
        <v>-90</v>
      </c>
      <c r="J35" s="116">
        <v>-9.1001011122345812</v>
      </c>
    </row>
    <row r="36" spans="1:10" s="110" customFormat="1" ht="24.95" customHeight="1" x14ac:dyDescent="0.2">
      <c r="A36" s="294" t="s">
        <v>173</v>
      </c>
      <c r="B36" s="295" t="s">
        <v>174</v>
      </c>
      <c r="C36" s="125">
        <v>68.662077222388504</v>
      </c>
      <c r="D36" s="143">
        <v>2294</v>
      </c>
      <c r="E36" s="144">
        <v>1640</v>
      </c>
      <c r="F36" s="144">
        <v>2997</v>
      </c>
      <c r="G36" s="144">
        <v>1879</v>
      </c>
      <c r="H36" s="145">
        <v>2401</v>
      </c>
      <c r="I36" s="143">
        <v>-107</v>
      </c>
      <c r="J36" s="146">
        <v>-4.456476468138276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3341</v>
      </c>
      <c r="F11" s="264">
        <v>2397</v>
      </c>
      <c r="G11" s="264">
        <v>4305</v>
      </c>
      <c r="H11" s="264">
        <v>2785</v>
      </c>
      <c r="I11" s="265">
        <v>3550</v>
      </c>
      <c r="J11" s="263">
        <v>-209</v>
      </c>
      <c r="K11" s="266">
        <v>-5.887323943661972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40.736306495061356</v>
      </c>
      <c r="E13" s="115">
        <v>1361</v>
      </c>
      <c r="F13" s="114">
        <v>1060</v>
      </c>
      <c r="G13" s="114">
        <v>1228</v>
      </c>
      <c r="H13" s="114">
        <v>1040</v>
      </c>
      <c r="I13" s="140">
        <v>1457</v>
      </c>
      <c r="J13" s="115">
        <v>-96</v>
      </c>
      <c r="K13" s="116">
        <v>-6.5888812628689086</v>
      </c>
    </row>
    <row r="14" spans="1:15" ht="15.95" customHeight="1" x14ac:dyDescent="0.2">
      <c r="A14" s="306" t="s">
        <v>230</v>
      </c>
      <c r="B14" s="307"/>
      <c r="C14" s="308"/>
      <c r="D14" s="113">
        <v>47.23136785393595</v>
      </c>
      <c r="E14" s="115">
        <v>1578</v>
      </c>
      <c r="F14" s="114">
        <v>1038</v>
      </c>
      <c r="G14" s="114">
        <v>2596</v>
      </c>
      <c r="H14" s="114">
        <v>1475</v>
      </c>
      <c r="I14" s="140">
        <v>1716</v>
      </c>
      <c r="J14" s="115">
        <v>-138</v>
      </c>
      <c r="K14" s="116">
        <v>-8.0419580419580416</v>
      </c>
    </row>
    <row r="15" spans="1:15" ht="15.95" customHeight="1" x14ac:dyDescent="0.2">
      <c r="A15" s="306" t="s">
        <v>231</v>
      </c>
      <c r="B15" s="307"/>
      <c r="C15" s="308"/>
      <c r="D15" s="113">
        <v>5.776713558814726</v>
      </c>
      <c r="E15" s="115">
        <v>193</v>
      </c>
      <c r="F15" s="114">
        <v>168</v>
      </c>
      <c r="G15" s="114">
        <v>235</v>
      </c>
      <c r="H15" s="114">
        <v>139</v>
      </c>
      <c r="I15" s="140">
        <v>215</v>
      </c>
      <c r="J15" s="115">
        <v>-22</v>
      </c>
      <c r="K15" s="116">
        <v>-10.232558139534884</v>
      </c>
    </row>
    <row r="16" spans="1:15" ht="15.95" customHeight="1" x14ac:dyDescent="0.2">
      <c r="A16" s="306" t="s">
        <v>232</v>
      </c>
      <c r="B16" s="307"/>
      <c r="C16" s="308"/>
      <c r="D16" s="113">
        <v>4.7291230170607603</v>
      </c>
      <c r="E16" s="115">
        <v>158</v>
      </c>
      <c r="F16" s="114">
        <v>107</v>
      </c>
      <c r="G16" s="114">
        <v>212</v>
      </c>
      <c r="H16" s="114">
        <v>122</v>
      </c>
      <c r="I16" s="140">
        <v>149</v>
      </c>
      <c r="J16" s="115">
        <v>9</v>
      </c>
      <c r="K16" s="116">
        <v>6.0402684563758386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3.5019455252918288</v>
      </c>
      <c r="E18" s="115">
        <v>117</v>
      </c>
      <c r="F18" s="114">
        <v>87</v>
      </c>
      <c r="G18" s="114">
        <v>186</v>
      </c>
      <c r="H18" s="114">
        <v>117</v>
      </c>
      <c r="I18" s="140">
        <v>115</v>
      </c>
      <c r="J18" s="115">
        <v>2</v>
      </c>
      <c r="K18" s="116">
        <v>1.7391304347826086</v>
      </c>
    </row>
    <row r="19" spans="1:11" ht="14.1" customHeight="1" x14ac:dyDescent="0.2">
      <c r="A19" s="306" t="s">
        <v>235</v>
      </c>
      <c r="B19" s="307" t="s">
        <v>236</v>
      </c>
      <c r="C19" s="308"/>
      <c r="D19" s="113">
        <v>2.9332535169111043</v>
      </c>
      <c r="E19" s="115">
        <v>98</v>
      </c>
      <c r="F19" s="114">
        <v>70</v>
      </c>
      <c r="G19" s="114">
        <v>162</v>
      </c>
      <c r="H19" s="114">
        <v>103</v>
      </c>
      <c r="I19" s="140">
        <v>91</v>
      </c>
      <c r="J19" s="115">
        <v>7</v>
      </c>
      <c r="K19" s="116">
        <v>7.6923076923076925</v>
      </c>
    </row>
    <row r="20" spans="1:11" ht="14.1" customHeight="1" x14ac:dyDescent="0.2">
      <c r="A20" s="306">
        <v>12</v>
      </c>
      <c r="B20" s="307" t="s">
        <v>237</v>
      </c>
      <c r="C20" s="308"/>
      <c r="D20" s="113">
        <v>1.9455252918287937</v>
      </c>
      <c r="E20" s="115">
        <v>65</v>
      </c>
      <c r="F20" s="114">
        <v>23</v>
      </c>
      <c r="G20" s="114">
        <v>41</v>
      </c>
      <c r="H20" s="114">
        <v>70</v>
      </c>
      <c r="I20" s="140">
        <v>91</v>
      </c>
      <c r="J20" s="115">
        <v>-26</v>
      </c>
      <c r="K20" s="116">
        <v>-28.571428571428573</v>
      </c>
    </row>
    <row r="21" spans="1:11" ht="14.1" customHeight="1" x14ac:dyDescent="0.2">
      <c r="A21" s="306">
        <v>21</v>
      </c>
      <c r="B21" s="307" t="s">
        <v>238</v>
      </c>
      <c r="C21" s="308"/>
      <c r="D21" s="113">
        <v>6.524992517210416</v>
      </c>
      <c r="E21" s="115">
        <v>218</v>
      </c>
      <c r="F21" s="114">
        <v>122</v>
      </c>
      <c r="G21" s="114">
        <v>158</v>
      </c>
      <c r="H21" s="114">
        <v>95</v>
      </c>
      <c r="I21" s="140">
        <v>88</v>
      </c>
      <c r="J21" s="115">
        <v>130</v>
      </c>
      <c r="K21" s="116">
        <v>147.72727272727272</v>
      </c>
    </row>
    <row r="22" spans="1:11" ht="14.1" customHeight="1" x14ac:dyDescent="0.2">
      <c r="A22" s="306">
        <v>22</v>
      </c>
      <c r="B22" s="307" t="s">
        <v>239</v>
      </c>
      <c r="C22" s="308"/>
      <c r="D22" s="113">
        <v>2.663873091888656</v>
      </c>
      <c r="E22" s="115">
        <v>89</v>
      </c>
      <c r="F22" s="114">
        <v>35</v>
      </c>
      <c r="G22" s="114">
        <v>56</v>
      </c>
      <c r="H22" s="114">
        <v>39</v>
      </c>
      <c r="I22" s="140">
        <v>37</v>
      </c>
      <c r="J22" s="115">
        <v>52</v>
      </c>
      <c r="K22" s="116">
        <v>140.54054054054055</v>
      </c>
    </row>
    <row r="23" spans="1:11" ht="14.1" customHeight="1" x14ac:dyDescent="0.2">
      <c r="A23" s="306">
        <v>23</v>
      </c>
      <c r="B23" s="307" t="s">
        <v>240</v>
      </c>
      <c r="C23" s="308"/>
      <c r="D23" s="113">
        <v>0.38910505836575876</v>
      </c>
      <c r="E23" s="115">
        <v>13</v>
      </c>
      <c r="F23" s="114">
        <v>10</v>
      </c>
      <c r="G23" s="114">
        <v>23</v>
      </c>
      <c r="H23" s="114">
        <v>14</v>
      </c>
      <c r="I23" s="140">
        <v>9</v>
      </c>
      <c r="J23" s="115">
        <v>4</v>
      </c>
      <c r="K23" s="116">
        <v>44.444444444444443</v>
      </c>
    </row>
    <row r="24" spans="1:11" ht="14.1" customHeight="1" x14ac:dyDescent="0.2">
      <c r="A24" s="306">
        <v>24</v>
      </c>
      <c r="B24" s="307" t="s">
        <v>241</v>
      </c>
      <c r="C24" s="308"/>
      <c r="D24" s="113">
        <v>2.7536665668961389</v>
      </c>
      <c r="E24" s="115">
        <v>92</v>
      </c>
      <c r="F24" s="114">
        <v>36</v>
      </c>
      <c r="G24" s="114">
        <v>98</v>
      </c>
      <c r="H24" s="114">
        <v>48</v>
      </c>
      <c r="I24" s="140">
        <v>109</v>
      </c>
      <c r="J24" s="115">
        <v>-17</v>
      </c>
      <c r="K24" s="116">
        <v>-15.596330275229358</v>
      </c>
    </row>
    <row r="25" spans="1:11" ht="14.1" customHeight="1" x14ac:dyDescent="0.2">
      <c r="A25" s="306">
        <v>25</v>
      </c>
      <c r="B25" s="307" t="s">
        <v>242</v>
      </c>
      <c r="C25" s="308"/>
      <c r="D25" s="113">
        <v>3.86111942532176</v>
      </c>
      <c r="E25" s="115">
        <v>129</v>
      </c>
      <c r="F25" s="114">
        <v>57</v>
      </c>
      <c r="G25" s="114">
        <v>180</v>
      </c>
      <c r="H25" s="114">
        <v>76</v>
      </c>
      <c r="I25" s="140">
        <v>125</v>
      </c>
      <c r="J25" s="115">
        <v>4</v>
      </c>
      <c r="K25" s="116">
        <v>3.2</v>
      </c>
    </row>
    <row r="26" spans="1:11" ht="14.1" customHeight="1" x14ac:dyDescent="0.2">
      <c r="A26" s="306">
        <v>26</v>
      </c>
      <c r="B26" s="307" t="s">
        <v>243</v>
      </c>
      <c r="C26" s="308"/>
      <c r="D26" s="113">
        <v>1.9155941334929663</v>
      </c>
      <c r="E26" s="115">
        <v>64</v>
      </c>
      <c r="F26" s="114">
        <v>17</v>
      </c>
      <c r="G26" s="114">
        <v>88</v>
      </c>
      <c r="H26" s="114">
        <v>47</v>
      </c>
      <c r="I26" s="140">
        <v>73</v>
      </c>
      <c r="J26" s="115">
        <v>-9</v>
      </c>
      <c r="K26" s="116">
        <v>-12.328767123287671</v>
      </c>
    </row>
    <row r="27" spans="1:11" ht="14.1" customHeight="1" x14ac:dyDescent="0.2">
      <c r="A27" s="306">
        <v>27</v>
      </c>
      <c r="B27" s="307" t="s">
        <v>244</v>
      </c>
      <c r="C27" s="308"/>
      <c r="D27" s="113">
        <v>1.6761448668063454</v>
      </c>
      <c r="E27" s="115">
        <v>56</v>
      </c>
      <c r="F27" s="114">
        <v>40</v>
      </c>
      <c r="G27" s="114">
        <v>51</v>
      </c>
      <c r="H27" s="114">
        <v>65</v>
      </c>
      <c r="I27" s="140">
        <v>50</v>
      </c>
      <c r="J27" s="115">
        <v>6</v>
      </c>
      <c r="K27" s="116">
        <v>12</v>
      </c>
    </row>
    <row r="28" spans="1:11" ht="14.1" customHeight="1" x14ac:dyDescent="0.2">
      <c r="A28" s="306">
        <v>28</v>
      </c>
      <c r="B28" s="307" t="s">
        <v>245</v>
      </c>
      <c r="C28" s="308"/>
      <c r="D28" s="113">
        <v>8.979347500748279E-2</v>
      </c>
      <c r="E28" s="115">
        <v>3</v>
      </c>
      <c r="F28" s="114">
        <v>7</v>
      </c>
      <c r="G28" s="114">
        <v>35</v>
      </c>
      <c r="H28" s="114">
        <v>33</v>
      </c>
      <c r="I28" s="140">
        <v>13</v>
      </c>
      <c r="J28" s="115">
        <v>-10</v>
      </c>
      <c r="K28" s="116">
        <v>-76.92307692307692</v>
      </c>
    </row>
    <row r="29" spans="1:11" ht="14.1" customHeight="1" x14ac:dyDescent="0.2">
      <c r="A29" s="306">
        <v>29</v>
      </c>
      <c r="B29" s="307" t="s">
        <v>246</v>
      </c>
      <c r="C29" s="308"/>
      <c r="D29" s="113">
        <v>6.9140975755761751</v>
      </c>
      <c r="E29" s="115">
        <v>231</v>
      </c>
      <c r="F29" s="114">
        <v>290</v>
      </c>
      <c r="G29" s="114">
        <v>209</v>
      </c>
      <c r="H29" s="114">
        <v>135</v>
      </c>
      <c r="I29" s="140">
        <v>229</v>
      </c>
      <c r="J29" s="115">
        <v>2</v>
      </c>
      <c r="K29" s="116">
        <v>0.8733624454148472</v>
      </c>
    </row>
    <row r="30" spans="1:11" ht="14.1" customHeight="1" x14ac:dyDescent="0.2">
      <c r="A30" s="306" t="s">
        <v>247</v>
      </c>
      <c r="B30" s="307" t="s">
        <v>248</v>
      </c>
      <c r="C30" s="308"/>
      <c r="D30" s="113">
        <v>5.0583657587548636</v>
      </c>
      <c r="E30" s="115">
        <v>169</v>
      </c>
      <c r="F30" s="114">
        <v>256</v>
      </c>
      <c r="G30" s="114">
        <v>152</v>
      </c>
      <c r="H30" s="114">
        <v>97</v>
      </c>
      <c r="I30" s="140">
        <v>159</v>
      </c>
      <c r="J30" s="115">
        <v>10</v>
      </c>
      <c r="K30" s="116">
        <v>6.2893081761006293</v>
      </c>
    </row>
    <row r="31" spans="1:11" ht="14.1" customHeight="1" x14ac:dyDescent="0.2">
      <c r="A31" s="306" t="s">
        <v>249</v>
      </c>
      <c r="B31" s="307" t="s">
        <v>250</v>
      </c>
      <c r="C31" s="308"/>
      <c r="D31" s="113">
        <v>1.8557318168213111</v>
      </c>
      <c r="E31" s="115">
        <v>62</v>
      </c>
      <c r="F31" s="114">
        <v>34</v>
      </c>
      <c r="G31" s="114">
        <v>57</v>
      </c>
      <c r="H31" s="114">
        <v>38</v>
      </c>
      <c r="I31" s="140">
        <v>70</v>
      </c>
      <c r="J31" s="115">
        <v>-8</v>
      </c>
      <c r="K31" s="116">
        <v>-11.428571428571429</v>
      </c>
    </row>
    <row r="32" spans="1:11" ht="14.1" customHeight="1" x14ac:dyDescent="0.2">
      <c r="A32" s="306">
        <v>31</v>
      </c>
      <c r="B32" s="307" t="s">
        <v>251</v>
      </c>
      <c r="C32" s="308"/>
      <c r="D32" s="113">
        <v>0.38910505836575876</v>
      </c>
      <c r="E32" s="115">
        <v>13</v>
      </c>
      <c r="F32" s="114">
        <v>9</v>
      </c>
      <c r="G32" s="114">
        <v>17</v>
      </c>
      <c r="H32" s="114">
        <v>9</v>
      </c>
      <c r="I32" s="140">
        <v>18</v>
      </c>
      <c r="J32" s="115">
        <v>-5</v>
      </c>
      <c r="K32" s="116">
        <v>-27.777777777777779</v>
      </c>
    </row>
    <row r="33" spans="1:11" ht="14.1" customHeight="1" x14ac:dyDescent="0.2">
      <c r="A33" s="306">
        <v>32</v>
      </c>
      <c r="B33" s="307" t="s">
        <v>252</v>
      </c>
      <c r="C33" s="308"/>
      <c r="D33" s="113">
        <v>4.0107752170008979</v>
      </c>
      <c r="E33" s="115">
        <v>134</v>
      </c>
      <c r="F33" s="114">
        <v>78</v>
      </c>
      <c r="G33" s="114">
        <v>182</v>
      </c>
      <c r="H33" s="114">
        <v>143</v>
      </c>
      <c r="I33" s="140">
        <v>149</v>
      </c>
      <c r="J33" s="115">
        <v>-15</v>
      </c>
      <c r="K33" s="116">
        <v>-10.067114093959731</v>
      </c>
    </row>
    <row r="34" spans="1:11" ht="14.1" customHeight="1" x14ac:dyDescent="0.2">
      <c r="A34" s="306">
        <v>33</v>
      </c>
      <c r="B34" s="307" t="s">
        <v>253</v>
      </c>
      <c r="C34" s="308"/>
      <c r="D34" s="113">
        <v>1.4366956001197246</v>
      </c>
      <c r="E34" s="115">
        <v>48</v>
      </c>
      <c r="F34" s="114">
        <v>33</v>
      </c>
      <c r="G34" s="114">
        <v>82</v>
      </c>
      <c r="H34" s="114">
        <v>42</v>
      </c>
      <c r="I34" s="140">
        <v>77</v>
      </c>
      <c r="J34" s="115">
        <v>-29</v>
      </c>
      <c r="K34" s="116">
        <v>-37.662337662337663</v>
      </c>
    </row>
    <row r="35" spans="1:11" ht="14.1" customHeight="1" x14ac:dyDescent="0.2">
      <c r="A35" s="306">
        <v>34</v>
      </c>
      <c r="B35" s="307" t="s">
        <v>254</v>
      </c>
      <c r="C35" s="308"/>
      <c r="D35" s="113">
        <v>2.3046991918587247</v>
      </c>
      <c r="E35" s="115">
        <v>77</v>
      </c>
      <c r="F35" s="114">
        <v>48</v>
      </c>
      <c r="G35" s="114">
        <v>134</v>
      </c>
      <c r="H35" s="114">
        <v>40</v>
      </c>
      <c r="I35" s="140">
        <v>90</v>
      </c>
      <c r="J35" s="115">
        <v>-13</v>
      </c>
      <c r="K35" s="116">
        <v>-14.444444444444445</v>
      </c>
    </row>
    <row r="36" spans="1:11" ht="14.1" customHeight="1" x14ac:dyDescent="0.2">
      <c r="A36" s="306">
        <v>41</v>
      </c>
      <c r="B36" s="307" t="s">
        <v>255</v>
      </c>
      <c r="C36" s="308"/>
      <c r="D36" s="113">
        <v>0.95779706674648313</v>
      </c>
      <c r="E36" s="115">
        <v>32</v>
      </c>
      <c r="F36" s="114">
        <v>15</v>
      </c>
      <c r="G36" s="114">
        <v>20</v>
      </c>
      <c r="H36" s="114">
        <v>51</v>
      </c>
      <c r="I36" s="140">
        <v>23</v>
      </c>
      <c r="J36" s="115">
        <v>9</v>
      </c>
      <c r="K36" s="116">
        <v>39.130434782608695</v>
      </c>
    </row>
    <row r="37" spans="1:11" ht="14.1" customHeight="1" x14ac:dyDescent="0.2">
      <c r="A37" s="306">
        <v>42</v>
      </c>
      <c r="B37" s="307" t="s">
        <v>256</v>
      </c>
      <c r="C37" s="308"/>
      <c r="D37" s="113" t="s">
        <v>513</v>
      </c>
      <c r="E37" s="115" t="s">
        <v>513</v>
      </c>
      <c r="F37" s="114" t="s">
        <v>513</v>
      </c>
      <c r="G37" s="114">
        <v>14</v>
      </c>
      <c r="H37" s="114">
        <v>3</v>
      </c>
      <c r="I37" s="140" t="s">
        <v>513</v>
      </c>
      <c r="J37" s="115" t="s">
        <v>513</v>
      </c>
      <c r="K37" s="116" t="s">
        <v>513</v>
      </c>
    </row>
    <row r="38" spans="1:11" ht="14.1" customHeight="1" x14ac:dyDescent="0.2">
      <c r="A38" s="306">
        <v>43</v>
      </c>
      <c r="B38" s="307" t="s">
        <v>257</v>
      </c>
      <c r="C38" s="308"/>
      <c r="D38" s="113">
        <v>0.23944926668662078</v>
      </c>
      <c r="E38" s="115">
        <v>8</v>
      </c>
      <c r="F38" s="114">
        <v>12</v>
      </c>
      <c r="G38" s="114">
        <v>29</v>
      </c>
      <c r="H38" s="114">
        <v>12</v>
      </c>
      <c r="I38" s="140">
        <v>13</v>
      </c>
      <c r="J38" s="115">
        <v>-5</v>
      </c>
      <c r="K38" s="116">
        <v>-38.46153846153846</v>
      </c>
    </row>
    <row r="39" spans="1:11" ht="14.1" customHeight="1" x14ac:dyDescent="0.2">
      <c r="A39" s="306">
        <v>51</v>
      </c>
      <c r="B39" s="307" t="s">
        <v>258</v>
      </c>
      <c r="C39" s="308"/>
      <c r="D39" s="113">
        <v>11.07452858425621</v>
      </c>
      <c r="E39" s="115">
        <v>370</v>
      </c>
      <c r="F39" s="114">
        <v>272</v>
      </c>
      <c r="G39" s="114">
        <v>396</v>
      </c>
      <c r="H39" s="114">
        <v>392</v>
      </c>
      <c r="I39" s="140">
        <v>690</v>
      </c>
      <c r="J39" s="115">
        <v>-320</v>
      </c>
      <c r="K39" s="116">
        <v>-46.376811594202898</v>
      </c>
    </row>
    <row r="40" spans="1:11" ht="14.1" customHeight="1" x14ac:dyDescent="0.2">
      <c r="A40" s="306" t="s">
        <v>259</v>
      </c>
      <c r="B40" s="307" t="s">
        <v>260</v>
      </c>
      <c r="C40" s="308"/>
      <c r="D40" s="113">
        <v>10.356180784196349</v>
      </c>
      <c r="E40" s="115">
        <v>346</v>
      </c>
      <c r="F40" s="114">
        <v>261</v>
      </c>
      <c r="G40" s="114">
        <v>373</v>
      </c>
      <c r="H40" s="114">
        <v>367</v>
      </c>
      <c r="I40" s="140">
        <v>674</v>
      </c>
      <c r="J40" s="115">
        <v>-328</v>
      </c>
      <c r="K40" s="116">
        <v>-48.664688427299701</v>
      </c>
    </row>
    <row r="41" spans="1:11" ht="14.1" customHeight="1" x14ac:dyDescent="0.2">
      <c r="A41" s="306"/>
      <c r="B41" s="307" t="s">
        <v>261</v>
      </c>
      <c r="C41" s="308"/>
      <c r="D41" s="113">
        <v>9.9072134091589348</v>
      </c>
      <c r="E41" s="115">
        <v>331</v>
      </c>
      <c r="F41" s="114">
        <v>228</v>
      </c>
      <c r="G41" s="114">
        <v>333</v>
      </c>
      <c r="H41" s="114">
        <v>346</v>
      </c>
      <c r="I41" s="140">
        <v>665</v>
      </c>
      <c r="J41" s="115">
        <v>-334</v>
      </c>
      <c r="K41" s="116">
        <v>-50.225563909774436</v>
      </c>
    </row>
    <row r="42" spans="1:11" ht="14.1" customHeight="1" x14ac:dyDescent="0.2">
      <c r="A42" s="306">
        <v>52</v>
      </c>
      <c r="B42" s="307" t="s">
        <v>262</v>
      </c>
      <c r="C42" s="308"/>
      <c r="D42" s="113">
        <v>6.465130200538761</v>
      </c>
      <c r="E42" s="115">
        <v>216</v>
      </c>
      <c r="F42" s="114">
        <v>155</v>
      </c>
      <c r="G42" s="114">
        <v>325</v>
      </c>
      <c r="H42" s="114">
        <v>248</v>
      </c>
      <c r="I42" s="140">
        <v>274</v>
      </c>
      <c r="J42" s="115">
        <v>-58</v>
      </c>
      <c r="K42" s="116">
        <v>-21.167883211678831</v>
      </c>
    </row>
    <row r="43" spans="1:11" ht="14.1" customHeight="1" x14ac:dyDescent="0.2">
      <c r="A43" s="306" t="s">
        <v>263</v>
      </c>
      <c r="B43" s="307" t="s">
        <v>264</v>
      </c>
      <c r="C43" s="308"/>
      <c r="D43" s="113">
        <v>5.8066447171505535</v>
      </c>
      <c r="E43" s="115">
        <v>194</v>
      </c>
      <c r="F43" s="114">
        <v>141</v>
      </c>
      <c r="G43" s="114">
        <v>294</v>
      </c>
      <c r="H43" s="114">
        <v>218</v>
      </c>
      <c r="I43" s="140">
        <v>249</v>
      </c>
      <c r="J43" s="115">
        <v>-55</v>
      </c>
      <c r="K43" s="116">
        <v>-22.08835341365462</v>
      </c>
    </row>
    <row r="44" spans="1:11" ht="14.1" customHeight="1" x14ac:dyDescent="0.2">
      <c r="A44" s="306">
        <v>53</v>
      </c>
      <c r="B44" s="307" t="s">
        <v>265</v>
      </c>
      <c r="C44" s="308"/>
      <c r="D44" s="113">
        <v>0.50882969170906911</v>
      </c>
      <c r="E44" s="115">
        <v>17</v>
      </c>
      <c r="F44" s="114">
        <v>6</v>
      </c>
      <c r="G44" s="114">
        <v>14</v>
      </c>
      <c r="H44" s="114">
        <v>17</v>
      </c>
      <c r="I44" s="140">
        <v>14</v>
      </c>
      <c r="J44" s="115">
        <v>3</v>
      </c>
      <c r="K44" s="116">
        <v>21.428571428571427</v>
      </c>
    </row>
    <row r="45" spans="1:11" ht="14.1" customHeight="1" x14ac:dyDescent="0.2">
      <c r="A45" s="306" t="s">
        <v>266</v>
      </c>
      <c r="B45" s="307" t="s">
        <v>267</v>
      </c>
      <c r="C45" s="308"/>
      <c r="D45" s="113">
        <v>0.50882969170906911</v>
      </c>
      <c r="E45" s="115">
        <v>17</v>
      </c>
      <c r="F45" s="114">
        <v>3</v>
      </c>
      <c r="G45" s="114">
        <v>13</v>
      </c>
      <c r="H45" s="114">
        <v>12</v>
      </c>
      <c r="I45" s="140">
        <v>14</v>
      </c>
      <c r="J45" s="115">
        <v>3</v>
      </c>
      <c r="K45" s="116">
        <v>21.428571428571427</v>
      </c>
    </row>
    <row r="46" spans="1:11" ht="14.1" customHeight="1" x14ac:dyDescent="0.2">
      <c r="A46" s="306">
        <v>54</v>
      </c>
      <c r="B46" s="307" t="s">
        <v>268</v>
      </c>
      <c r="C46" s="308"/>
      <c r="D46" s="113">
        <v>2.2747680335228972</v>
      </c>
      <c r="E46" s="115">
        <v>76</v>
      </c>
      <c r="F46" s="114">
        <v>64</v>
      </c>
      <c r="G46" s="114">
        <v>173</v>
      </c>
      <c r="H46" s="114">
        <v>58</v>
      </c>
      <c r="I46" s="140">
        <v>73</v>
      </c>
      <c r="J46" s="115">
        <v>3</v>
      </c>
      <c r="K46" s="116">
        <v>4.1095890410958908</v>
      </c>
    </row>
    <row r="47" spans="1:11" ht="14.1" customHeight="1" x14ac:dyDescent="0.2">
      <c r="A47" s="306">
        <v>61</v>
      </c>
      <c r="B47" s="307" t="s">
        <v>269</v>
      </c>
      <c r="C47" s="308"/>
      <c r="D47" s="113">
        <v>1.4366956001197246</v>
      </c>
      <c r="E47" s="115">
        <v>48</v>
      </c>
      <c r="F47" s="114">
        <v>37</v>
      </c>
      <c r="G47" s="114">
        <v>74</v>
      </c>
      <c r="H47" s="114">
        <v>45</v>
      </c>
      <c r="I47" s="140">
        <v>56</v>
      </c>
      <c r="J47" s="115">
        <v>-8</v>
      </c>
      <c r="K47" s="116">
        <v>-14.285714285714286</v>
      </c>
    </row>
    <row r="48" spans="1:11" ht="14.1" customHeight="1" x14ac:dyDescent="0.2">
      <c r="A48" s="306">
        <v>62</v>
      </c>
      <c r="B48" s="307" t="s">
        <v>270</v>
      </c>
      <c r="C48" s="308"/>
      <c r="D48" s="113">
        <v>5.5971266087997602</v>
      </c>
      <c r="E48" s="115">
        <v>187</v>
      </c>
      <c r="F48" s="114">
        <v>168</v>
      </c>
      <c r="G48" s="114">
        <v>298</v>
      </c>
      <c r="H48" s="114">
        <v>204</v>
      </c>
      <c r="I48" s="140">
        <v>208</v>
      </c>
      <c r="J48" s="115">
        <v>-21</v>
      </c>
      <c r="K48" s="116">
        <v>-10.096153846153847</v>
      </c>
    </row>
    <row r="49" spans="1:11" ht="14.1" customHeight="1" x14ac:dyDescent="0.2">
      <c r="A49" s="306">
        <v>63</v>
      </c>
      <c r="B49" s="307" t="s">
        <v>271</v>
      </c>
      <c r="C49" s="308"/>
      <c r="D49" s="113">
        <v>1.8557318168213111</v>
      </c>
      <c r="E49" s="115">
        <v>62</v>
      </c>
      <c r="F49" s="114">
        <v>67</v>
      </c>
      <c r="G49" s="114">
        <v>98</v>
      </c>
      <c r="H49" s="114">
        <v>70</v>
      </c>
      <c r="I49" s="140">
        <v>92</v>
      </c>
      <c r="J49" s="115">
        <v>-30</v>
      </c>
      <c r="K49" s="116">
        <v>-32.608695652173914</v>
      </c>
    </row>
    <row r="50" spans="1:11" ht="14.1" customHeight="1" x14ac:dyDescent="0.2">
      <c r="A50" s="306" t="s">
        <v>272</v>
      </c>
      <c r="B50" s="307" t="s">
        <v>273</v>
      </c>
      <c r="C50" s="308"/>
      <c r="D50" s="113">
        <v>0.17958695001496558</v>
      </c>
      <c r="E50" s="115">
        <v>6</v>
      </c>
      <c r="F50" s="114">
        <v>3</v>
      </c>
      <c r="G50" s="114">
        <v>8</v>
      </c>
      <c r="H50" s="114" t="s">
        <v>513</v>
      </c>
      <c r="I50" s="140">
        <v>3</v>
      </c>
      <c r="J50" s="115">
        <v>3</v>
      </c>
      <c r="K50" s="116">
        <v>100</v>
      </c>
    </row>
    <row r="51" spans="1:11" ht="14.1" customHeight="1" x14ac:dyDescent="0.2">
      <c r="A51" s="306" t="s">
        <v>274</v>
      </c>
      <c r="B51" s="307" t="s">
        <v>275</v>
      </c>
      <c r="C51" s="308"/>
      <c r="D51" s="113">
        <v>1.4366956001197246</v>
      </c>
      <c r="E51" s="115">
        <v>48</v>
      </c>
      <c r="F51" s="114">
        <v>59</v>
      </c>
      <c r="G51" s="114">
        <v>79</v>
      </c>
      <c r="H51" s="114">
        <v>64</v>
      </c>
      <c r="I51" s="140">
        <v>80</v>
      </c>
      <c r="J51" s="115">
        <v>-32</v>
      </c>
      <c r="K51" s="116">
        <v>-40</v>
      </c>
    </row>
    <row r="52" spans="1:11" ht="14.1" customHeight="1" x14ac:dyDescent="0.2">
      <c r="A52" s="306">
        <v>71</v>
      </c>
      <c r="B52" s="307" t="s">
        <v>276</v>
      </c>
      <c r="C52" s="308"/>
      <c r="D52" s="113">
        <v>5.9563005088296919</v>
      </c>
      <c r="E52" s="115">
        <v>199</v>
      </c>
      <c r="F52" s="114">
        <v>122</v>
      </c>
      <c r="G52" s="114">
        <v>247</v>
      </c>
      <c r="H52" s="114">
        <v>192</v>
      </c>
      <c r="I52" s="140">
        <v>202</v>
      </c>
      <c r="J52" s="115">
        <v>-3</v>
      </c>
      <c r="K52" s="116">
        <v>-1.4851485148514851</v>
      </c>
    </row>
    <row r="53" spans="1:11" ht="14.1" customHeight="1" x14ac:dyDescent="0.2">
      <c r="A53" s="306" t="s">
        <v>277</v>
      </c>
      <c r="B53" s="307" t="s">
        <v>278</v>
      </c>
      <c r="C53" s="308"/>
      <c r="D53" s="113">
        <v>1.5863513917988625</v>
      </c>
      <c r="E53" s="115">
        <v>53</v>
      </c>
      <c r="F53" s="114">
        <v>28</v>
      </c>
      <c r="G53" s="114">
        <v>100</v>
      </c>
      <c r="H53" s="114">
        <v>63</v>
      </c>
      <c r="I53" s="140">
        <v>50</v>
      </c>
      <c r="J53" s="115">
        <v>3</v>
      </c>
      <c r="K53" s="116">
        <v>6</v>
      </c>
    </row>
    <row r="54" spans="1:11" ht="14.1" customHeight="1" x14ac:dyDescent="0.2">
      <c r="A54" s="306" t="s">
        <v>279</v>
      </c>
      <c r="B54" s="307" t="s">
        <v>280</v>
      </c>
      <c r="C54" s="308"/>
      <c r="D54" s="113">
        <v>3.8012571086501046</v>
      </c>
      <c r="E54" s="115">
        <v>127</v>
      </c>
      <c r="F54" s="114">
        <v>82</v>
      </c>
      <c r="G54" s="114">
        <v>125</v>
      </c>
      <c r="H54" s="114">
        <v>110</v>
      </c>
      <c r="I54" s="140">
        <v>129</v>
      </c>
      <c r="J54" s="115">
        <v>-2</v>
      </c>
      <c r="K54" s="116">
        <v>-1.5503875968992249</v>
      </c>
    </row>
    <row r="55" spans="1:11" ht="14.1" customHeight="1" x14ac:dyDescent="0.2">
      <c r="A55" s="306">
        <v>72</v>
      </c>
      <c r="B55" s="307" t="s">
        <v>281</v>
      </c>
      <c r="C55" s="308"/>
      <c r="D55" s="113">
        <v>1.1373840167614486</v>
      </c>
      <c r="E55" s="115">
        <v>38</v>
      </c>
      <c r="F55" s="114">
        <v>28</v>
      </c>
      <c r="G55" s="114">
        <v>84</v>
      </c>
      <c r="H55" s="114">
        <v>30</v>
      </c>
      <c r="I55" s="140">
        <v>53</v>
      </c>
      <c r="J55" s="115">
        <v>-15</v>
      </c>
      <c r="K55" s="116">
        <v>-28.30188679245283</v>
      </c>
    </row>
    <row r="56" spans="1:11" ht="14.1" customHeight="1" x14ac:dyDescent="0.2">
      <c r="A56" s="306" t="s">
        <v>282</v>
      </c>
      <c r="B56" s="307" t="s">
        <v>283</v>
      </c>
      <c r="C56" s="308"/>
      <c r="D56" s="113">
        <v>0.59862316671655191</v>
      </c>
      <c r="E56" s="115">
        <v>20</v>
      </c>
      <c r="F56" s="114">
        <v>4</v>
      </c>
      <c r="G56" s="114">
        <v>37</v>
      </c>
      <c r="H56" s="114">
        <v>6</v>
      </c>
      <c r="I56" s="140">
        <v>25</v>
      </c>
      <c r="J56" s="115">
        <v>-5</v>
      </c>
      <c r="K56" s="116">
        <v>-20</v>
      </c>
    </row>
    <row r="57" spans="1:11" ht="14.1" customHeight="1" x14ac:dyDescent="0.2">
      <c r="A57" s="306" t="s">
        <v>284</v>
      </c>
      <c r="B57" s="307" t="s">
        <v>285</v>
      </c>
      <c r="C57" s="308"/>
      <c r="D57" s="113">
        <v>0.38910505836575876</v>
      </c>
      <c r="E57" s="115">
        <v>13</v>
      </c>
      <c r="F57" s="114">
        <v>19</v>
      </c>
      <c r="G57" s="114">
        <v>21</v>
      </c>
      <c r="H57" s="114">
        <v>13</v>
      </c>
      <c r="I57" s="140">
        <v>23</v>
      </c>
      <c r="J57" s="115">
        <v>-10</v>
      </c>
      <c r="K57" s="116">
        <v>-43.478260869565219</v>
      </c>
    </row>
    <row r="58" spans="1:11" ht="14.1" customHeight="1" x14ac:dyDescent="0.2">
      <c r="A58" s="306">
        <v>73</v>
      </c>
      <c r="B58" s="307" t="s">
        <v>286</v>
      </c>
      <c r="C58" s="308"/>
      <c r="D58" s="113">
        <v>1.1373840167614486</v>
      </c>
      <c r="E58" s="115">
        <v>38</v>
      </c>
      <c r="F58" s="114">
        <v>27</v>
      </c>
      <c r="G58" s="114">
        <v>72</v>
      </c>
      <c r="H58" s="114">
        <v>33</v>
      </c>
      <c r="I58" s="140">
        <v>32</v>
      </c>
      <c r="J58" s="115">
        <v>6</v>
      </c>
      <c r="K58" s="116">
        <v>18.75</v>
      </c>
    </row>
    <row r="59" spans="1:11" ht="14.1" customHeight="1" x14ac:dyDescent="0.2">
      <c r="A59" s="306" t="s">
        <v>287</v>
      </c>
      <c r="B59" s="307" t="s">
        <v>288</v>
      </c>
      <c r="C59" s="308"/>
      <c r="D59" s="113">
        <v>0.77821011673151752</v>
      </c>
      <c r="E59" s="115">
        <v>26</v>
      </c>
      <c r="F59" s="114">
        <v>22</v>
      </c>
      <c r="G59" s="114">
        <v>62</v>
      </c>
      <c r="H59" s="114">
        <v>23</v>
      </c>
      <c r="I59" s="140">
        <v>20</v>
      </c>
      <c r="J59" s="115">
        <v>6</v>
      </c>
      <c r="K59" s="116">
        <v>30</v>
      </c>
    </row>
    <row r="60" spans="1:11" ht="14.1" customHeight="1" x14ac:dyDescent="0.2">
      <c r="A60" s="306">
        <v>81</v>
      </c>
      <c r="B60" s="307" t="s">
        <v>289</v>
      </c>
      <c r="C60" s="308"/>
      <c r="D60" s="113">
        <v>6.0460939838371743</v>
      </c>
      <c r="E60" s="115">
        <v>202</v>
      </c>
      <c r="F60" s="114">
        <v>180</v>
      </c>
      <c r="G60" s="114">
        <v>289</v>
      </c>
      <c r="H60" s="114">
        <v>165</v>
      </c>
      <c r="I60" s="140">
        <v>174</v>
      </c>
      <c r="J60" s="115">
        <v>28</v>
      </c>
      <c r="K60" s="116">
        <v>16.091954022988507</v>
      </c>
    </row>
    <row r="61" spans="1:11" ht="14.1" customHeight="1" x14ac:dyDescent="0.2">
      <c r="A61" s="306" t="s">
        <v>290</v>
      </c>
      <c r="B61" s="307" t="s">
        <v>291</v>
      </c>
      <c r="C61" s="308"/>
      <c r="D61" s="113">
        <v>1.9455252918287937</v>
      </c>
      <c r="E61" s="115">
        <v>65</v>
      </c>
      <c r="F61" s="114">
        <v>51</v>
      </c>
      <c r="G61" s="114">
        <v>95</v>
      </c>
      <c r="H61" s="114">
        <v>48</v>
      </c>
      <c r="I61" s="140">
        <v>60</v>
      </c>
      <c r="J61" s="115">
        <v>5</v>
      </c>
      <c r="K61" s="116">
        <v>8.3333333333333339</v>
      </c>
    </row>
    <row r="62" spans="1:11" ht="14.1" customHeight="1" x14ac:dyDescent="0.2">
      <c r="A62" s="306" t="s">
        <v>292</v>
      </c>
      <c r="B62" s="307" t="s">
        <v>293</v>
      </c>
      <c r="C62" s="308"/>
      <c r="D62" s="113">
        <v>1.9754564501646215</v>
      </c>
      <c r="E62" s="115">
        <v>66</v>
      </c>
      <c r="F62" s="114">
        <v>81</v>
      </c>
      <c r="G62" s="114">
        <v>145</v>
      </c>
      <c r="H62" s="114">
        <v>67</v>
      </c>
      <c r="I62" s="140">
        <v>57</v>
      </c>
      <c r="J62" s="115">
        <v>9</v>
      </c>
      <c r="K62" s="116">
        <v>15.789473684210526</v>
      </c>
    </row>
    <row r="63" spans="1:11" ht="14.1" customHeight="1" x14ac:dyDescent="0.2">
      <c r="A63" s="306"/>
      <c r="B63" s="307" t="s">
        <v>294</v>
      </c>
      <c r="C63" s="308"/>
      <c r="D63" s="113">
        <v>1.6162825501346902</v>
      </c>
      <c r="E63" s="115">
        <v>54</v>
      </c>
      <c r="F63" s="114">
        <v>66</v>
      </c>
      <c r="G63" s="114">
        <v>109</v>
      </c>
      <c r="H63" s="114">
        <v>60</v>
      </c>
      <c r="I63" s="140">
        <v>45</v>
      </c>
      <c r="J63" s="115">
        <v>9</v>
      </c>
      <c r="K63" s="116">
        <v>20</v>
      </c>
    </row>
    <row r="64" spans="1:11" ht="14.1" customHeight="1" x14ac:dyDescent="0.2">
      <c r="A64" s="306" t="s">
        <v>295</v>
      </c>
      <c r="B64" s="307" t="s">
        <v>296</v>
      </c>
      <c r="C64" s="308"/>
      <c r="D64" s="113">
        <v>0.44896737503741396</v>
      </c>
      <c r="E64" s="115">
        <v>15</v>
      </c>
      <c r="F64" s="114">
        <v>10</v>
      </c>
      <c r="G64" s="114">
        <v>15</v>
      </c>
      <c r="H64" s="114">
        <v>17</v>
      </c>
      <c r="I64" s="140">
        <v>13</v>
      </c>
      <c r="J64" s="115">
        <v>2</v>
      </c>
      <c r="K64" s="116">
        <v>15.384615384615385</v>
      </c>
    </row>
    <row r="65" spans="1:11" ht="14.1" customHeight="1" x14ac:dyDescent="0.2">
      <c r="A65" s="306" t="s">
        <v>297</v>
      </c>
      <c r="B65" s="307" t="s">
        <v>298</v>
      </c>
      <c r="C65" s="308"/>
      <c r="D65" s="113">
        <v>0.71834780005986232</v>
      </c>
      <c r="E65" s="115">
        <v>24</v>
      </c>
      <c r="F65" s="114">
        <v>19</v>
      </c>
      <c r="G65" s="114">
        <v>18</v>
      </c>
      <c r="H65" s="114">
        <v>9</v>
      </c>
      <c r="I65" s="140">
        <v>30</v>
      </c>
      <c r="J65" s="115">
        <v>-6</v>
      </c>
      <c r="K65" s="116">
        <v>-20</v>
      </c>
    </row>
    <row r="66" spans="1:11" ht="14.1" customHeight="1" x14ac:dyDescent="0.2">
      <c r="A66" s="306">
        <v>82</v>
      </c>
      <c r="B66" s="307" t="s">
        <v>299</v>
      </c>
      <c r="C66" s="308"/>
      <c r="D66" s="113">
        <v>4.1604310086800362</v>
      </c>
      <c r="E66" s="115">
        <v>139</v>
      </c>
      <c r="F66" s="114">
        <v>114</v>
      </c>
      <c r="G66" s="114">
        <v>153</v>
      </c>
      <c r="H66" s="114">
        <v>100</v>
      </c>
      <c r="I66" s="140">
        <v>102</v>
      </c>
      <c r="J66" s="115">
        <v>37</v>
      </c>
      <c r="K66" s="116">
        <v>36.274509803921568</v>
      </c>
    </row>
    <row r="67" spans="1:11" ht="14.1" customHeight="1" x14ac:dyDescent="0.2">
      <c r="A67" s="306" t="s">
        <v>300</v>
      </c>
      <c r="B67" s="307" t="s">
        <v>301</v>
      </c>
      <c r="C67" s="308"/>
      <c r="D67" s="113">
        <v>3.5318766836276563</v>
      </c>
      <c r="E67" s="115">
        <v>118</v>
      </c>
      <c r="F67" s="114">
        <v>103</v>
      </c>
      <c r="G67" s="114">
        <v>112</v>
      </c>
      <c r="H67" s="114">
        <v>78</v>
      </c>
      <c r="I67" s="140">
        <v>83</v>
      </c>
      <c r="J67" s="115">
        <v>35</v>
      </c>
      <c r="K67" s="116">
        <v>42.168674698795179</v>
      </c>
    </row>
    <row r="68" spans="1:11" ht="14.1" customHeight="1" x14ac:dyDescent="0.2">
      <c r="A68" s="306" t="s">
        <v>302</v>
      </c>
      <c r="B68" s="307" t="s">
        <v>303</v>
      </c>
      <c r="C68" s="308"/>
      <c r="D68" s="113">
        <v>0.35917390002993116</v>
      </c>
      <c r="E68" s="115">
        <v>12</v>
      </c>
      <c r="F68" s="114">
        <v>4</v>
      </c>
      <c r="G68" s="114">
        <v>27</v>
      </c>
      <c r="H68" s="114">
        <v>17</v>
      </c>
      <c r="I68" s="140">
        <v>12</v>
      </c>
      <c r="J68" s="115">
        <v>0</v>
      </c>
      <c r="K68" s="116">
        <v>0</v>
      </c>
    </row>
    <row r="69" spans="1:11" ht="14.1" customHeight="1" x14ac:dyDescent="0.2">
      <c r="A69" s="306">
        <v>83</v>
      </c>
      <c r="B69" s="307" t="s">
        <v>304</v>
      </c>
      <c r="C69" s="308"/>
      <c r="D69" s="113">
        <v>7.09368452559114</v>
      </c>
      <c r="E69" s="115">
        <v>237</v>
      </c>
      <c r="F69" s="114">
        <v>132</v>
      </c>
      <c r="G69" s="114">
        <v>313</v>
      </c>
      <c r="H69" s="114">
        <v>92</v>
      </c>
      <c r="I69" s="140">
        <v>169</v>
      </c>
      <c r="J69" s="115">
        <v>68</v>
      </c>
      <c r="K69" s="116">
        <v>40.236686390532547</v>
      </c>
    </row>
    <row r="70" spans="1:11" ht="14.1" customHeight="1" x14ac:dyDescent="0.2">
      <c r="A70" s="306" t="s">
        <v>305</v>
      </c>
      <c r="B70" s="307" t="s">
        <v>306</v>
      </c>
      <c r="C70" s="308"/>
      <c r="D70" s="113">
        <v>6.0161628255013468</v>
      </c>
      <c r="E70" s="115">
        <v>201</v>
      </c>
      <c r="F70" s="114">
        <v>98</v>
      </c>
      <c r="G70" s="114">
        <v>274</v>
      </c>
      <c r="H70" s="114">
        <v>80</v>
      </c>
      <c r="I70" s="140">
        <v>133</v>
      </c>
      <c r="J70" s="115">
        <v>68</v>
      </c>
      <c r="K70" s="116">
        <v>51.127819548872182</v>
      </c>
    </row>
    <row r="71" spans="1:11" ht="14.1" customHeight="1" x14ac:dyDescent="0.2">
      <c r="A71" s="306"/>
      <c r="B71" s="307" t="s">
        <v>307</v>
      </c>
      <c r="C71" s="308"/>
      <c r="D71" s="113">
        <v>2.7835977252319664</v>
      </c>
      <c r="E71" s="115">
        <v>93</v>
      </c>
      <c r="F71" s="114">
        <v>40</v>
      </c>
      <c r="G71" s="114">
        <v>146</v>
      </c>
      <c r="H71" s="114">
        <v>41</v>
      </c>
      <c r="I71" s="140">
        <v>60</v>
      </c>
      <c r="J71" s="115">
        <v>33</v>
      </c>
      <c r="K71" s="116">
        <v>55</v>
      </c>
    </row>
    <row r="72" spans="1:11" ht="14.1" customHeight="1" x14ac:dyDescent="0.2">
      <c r="A72" s="306">
        <v>84</v>
      </c>
      <c r="B72" s="307" t="s">
        <v>308</v>
      </c>
      <c r="C72" s="308"/>
      <c r="D72" s="113">
        <v>0.89793475007482793</v>
      </c>
      <c r="E72" s="115">
        <v>30</v>
      </c>
      <c r="F72" s="114">
        <v>29</v>
      </c>
      <c r="G72" s="114">
        <v>67</v>
      </c>
      <c r="H72" s="114">
        <v>27</v>
      </c>
      <c r="I72" s="140">
        <v>37</v>
      </c>
      <c r="J72" s="115">
        <v>-7</v>
      </c>
      <c r="K72" s="116">
        <v>-18.918918918918919</v>
      </c>
    </row>
    <row r="73" spans="1:11" ht="14.1" customHeight="1" x14ac:dyDescent="0.2">
      <c r="A73" s="306" t="s">
        <v>309</v>
      </c>
      <c r="B73" s="307" t="s">
        <v>310</v>
      </c>
      <c r="C73" s="308"/>
      <c r="D73" s="113">
        <v>0.47889853337324156</v>
      </c>
      <c r="E73" s="115">
        <v>16</v>
      </c>
      <c r="F73" s="114">
        <v>11</v>
      </c>
      <c r="G73" s="114">
        <v>35</v>
      </c>
      <c r="H73" s="114">
        <v>5</v>
      </c>
      <c r="I73" s="140">
        <v>18</v>
      </c>
      <c r="J73" s="115">
        <v>-2</v>
      </c>
      <c r="K73" s="116">
        <v>-11.111111111111111</v>
      </c>
    </row>
    <row r="74" spans="1:11" ht="14.1" customHeight="1" x14ac:dyDescent="0.2">
      <c r="A74" s="306" t="s">
        <v>311</v>
      </c>
      <c r="B74" s="307" t="s">
        <v>312</v>
      </c>
      <c r="C74" s="308"/>
      <c r="D74" s="113">
        <v>8.979347500748279E-2</v>
      </c>
      <c r="E74" s="115">
        <v>3</v>
      </c>
      <c r="F74" s="114">
        <v>8</v>
      </c>
      <c r="G74" s="114">
        <v>9</v>
      </c>
      <c r="H74" s="114">
        <v>5</v>
      </c>
      <c r="I74" s="140">
        <v>4</v>
      </c>
      <c r="J74" s="115">
        <v>-1</v>
      </c>
      <c r="K74" s="116">
        <v>-25</v>
      </c>
    </row>
    <row r="75" spans="1:11" ht="14.1" customHeight="1" x14ac:dyDescent="0.2">
      <c r="A75" s="306" t="s">
        <v>313</v>
      </c>
      <c r="B75" s="307" t="s">
        <v>314</v>
      </c>
      <c r="C75" s="308"/>
      <c r="D75" s="113">
        <v>0</v>
      </c>
      <c r="E75" s="115">
        <v>0</v>
      </c>
      <c r="F75" s="114" t="s">
        <v>513</v>
      </c>
      <c r="G75" s="114" t="s">
        <v>513</v>
      </c>
      <c r="H75" s="114" t="s">
        <v>513</v>
      </c>
      <c r="I75" s="140" t="s">
        <v>513</v>
      </c>
      <c r="J75" s="115" t="s">
        <v>513</v>
      </c>
      <c r="K75" s="116" t="s">
        <v>513</v>
      </c>
    </row>
    <row r="76" spans="1:11" ht="14.1" customHeight="1" x14ac:dyDescent="0.2">
      <c r="A76" s="306">
        <v>91</v>
      </c>
      <c r="B76" s="307" t="s">
        <v>315</v>
      </c>
      <c r="C76" s="308"/>
      <c r="D76" s="113">
        <v>0.29931158335827596</v>
      </c>
      <c r="E76" s="115">
        <v>10</v>
      </c>
      <c r="F76" s="114" t="s">
        <v>513</v>
      </c>
      <c r="G76" s="114">
        <v>15</v>
      </c>
      <c r="H76" s="114">
        <v>9</v>
      </c>
      <c r="I76" s="140" t="s">
        <v>513</v>
      </c>
      <c r="J76" s="115" t="s">
        <v>513</v>
      </c>
      <c r="K76" s="116" t="s">
        <v>513</v>
      </c>
    </row>
    <row r="77" spans="1:11" ht="14.1" customHeight="1" x14ac:dyDescent="0.2">
      <c r="A77" s="306">
        <v>92</v>
      </c>
      <c r="B77" s="307" t="s">
        <v>316</v>
      </c>
      <c r="C77" s="308"/>
      <c r="D77" s="113">
        <v>0.29931158335827596</v>
      </c>
      <c r="E77" s="115">
        <v>10</v>
      </c>
      <c r="F77" s="114">
        <v>9</v>
      </c>
      <c r="G77" s="114" t="s">
        <v>513</v>
      </c>
      <c r="H77" s="114" t="s">
        <v>513</v>
      </c>
      <c r="I77" s="140">
        <v>7</v>
      </c>
      <c r="J77" s="115">
        <v>3</v>
      </c>
      <c r="K77" s="116">
        <v>42.857142857142854</v>
      </c>
    </row>
    <row r="78" spans="1:11" ht="14.1" customHeight="1" x14ac:dyDescent="0.2">
      <c r="A78" s="306">
        <v>93</v>
      </c>
      <c r="B78" s="307" t="s">
        <v>317</v>
      </c>
      <c r="C78" s="308"/>
      <c r="D78" s="113" t="s">
        <v>513</v>
      </c>
      <c r="E78" s="115" t="s">
        <v>513</v>
      </c>
      <c r="F78" s="114" t="s">
        <v>513</v>
      </c>
      <c r="G78" s="114">
        <v>0</v>
      </c>
      <c r="H78" s="114" t="s">
        <v>513</v>
      </c>
      <c r="I78" s="140">
        <v>0</v>
      </c>
      <c r="J78" s="115" t="s">
        <v>513</v>
      </c>
      <c r="K78" s="116" t="s">
        <v>513</v>
      </c>
    </row>
    <row r="79" spans="1:11" ht="14.1" customHeight="1" x14ac:dyDescent="0.2">
      <c r="A79" s="306">
        <v>94</v>
      </c>
      <c r="B79" s="307" t="s">
        <v>318</v>
      </c>
      <c r="C79" s="308"/>
      <c r="D79" s="113">
        <v>0.53876085004489671</v>
      </c>
      <c r="E79" s="115">
        <v>18</v>
      </c>
      <c r="F79" s="114">
        <v>37</v>
      </c>
      <c r="G79" s="114">
        <v>37</v>
      </c>
      <c r="H79" s="114">
        <v>50</v>
      </c>
      <c r="I79" s="140">
        <v>36</v>
      </c>
      <c r="J79" s="115">
        <v>-18</v>
      </c>
      <c r="K79" s="116">
        <v>-50</v>
      </c>
    </row>
    <row r="80" spans="1:11" ht="14.1" customHeight="1" x14ac:dyDescent="0.2">
      <c r="A80" s="306" t="s">
        <v>319</v>
      </c>
      <c r="B80" s="307" t="s">
        <v>320</v>
      </c>
      <c r="C80" s="308"/>
      <c r="D80" s="113" t="s">
        <v>513</v>
      </c>
      <c r="E80" s="115" t="s">
        <v>513</v>
      </c>
      <c r="F80" s="114" t="s">
        <v>513</v>
      </c>
      <c r="G80" s="114" t="s">
        <v>513</v>
      </c>
      <c r="H80" s="114" t="s">
        <v>513</v>
      </c>
      <c r="I80" s="140">
        <v>0</v>
      </c>
      <c r="J80" s="115" t="s">
        <v>513</v>
      </c>
      <c r="K80" s="116" t="s">
        <v>513</v>
      </c>
    </row>
    <row r="81" spans="1:11" ht="14.1" customHeight="1" x14ac:dyDescent="0.2">
      <c r="A81" s="310" t="s">
        <v>321</v>
      </c>
      <c r="B81" s="311" t="s">
        <v>333</v>
      </c>
      <c r="C81" s="312"/>
      <c r="D81" s="125">
        <v>1.5264890751272073</v>
      </c>
      <c r="E81" s="143">
        <v>51</v>
      </c>
      <c r="F81" s="144">
        <v>24</v>
      </c>
      <c r="G81" s="144">
        <v>34</v>
      </c>
      <c r="H81" s="144">
        <v>9</v>
      </c>
      <c r="I81" s="145">
        <v>13</v>
      </c>
      <c r="J81" s="143">
        <v>38</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3387</v>
      </c>
      <c r="E11" s="114">
        <v>2838</v>
      </c>
      <c r="F11" s="114">
        <v>3718</v>
      </c>
      <c r="G11" s="114">
        <v>2929</v>
      </c>
      <c r="H11" s="140">
        <v>3352</v>
      </c>
      <c r="I11" s="115">
        <v>35</v>
      </c>
      <c r="J11" s="116">
        <v>1.0441527446300716</v>
      </c>
    </row>
    <row r="12" spans="1:15" s="110" customFormat="1" ht="24.95" customHeight="1" x14ac:dyDescent="0.2">
      <c r="A12" s="193" t="s">
        <v>132</v>
      </c>
      <c r="B12" s="194" t="s">
        <v>133</v>
      </c>
      <c r="C12" s="113">
        <v>2.5686448184233837</v>
      </c>
      <c r="D12" s="115">
        <v>87</v>
      </c>
      <c r="E12" s="114">
        <v>183</v>
      </c>
      <c r="F12" s="114">
        <v>192</v>
      </c>
      <c r="G12" s="114">
        <v>128</v>
      </c>
      <c r="H12" s="140">
        <v>63</v>
      </c>
      <c r="I12" s="115">
        <v>24</v>
      </c>
      <c r="J12" s="116">
        <v>38.095238095238095</v>
      </c>
    </row>
    <row r="13" spans="1:15" s="110" customFormat="1" ht="24.95" customHeight="1" x14ac:dyDescent="0.2">
      <c r="A13" s="193" t="s">
        <v>134</v>
      </c>
      <c r="B13" s="199" t="s">
        <v>214</v>
      </c>
      <c r="C13" s="113">
        <v>1.535281960436965</v>
      </c>
      <c r="D13" s="115">
        <v>52</v>
      </c>
      <c r="E13" s="114" t="s">
        <v>513</v>
      </c>
      <c r="F13" s="114">
        <v>31</v>
      </c>
      <c r="G13" s="114">
        <v>45</v>
      </c>
      <c r="H13" s="140">
        <v>47</v>
      </c>
      <c r="I13" s="115">
        <v>5</v>
      </c>
      <c r="J13" s="116">
        <v>10.638297872340425</v>
      </c>
    </row>
    <row r="14" spans="1:15" s="287" customFormat="1" ht="24.95" customHeight="1" x14ac:dyDescent="0.2">
      <c r="A14" s="193" t="s">
        <v>215</v>
      </c>
      <c r="B14" s="199" t="s">
        <v>137</v>
      </c>
      <c r="C14" s="113">
        <v>18.157661647475642</v>
      </c>
      <c r="D14" s="115">
        <v>615</v>
      </c>
      <c r="E14" s="114">
        <v>540</v>
      </c>
      <c r="F14" s="114">
        <v>551</v>
      </c>
      <c r="G14" s="114">
        <v>642</v>
      </c>
      <c r="H14" s="140">
        <v>723</v>
      </c>
      <c r="I14" s="115">
        <v>-108</v>
      </c>
      <c r="J14" s="116">
        <v>-14.937759336099585</v>
      </c>
      <c r="K14" s="110"/>
      <c r="L14" s="110"/>
      <c r="M14" s="110"/>
      <c r="N14" s="110"/>
      <c r="O14" s="110"/>
    </row>
    <row r="15" spans="1:15" s="110" customFormat="1" ht="24.95" customHeight="1" x14ac:dyDescent="0.2">
      <c r="A15" s="193" t="s">
        <v>216</v>
      </c>
      <c r="B15" s="199" t="s">
        <v>217</v>
      </c>
      <c r="C15" s="113">
        <v>9.447888987304399</v>
      </c>
      <c r="D15" s="115">
        <v>320</v>
      </c>
      <c r="E15" s="114">
        <v>319</v>
      </c>
      <c r="F15" s="114">
        <v>330</v>
      </c>
      <c r="G15" s="114">
        <v>410</v>
      </c>
      <c r="H15" s="140">
        <v>420</v>
      </c>
      <c r="I15" s="115">
        <v>-100</v>
      </c>
      <c r="J15" s="116">
        <v>-23.80952380952381</v>
      </c>
    </row>
    <row r="16" spans="1:15" s="287" customFormat="1" ht="24.95" customHeight="1" x14ac:dyDescent="0.2">
      <c r="A16" s="193" t="s">
        <v>218</v>
      </c>
      <c r="B16" s="199" t="s">
        <v>141</v>
      </c>
      <c r="C16" s="113">
        <v>5.6096840862119874</v>
      </c>
      <c r="D16" s="115">
        <v>190</v>
      </c>
      <c r="E16" s="114">
        <v>120</v>
      </c>
      <c r="F16" s="114">
        <v>129</v>
      </c>
      <c r="G16" s="114">
        <v>119</v>
      </c>
      <c r="H16" s="140">
        <v>175</v>
      </c>
      <c r="I16" s="115">
        <v>15</v>
      </c>
      <c r="J16" s="116">
        <v>8.5714285714285712</v>
      </c>
      <c r="K16" s="110"/>
      <c r="L16" s="110"/>
      <c r="M16" s="110"/>
      <c r="N16" s="110"/>
      <c r="O16" s="110"/>
    </row>
    <row r="17" spans="1:15" s="110" customFormat="1" ht="24.95" customHeight="1" x14ac:dyDescent="0.2">
      <c r="A17" s="193" t="s">
        <v>142</v>
      </c>
      <c r="B17" s="199" t="s">
        <v>220</v>
      </c>
      <c r="C17" s="113">
        <v>3.1000885739592561</v>
      </c>
      <c r="D17" s="115">
        <v>105</v>
      </c>
      <c r="E17" s="114">
        <v>101</v>
      </c>
      <c r="F17" s="114">
        <v>92</v>
      </c>
      <c r="G17" s="114">
        <v>113</v>
      </c>
      <c r="H17" s="140">
        <v>128</v>
      </c>
      <c r="I17" s="115">
        <v>-23</v>
      </c>
      <c r="J17" s="116">
        <v>-17.96875</v>
      </c>
    </row>
    <row r="18" spans="1:15" s="287" customFormat="1" ht="24.95" customHeight="1" x14ac:dyDescent="0.2">
      <c r="A18" s="201" t="s">
        <v>144</v>
      </c>
      <c r="B18" s="202" t="s">
        <v>145</v>
      </c>
      <c r="C18" s="113">
        <v>8.9164452317685274</v>
      </c>
      <c r="D18" s="115">
        <v>302</v>
      </c>
      <c r="E18" s="114" t="s">
        <v>513</v>
      </c>
      <c r="F18" s="114">
        <v>294</v>
      </c>
      <c r="G18" s="114">
        <v>223</v>
      </c>
      <c r="H18" s="140">
        <v>269</v>
      </c>
      <c r="I18" s="115">
        <v>33</v>
      </c>
      <c r="J18" s="116">
        <v>12.267657992565056</v>
      </c>
      <c r="K18" s="110"/>
      <c r="L18" s="110"/>
      <c r="M18" s="110"/>
      <c r="N18" s="110"/>
      <c r="O18" s="110"/>
    </row>
    <row r="19" spans="1:15" s="110" customFormat="1" ht="24.95" customHeight="1" x14ac:dyDescent="0.2">
      <c r="A19" s="193" t="s">
        <v>146</v>
      </c>
      <c r="B19" s="199" t="s">
        <v>147</v>
      </c>
      <c r="C19" s="113">
        <v>14.142308827871272</v>
      </c>
      <c r="D19" s="115">
        <v>479</v>
      </c>
      <c r="E19" s="114">
        <v>359</v>
      </c>
      <c r="F19" s="114">
        <v>487</v>
      </c>
      <c r="G19" s="114">
        <v>369</v>
      </c>
      <c r="H19" s="140">
        <v>457</v>
      </c>
      <c r="I19" s="115">
        <v>22</v>
      </c>
      <c r="J19" s="116">
        <v>4.814004376367615</v>
      </c>
    </row>
    <row r="20" spans="1:15" s="287" customFormat="1" ht="24.95" customHeight="1" x14ac:dyDescent="0.2">
      <c r="A20" s="193" t="s">
        <v>148</v>
      </c>
      <c r="B20" s="199" t="s">
        <v>149</v>
      </c>
      <c r="C20" s="113">
        <v>6.2592264540891644</v>
      </c>
      <c r="D20" s="115">
        <v>212</v>
      </c>
      <c r="E20" s="114">
        <v>203</v>
      </c>
      <c r="F20" s="114">
        <v>282</v>
      </c>
      <c r="G20" s="114">
        <v>181</v>
      </c>
      <c r="H20" s="140">
        <v>207</v>
      </c>
      <c r="I20" s="115">
        <v>5</v>
      </c>
      <c r="J20" s="116">
        <v>2.4154589371980677</v>
      </c>
      <c r="K20" s="110"/>
      <c r="L20" s="110"/>
      <c r="M20" s="110"/>
      <c r="N20" s="110"/>
      <c r="O20" s="110"/>
    </row>
    <row r="21" spans="1:15" s="110" customFormat="1" ht="24.95" customHeight="1" x14ac:dyDescent="0.2">
      <c r="A21" s="201" t="s">
        <v>150</v>
      </c>
      <c r="B21" s="202" t="s">
        <v>151</v>
      </c>
      <c r="C21" s="113">
        <v>3.7496309418364335</v>
      </c>
      <c r="D21" s="115">
        <v>127</v>
      </c>
      <c r="E21" s="114">
        <v>116</v>
      </c>
      <c r="F21" s="114">
        <v>121</v>
      </c>
      <c r="G21" s="114">
        <v>97</v>
      </c>
      <c r="H21" s="140">
        <v>137</v>
      </c>
      <c r="I21" s="115">
        <v>-10</v>
      </c>
      <c r="J21" s="116">
        <v>-7.2992700729927007</v>
      </c>
    </row>
    <row r="22" spans="1:15" s="110" customFormat="1" ht="24.95" customHeight="1" x14ac:dyDescent="0.2">
      <c r="A22" s="201" t="s">
        <v>152</v>
      </c>
      <c r="B22" s="199" t="s">
        <v>153</v>
      </c>
      <c r="C22" s="113">
        <v>0.29524653085326247</v>
      </c>
      <c r="D22" s="115">
        <v>10</v>
      </c>
      <c r="E22" s="114" t="s">
        <v>513</v>
      </c>
      <c r="F22" s="114">
        <v>10</v>
      </c>
      <c r="G22" s="114">
        <v>11</v>
      </c>
      <c r="H22" s="140">
        <v>4</v>
      </c>
      <c r="I22" s="115">
        <v>6</v>
      </c>
      <c r="J22" s="116">
        <v>150</v>
      </c>
    </row>
    <row r="23" spans="1:15" s="110" customFormat="1" ht="24.95" customHeight="1" x14ac:dyDescent="0.2">
      <c r="A23" s="193" t="s">
        <v>154</v>
      </c>
      <c r="B23" s="199" t="s">
        <v>155</v>
      </c>
      <c r="C23" s="113">
        <v>1.8305284912902273</v>
      </c>
      <c r="D23" s="115">
        <v>62</v>
      </c>
      <c r="E23" s="114" t="s">
        <v>513</v>
      </c>
      <c r="F23" s="114">
        <v>39</v>
      </c>
      <c r="G23" s="114">
        <v>36</v>
      </c>
      <c r="H23" s="140">
        <v>55</v>
      </c>
      <c r="I23" s="115">
        <v>7</v>
      </c>
      <c r="J23" s="116">
        <v>12.727272727272727</v>
      </c>
    </row>
    <row r="24" spans="1:15" s="110" customFormat="1" ht="24.95" customHeight="1" x14ac:dyDescent="0.2">
      <c r="A24" s="193" t="s">
        <v>156</v>
      </c>
      <c r="B24" s="199" t="s">
        <v>221</v>
      </c>
      <c r="C24" s="113">
        <v>3.1591378801299084</v>
      </c>
      <c r="D24" s="115">
        <v>107</v>
      </c>
      <c r="E24" s="114">
        <v>78</v>
      </c>
      <c r="F24" s="114">
        <v>91</v>
      </c>
      <c r="G24" s="114">
        <v>77</v>
      </c>
      <c r="H24" s="140">
        <v>104</v>
      </c>
      <c r="I24" s="115">
        <v>3</v>
      </c>
      <c r="J24" s="116">
        <v>2.8846153846153846</v>
      </c>
    </row>
    <row r="25" spans="1:15" s="110" customFormat="1" ht="24.95" customHeight="1" x14ac:dyDescent="0.2">
      <c r="A25" s="193" t="s">
        <v>222</v>
      </c>
      <c r="B25" s="204" t="s">
        <v>159</v>
      </c>
      <c r="C25" s="113">
        <v>3.6610569825804546</v>
      </c>
      <c r="D25" s="115">
        <v>124</v>
      </c>
      <c r="E25" s="114">
        <v>149</v>
      </c>
      <c r="F25" s="114">
        <v>125</v>
      </c>
      <c r="G25" s="114">
        <v>123</v>
      </c>
      <c r="H25" s="140">
        <v>110</v>
      </c>
      <c r="I25" s="115">
        <v>14</v>
      </c>
      <c r="J25" s="116">
        <v>12.727272727272727</v>
      </c>
    </row>
    <row r="26" spans="1:15" s="110" customFormat="1" ht="24.95" customHeight="1" x14ac:dyDescent="0.2">
      <c r="A26" s="201">
        <v>782.78300000000002</v>
      </c>
      <c r="B26" s="203" t="s">
        <v>160</v>
      </c>
      <c r="C26" s="113">
        <v>11.2488928255093</v>
      </c>
      <c r="D26" s="115">
        <v>381</v>
      </c>
      <c r="E26" s="114">
        <v>355</v>
      </c>
      <c r="F26" s="114">
        <v>439</v>
      </c>
      <c r="G26" s="114">
        <v>359</v>
      </c>
      <c r="H26" s="140">
        <v>491</v>
      </c>
      <c r="I26" s="115">
        <v>-110</v>
      </c>
      <c r="J26" s="116">
        <v>-22.403258655804482</v>
      </c>
    </row>
    <row r="27" spans="1:15" s="110" customFormat="1" ht="24.95" customHeight="1" x14ac:dyDescent="0.2">
      <c r="A27" s="193" t="s">
        <v>161</v>
      </c>
      <c r="B27" s="199" t="s">
        <v>162</v>
      </c>
      <c r="C27" s="113">
        <v>1.9486271036315324</v>
      </c>
      <c r="D27" s="115">
        <v>66</v>
      </c>
      <c r="E27" s="114">
        <v>50</v>
      </c>
      <c r="F27" s="114">
        <v>84</v>
      </c>
      <c r="G27" s="114">
        <v>85</v>
      </c>
      <c r="H27" s="140">
        <v>79</v>
      </c>
      <c r="I27" s="115">
        <v>-13</v>
      </c>
      <c r="J27" s="116">
        <v>-16.455696202531644</v>
      </c>
    </row>
    <row r="28" spans="1:15" s="110" customFormat="1" ht="24.95" customHeight="1" x14ac:dyDescent="0.2">
      <c r="A28" s="193" t="s">
        <v>163</v>
      </c>
      <c r="B28" s="199" t="s">
        <v>164</v>
      </c>
      <c r="C28" s="113">
        <v>2.981989961617951</v>
      </c>
      <c r="D28" s="115">
        <v>101</v>
      </c>
      <c r="E28" s="114">
        <v>78</v>
      </c>
      <c r="F28" s="114">
        <v>202</v>
      </c>
      <c r="G28" s="114">
        <v>59</v>
      </c>
      <c r="H28" s="140">
        <v>124</v>
      </c>
      <c r="I28" s="115">
        <v>-23</v>
      </c>
      <c r="J28" s="116">
        <v>-18.548387096774192</v>
      </c>
    </row>
    <row r="29" spans="1:15" s="110" customFormat="1" ht="24.95" customHeight="1" x14ac:dyDescent="0.2">
      <c r="A29" s="193">
        <v>86</v>
      </c>
      <c r="B29" s="199" t="s">
        <v>165</v>
      </c>
      <c r="C29" s="113">
        <v>4.3105993504576325</v>
      </c>
      <c r="D29" s="115">
        <v>146</v>
      </c>
      <c r="E29" s="114">
        <v>102</v>
      </c>
      <c r="F29" s="114">
        <v>162</v>
      </c>
      <c r="G29" s="114">
        <v>124</v>
      </c>
      <c r="H29" s="140">
        <v>141</v>
      </c>
      <c r="I29" s="115">
        <v>5</v>
      </c>
      <c r="J29" s="116">
        <v>3.5460992907801416</v>
      </c>
    </row>
    <row r="30" spans="1:15" s="110" customFormat="1" ht="24.95" customHeight="1" x14ac:dyDescent="0.2">
      <c r="A30" s="193">
        <v>87.88</v>
      </c>
      <c r="B30" s="204" t="s">
        <v>166</v>
      </c>
      <c r="C30" s="113">
        <v>12.134632418069089</v>
      </c>
      <c r="D30" s="115">
        <v>411</v>
      </c>
      <c r="E30" s="114">
        <v>227</v>
      </c>
      <c r="F30" s="114">
        <v>315</v>
      </c>
      <c r="G30" s="114">
        <v>286</v>
      </c>
      <c r="H30" s="140">
        <v>222</v>
      </c>
      <c r="I30" s="115">
        <v>189</v>
      </c>
      <c r="J30" s="116">
        <v>85.13513513513513</v>
      </c>
    </row>
    <row r="31" spans="1:15" s="110" customFormat="1" ht="24.95" customHeight="1" x14ac:dyDescent="0.2">
      <c r="A31" s="193" t="s">
        <v>167</v>
      </c>
      <c r="B31" s="199" t="s">
        <v>168</v>
      </c>
      <c r="C31" s="113">
        <v>3.1000885739592561</v>
      </c>
      <c r="D31" s="115">
        <v>105</v>
      </c>
      <c r="E31" s="114">
        <v>94</v>
      </c>
      <c r="F31" s="114">
        <v>292</v>
      </c>
      <c r="G31" s="114">
        <v>84</v>
      </c>
      <c r="H31" s="140">
        <v>119</v>
      </c>
      <c r="I31" s="115">
        <v>-14</v>
      </c>
      <c r="J31" s="116">
        <v>-11.764705882352942</v>
      </c>
    </row>
    <row r="32" spans="1:15" s="110" customFormat="1" ht="24.95" customHeight="1" x14ac:dyDescent="0.2">
      <c r="A32" s="193"/>
      <c r="B32" s="204" t="s">
        <v>169</v>
      </c>
      <c r="C32" s="113">
        <v>0</v>
      </c>
      <c r="D32" s="115">
        <v>0</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2.5686448184233837</v>
      </c>
      <c r="D34" s="115">
        <v>87</v>
      </c>
      <c r="E34" s="114">
        <v>183</v>
      </c>
      <c r="F34" s="114">
        <v>192</v>
      </c>
      <c r="G34" s="114">
        <v>128</v>
      </c>
      <c r="H34" s="140">
        <v>63</v>
      </c>
      <c r="I34" s="115">
        <v>24</v>
      </c>
      <c r="J34" s="116">
        <v>38.095238095238095</v>
      </c>
    </row>
    <row r="35" spans="1:10" s="110" customFormat="1" ht="24.95" customHeight="1" x14ac:dyDescent="0.2">
      <c r="A35" s="292" t="s">
        <v>171</v>
      </c>
      <c r="B35" s="293" t="s">
        <v>172</v>
      </c>
      <c r="C35" s="113">
        <v>28.609388839681134</v>
      </c>
      <c r="D35" s="115">
        <v>969</v>
      </c>
      <c r="E35" s="114">
        <v>808</v>
      </c>
      <c r="F35" s="114">
        <v>876</v>
      </c>
      <c r="G35" s="114">
        <v>910</v>
      </c>
      <c r="H35" s="140">
        <v>1039</v>
      </c>
      <c r="I35" s="115">
        <v>-70</v>
      </c>
      <c r="J35" s="116">
        <v>-6.7372473532242543</v>
      </c>
    </row>
    <row r="36" spans="1:10" s="110" customFormat="1" ht="24.95" customHeight="1" x14ac:dyDescent="0.2">
      <c r="A36" s="294" t="s">
        <v>173</v>
      </c>
      <c r="B36" s="295" t="s">
        <v>174</v>
      </c>
      <c r="C36" s="125">
        <v>68.821966341895489</v>
      </c>
      <c r="D36" s="143">
        <v>2331</v>
      </c>
      <c r="E36" s="144">
        <v>1847</v>
      </c>
      <c r="F36" s="144">
        <v>2649</v>
      </c>
      <c r="G36" s="144">
        <v>1891</v>
      </c>
      <c r="H36" s="145">
        <v>2250</v>
      </c>
      <c r="I36" s="143">
        <v>81</v>
      </c>
      <c r="J36" s="146">
        <v>3.6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3387</v>
      </c>
      <c r="F11" s="264">
        <v>2838</v>
      </c>
      <c r="G11" s="264">
        <v>3718</v>
      </c>
      <c r="H11" s="264">
        <v>2929</v>
      </c>
      <c r="I11" s="265">
        <v>3352</v>
      </c>
      <c r="J11" s="263">
        <v>35</v>
      </c>
      <c r="K11" s="266">
        <v>1.0441527446300716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35.66578092707411</v>
      </c>
      <c r="E13" s="115">
        <v>1208</v>
      </c>
      <c r="F13" s="114">
        <v>1103</v>
      </c>
      <c r="G13" s="114">
        <v>1280</v>
      </c>
      <c r="H13" s="114">
        <v>1068</v>
      </c>
      <c r="I13" s="140">
        <v>1169</v>
      </c>
      <c r="J13" s="115">
        <v>39</v>
      </c>
      <c r="K13" s="116">
        <v>3.3361847733105217</v>
      </c>
    </row>
    <row r="14" spans="1:17" ht="15.95" customHeight="1" x14ac:dyDescent="0.2">
      <c r="A14" s="306" t="s">
        <v>230</v>
      </c>
      <c r="B14" s="307"/>
      <c r="C14" s="308"/>
      <c r="D14" s="113">
        <v>52.731030410392677</v>
      </c>
      <c r="E14" s="115">
        <v>1786</v>
      </c>
      <c r="F14" s="114">
        <v>1440</v>
      </c>
      <c r="G14" s="114">
        <v>2023</v>
      </c>
      <c r="H14" s="114">
        <v>1559</v>
      </c>
      <c r="I14" s="140">
        <v>1809</v>
      </c>
      <c r="J14" s="115">
        <v>-23</v>
      </c>
      <c r="K14" s="116">
        <v>-1.271420674405749</v>
      </c>
    </row>
    <row r="15" spans="1:17" ht="15.95" customHeight="1" x14ac:dyDescent="0.2">
      <c r="A15" s="306" t="s">
        <v>231</v>
      </c>
      <c r="B15" s="307"/>
      <c r="C15" s="308"/>
      <c r="D15" s="113">
        <v>5.4620608207853554</v>
      </c>
      <c r="E15" s="115">
        <v>185</v>
      </c>
      <c r="F15" s="114">
        <v>161</v>
      </c>
      <c r="G15" s="114">
        <v>191</v>
      </c>
      <c r="H15" s="114">
        <v>152</v>
      </c>
      <c r="I15" s="140">
        <v>206</v>
      </c>
      <c r="J15" s="115">
        <v>-21</v>
      </c>
      <c r="K15" s="116">
        <v>-10.194174757281553</v>
      </c>
    </row>
    <row r="16" spans="1:17" ht="15.95" customHeight="1" x14ac:dyDescent="0.2">
      <c r="A16" s="306" t="s">
        <v>232</v>
      </c>
      <c r="B16" s="307"/>
      <c r="C16" s="308"/>
      <c r="D16" s="113">
        <v>5.5801594331266609</v>
      </c>
      <c r="E16" s="115">
        <v>189</v>
      </c>
      <c r="F16" s="114">
        <v>117</v>
      </c>
      <c r="G16" s="114">
        <v>200</v>
      </c>
      <c r="H16" s="114">
        <v>130</v>
      </c>
      <c r="I16" s="140">
        <v>162</v>
      </c>
      <c r="J16" s="115">
        <v>27</v>
      </c>
      <c r="K16" s="116">
        <v>16.666666666666668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2.0667257159728374</v>
      </c>
      <c r="E18" s="115">
        <v>70</v>
      </c>
      <c r="F18" s="114">
        <v>140</v>
      </c>
      <c r="G18" s="114">
        <v>170</v>
      </c>
      <c r="H18" s="114">
        <v>106</v>
      </c>
      <c r="I18" s="140">
        <v>55</v>
      </c>
      <c r="J18" s="115">
        <v>15</v>
      </c>
      <c r="K18" s="116">
        <v>27.272727272727273</v>
      </c>
    </row>
    <row r="19" spans="1:11" ht="14.1" customHeight="1" x14ac:dyDescent="0.2">
      <c r="A19" s="306" t="s">
        <v>235</v>
      </c>
      <c r="B19" s="307" t="s">
        <v>236</v>
      </c>
      <c r="C19" s="308"/>
      <c r="D19" s="113">
        <v>1.8010038382049012</v>
      </c>
      <c r="E19" s="115">
        <v>61</v>
      </c>
      <c r="F19" s="114">
        <v>122</v>
      </c>
      <c r="G19" s="114">
        <v>156</v>
      </c>
      <c r="H19" s="114">
        <v>89</v>
      </c>
      <c r="I19" s="140">
        <v>39</v>
      </c>
      <c r="J19" s="115">
        <v>22</v>
      </c>
      <c r="K19" s="116">
        <v>56.410256410256409</v>
      </c>
    </row>
    <row r="20" spans="1:11" ht="14.1" customHeight="1" x14ac:dyDescent="0.2">
      <c r="A20" s="306">
        <v>12</v>
      </c>
      <c r="B20" s="307" t="s">
        <v>237</v>
      </c>
      <c r="C20" s="308"/>
      <c r="D20" s="113">
        <v>1.6533805727782698</v>
      </c>
      <c r="E20" s="115">
        <v>56</v>
      </c>
      <c r="F20" s="114">
        <v>86</v>
      </c>
      <c r="G20" s="114">
        <v>54</v>
      </c>
      <c r="H20" s="114">
        <v>36</v>
      </c>
      <c r="I20" s="140">
        <v>38</v>
      </c>
      <c r="J20" s="115">
        <v>18</v>
      </c>
      <c r="K20" s="116">
        <v>47.368421052631582</v>
      </c>
    </row>
    <row r="21" spans="1:11" ht="14.1" customHeight="1" x14ac:dyDescent="0.2">
      <c r="A21" s="306">
        <v>21</v>
      </c>
      <c r="B21" s="307" t="s">
        <v>238</v>
      </c>
      <c r="C21" s="308"/>
      <c r="D21" s="113">
        <v>4.2220253912016537</v>
      </c>
      <c r="E21" s="115">
        <v>143</v>
      </c>
      <c r="F21" s="114">
        <v>120</v>
      </c>
      <c r="G21" s="114">
        <v>95</v>
      </c>
      <c r="H21" s="114">
        <v>81</v>
      </c>
      <c r="I21" s="140">
        <v>50</v>
      </c>
      <c r="J21" s="115">
        <v>93</v>
      </c>
      <c r="K21" s="116">
        <v>186</v>
      </c>
    </row>
    <row r="22" spans="1:11" ht="14.1" customHeight="1" x14ac:dyDescent="0.2">
      <c r="A22" s="306">
        <v>22</v>
      </c>
      <c r="B22" s="307" t="s">
        <v>239</v>
      </c>
      <c r="C22" s="308"/>
      <c r="D22" s="113">
        <v>1.919102450546206</v>
      </c>
      <c r="E22" s="115">
        <v>65</v>
      </c>
      <c r="F22" s="114">
        <v>52</v>
      </c>
      <c r="G22" s="114">
        <v>47</v>
      </c>
      <c r="H22" s="114">
        <v>43</v>
      </c>
      <c r="I22" s="140">
        <v>35</v>
      </c>
      <c r="J22" s="115">
        <v>30</v>
      </c>
      <c r="K22" s="116">
        <v>85.714285714285708</v>
      </c>
    </row>
    <row r="23" spans="1:11" ht="14.1" customHeight="1" x14ac:dyDescent="0.2">
      <c r="A23" s="306">
        <v>23</v>
      </c>
      <c r="B23" s="307" t="s">
        <v>240</v>
      </c>
      <c r="C23" s="308"/>
      <c r="D23" s="113">
        <v>0.23619722468260998</v>
      </c>
      <c r="E23" s="115">
        <v>8</v>
      </c>
      <c r="F23" s="114">
        <v>11</v>
      </c>
      <c r="G23" s="114">
        <v>12</v>
      </c>
      <c r="H23" s="114">
        <v>21</v>
      </c>
      <c r="I23" s="140">
        <v>17</v>
      </c>
      <c r="J23" s="115">
        <v>-9</v>
      </c>
      <c r="K23" s="116">
        <v>-52.941176470588232</v>
      </c>
    </row>
    <row r="24" spans="1:11" ht="14.1" customHeight="1" x14ac:dyDescent="0.2">
      <c r="A24" s="306">
        <v>24</v>
      </c>
      <c r="B24" s="307" t="s">
        <v>241</v>
      </c>
      <c r="C24" s="308"/>
      <c r="D24" s="113">
        <v>3.3362857986418661</v>
      </c>
      <c r="E24" s="115">
        <v>113</v>
      </c>
      <c r="F24" s="114">
        <v>72</v>
      </c>
      <c r="G24" s="114">
        <v>70</v>
      </c>
      <c r="H24" s="114">
        <v>77</v>
      </c>
      <c r="I24" s="140">
        <v>113</v>
      </c>
      <c r="J24" s="115">
        <v>0</v>
      </c>
      <c r="K24" s="116">
        <v>0</v>
      </c>
    </row>
    <row r="25" spans="1:11" ht="14.1" customHeight="1" x14ac:dyDescent="0.2">
      <c r="A25" s="306">
        <v>25</v>
      </c>
      <c r="B25" s="307" t="s">
        <v>242</v>
      </c>
      <c r="C25" s="308"/>
      <c r="D25" s="113">
        <v>4.1039267788603482</v>
      </c>
      <c r="E25" s="115">
        <v>139</v>
      </c>
      <c r="F25" s="114">
        <v>70</v>
      </c>
      <c r="G25" s="114">
        <v>134</v>
      </c>
      <c r="H25" s="114">
        <v>77</v>
      </c>
      <c r="I25" s="140">
        <v>146</v>
      </c>
      <c r="J25" s="115">
        <v>-7</v>
      </c>
      <c r="K25" s="116">
        <v>-4.7945205479452051</v>
      </c>
    </row>
    <row r="26" spans="1:11" ht="14.1" customHeight="1" x14ac:dyDescent="0.2">
      <c r="A26" s="306">
        <v>26</v>
      </c>
      <c r="B26" s="307" t="s">
        <v>243</v>
      </c>
      <c r="C26" s="308"/>
      <c r="D26" s="113">
        <v>2.2733982875701209</v>
      </c>
      <c r="E26" s="115">
        <v>77</v>
      </c>
      <c r="F26" s="114">
        <v>38</v>
      </c>
      <c r="G26" s="114">
        <v>42</v>
      </c>
      <c r="H26" s="114">
        <v>67</v>
      </c>
      <c r="I26" s="140">
        <v>86</v>
      </c>
      <c r="J26" s="115">
        <v>-9</v>
      </c>
      <c r="K26" s="116">
        <v>-10.465116279069768</v>
      </c>
    </row>
    <row r="27" spans="1:11" ht="14.1" customHeight="1" x14ac:dyDescent="0.2">
      <c r="A27" s="306">
        <v>27</v>
      </c>
      <c r="B27" s="307" t="s">
        <v>244</v>
      </c>
      <c r="C27" s="308"/>
      <c r="D27" s="113">
        <v>1.6533805727782698</v>
      </c>
      <c r="E27" s="115">
        <v>56</v>
      </c>
      <c r="F27" s="114">
        <v>57</v>
      </c>
      <c r="G27" s="114">
        <v>59</v>
      </c>
      <c r="H27" s="114">
        <v>74</v>
      </c>
      <c r="I27" s="140">
        <v>55</v>
      </c>
      <c r="J27" s="115">
        <v>1</v>
      </c>
      <c r="K27" s="116">
        <v>1.8181818181818181</v>
      </c>
    </row>
    <row r="28" spans="1:11" ht="14.1" customHeight="1" x14ac:dyDescent="0.2">
      <c r="A28" s="306">
        <v>28</v>
      </c>
      <c r="B28" s="307" t="s">
        <v>245</v>
      </c>
      <c r="C28" s="308"/>
      <c r="D28" s="113">
        <v>0.62001771479185119</v>
      </c>
      <c r="E28" s="115">
        <v>21</v>
      </c>
      <c r="F28" s="114">
        <v>27</v>
      </c>
      <c r="G28" s="114">
        <v>40</v>
      </c>
      <c r="H28" s="114">
        <v>28</v>
      </c>
      <c r="I28" s="140">
        <v>20</v>
      </c>
      <c r="J28" s="115">
        <v>1</v>
      </c>
      <c r="K28" s="116">
        <v>5</v>
      </c>
    </row>
    <row r="29" spans="1:11" ht="14.1" customHeight="1" x14ac:dyDescent="0.2">
      <c r="A29" s="306">
        <v>29</v>
      </c>
      <c r="B29" s="307" t="s">
        <v>246</v>
      </c>
      <c r="C29" s="308"/>
      <c r="D29" s="113">
        <v>7.7649837614408028</v>
      </c>
      <c r="E29" s="115">
        <v>263</v>
      </c>
      <c r="F29" s="114">
        <v>240</v>
      </c>
      <c r="G29" s="114">
        <v>237</v>
      </c>
      <c r="H29" s="114">
        <v>189</v>
      </c>
      <c r="I29" s="140">
        <v>191</v>
      </c>
      <c r="J29" s="115">
        <v>72</v>
      </c>
      <c r="K29" s="116">
        <v>37.696335078534034</v>
      </c>
    </row>
    <row r="30" spans="1:11" ht="14.1" customHeight="1" x14ac:dyDescent="0.2">
      <c r="A30" s="306" t="s">
        <v>247</v>
      </c>
      <c r="B30" s="307" t="s">
        <v>248</v>
      </c>
      <c r="C30" s="308"/>
      <c r="D30" s="113">
        <v>5.8163566578092709</v>
      </c>
      <c r="E30" s="115">
        <v>197</v>
      </c>
      <c r="F30" s="114">
        <v>203</v>
      </c>
      <c r="G30" s="114">
        <v>188</v>
      </c>
      <c r="H30" s="114">
        <v>151</v>
      </c>
      <c r="I30" s="140">
        <v>130</v>
      </c>
      <c r="J30" s="115">
        <v>67</v>
      </c>
      <c r="K30" s="116">
        <v>51.53846153846154</v>
      </c>
    </row>
    <row r="31" spans="1:11" ht="14.1" customHeight="1" x14ac:dyDescent="0.2">
      <c r="A31" s="306" t="s">
        <v>249</v>
      </c>
      <c r="B31" s="307" t="s">
        <v>250</v>
      </c>
      <c r="C31" s="308"/>
      <c r="D31" s="113">
        <v>1.9486271036315324</v>
      </c>
      <c r="E31" s="115">
        <v>66</v>
      </c>
      <c r="F31" s="114">
        <v>37</v>
      </c>
      <c r="G31" s="114">
        <v>49</v>
      </c>
      <c r="H31" s="114">
        <v>38</v>
      </c>
      <c r="I31" s="140">
        <v>61</v>
      </c>
      <c r="J31" s="115">
        <v>5</v>
      </c>
      <c r="K31" s="116">
        <v>8.1967213114754092</v>
      </c>
    </row>
    <row r="32" spans="1:11" ht="14.1" customHeight="1" x14ac:dyDescent="0.2">
      <c r="A32" s="306">
        <v>31</v>
      </c>
      <c r="B32" s="307" t="s">
        <v>251</v>
      </c>
      <c r="C32" s="308"/>
      <c r="D32" s="113">
        <v>0.50191910245054616</v>
      </c>
      <c r="E32" s="115">
        <v>17</v>
      </c>
      <c r="F32" s="114">
        <v>10</v>
      </c>
      <c r="G32" s="114">
        <v>12</v>
      </c>
      <c r="H32" s="114">
        <v>8</v>
      </c>
      <c r="I32" s="140">
        <v>13</v>
      </c>
      <c r="J32" s="115">
        <v>4</v>
      </c>
      <c r="K32" s="116">
        <v>30.76923076923077</v>
      </c>
    </row>
    <row r="33" spans="1:11" ht="14.1" customHeight="1" x14ac:dyDescent="0.2">
      <c r="A33" s="306">
        <v>32</v>
      </c>
      <c r="B33" s="307" t="s">
        <v>252</v>
      </c>
      <c r="C33" s="308"/>
      <c r="D33" s="113">
        <v>3.4248597578978446</v>
      </c>
      <c r="E33" s="115">
        <v>116</v>
      </c>
      <c r="F33" s="114">
        <v>120</v>
      </c>
      <c r="G33" s="114">
        <v>147</v>
      </c>
      <c r="H33" s="114">
        <v>95</v>
      </c>
      <c r="I33" s="140">
        <v>105</v>
      </c>
      <c r="J33" s="115">
        <v>11</v>
      </c>
      <c r="K33" s="116">
        <v>10.476190476190476</v>
      </c>
    </row>
    <row r="34" spans="1:11" ht="14.1" customHeight="1" x14ac:dyDescent="0.2">
      <c r="A34" s="306">
        <v>33</v>
      </c>
      <c r="B34" s="307" t="s">
        <v>253</v>
      </c>
      <c r="C34" s="308"/>
      <c r="D34" s="113">
        <v>1.7714791851195748</v>
      </c>
      <c r="E34" s="115">
        <v>60</v>
      </c>
      <c r="F34" s="114">
        <v>54</v>
      </c>
      <c r="G34" s="114">
        <v>61</v>
      </c>
      <c r="H34" s="114">
        <v>45</v>
      </c>
      <c r="I34" s="140">
        <v>49</v>
      </c>
      <c r="J34" s="115">
        <v>11</v>
      </c>
      <c r="K34" s="116">
        <v>22.448979591836736</v>
      </c>
    </row>
    <row r="35" spans="1:11" ht="14.1" customHeight="1" x14ac:dyDescent="0.2">
      <c r="A35" s="306">
        <v>34</v>
      </c>
      <c r="B35" s="307" t="s">
        <v>254</v>
      </c>
      <c r="C35" s="308"/>
      <c r="D35" s="113">
        <v>2.2438736344847947</v>
      </c>
      <c r="E35" s="115">
        <v>76</v>
      </c>
      <c r="F35" s="114">
        <v>62</v>
      </c>
      <c r="G35" s="114">
        <v>80</v>
      </c>
      <c r="H35" s="114">
        <v>58</v>
      </c>
      <c r="I35" s="140">
        <v>106</v>
      </c>
      <c r="J35" s="115">
        <v>-30</v>
      </c>
      <c r="K35" s="116">
        <v>-28.30188679245283</v>
      </c>
    </row>
    <row r="36" spans="1:11" ht="14.1" customHeight="1" x14ac:dyDescent="0.2">
      <c r="A36" s="306">
        <v>41</v>
      </c>
      <c r="B36" s="307" t="s">
        <v>255</v>
      </c>
      <c r="C36" s="308"/>
      <c r="D36" s="113">
        <v>0.4428697962798937</v>
      </c>
      <c r="E36" s="115">
        <v>15</v>
      </c>
      <c r="F36" s="114">
        <v>19</v>
      </c>
      <c r="G36" s="114">
        <v>20</v>
      </c>
      <c r="H36" s="114">
        <v>13</v>
      </c>
      <c r="I36" s="140">
        <v>22</v>
      </c>
      <c r="J36" s="115">
        <v>-7</v>
      </c>
      <c r="K36" s="116">
        <v>-31.818181818181817</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0.29524653085326247</v>
      </c>
      <c r="E38" s="115">
        <v>10</v>
      </c>
      <c r="F38" s="114">
        <v>15</v>
      </c>
      <c r="G38" s="114">
        <v>13</v>
      </c>
      <c r="H38" s="114">
        <v>22</v>
      </c>
      <c r="I38" s="140">
        <v>11</v>
      </c>
      <c r="J38" s="115">
        <v>-1</v>
      </c>
      <c r="K38" s="116">
        <v>-9.0909090909090917</v>
      </c>
    </row>
    <row r="39" spans="1:11" ht="14.1" customHeight="1" x14ac:dyDescent="0.2">
      <c r="A39" s="306">
        <v>51</v>
      </c>
      <c r="B39" s="307" t="s">
        <v>258</v>
      </c>
      <c r="C39" s="308"/>
      <c r="D39" s="113">
        <v>10.215529967522881</v>
      </c>
      <c r="E39" s="115">
        <v>346</v>
      </c>
      <c r="F39" s="114">
        <v>347</v>
      </c>
      <c r="G39" s="114">
        <v>452</v>
      </c>
      <c r="H39" s="114">
        <v>469</v>
      </c>
      <c r="I39" s="140">
        <v>657</v>
      </c>
      <c r="J39" s="115">
        <v>-311</v>
      </c>
      <c r="K39" s="116">
        <v>-47.336377473363775</v>
      </c>
    </row>
    <row r="40" spans="1:11" ht="14.1" customHeight="1" x14ac:dyDescent="0.2">
      <c r="A40" s="306" t="s">
        <v>259</v>
      </c>
      <c r="B40" s="307" t="s">
        <v>260</v>
      </c>
      <c r="C40" s="308"/>
      <c r="D40" s="113">
        <v>9.5069382934750521</v>
      </c>
      <c r="E40" s="115">
        <v>322</v>
      </c>
      <c r="F40" s="114">
        <v>330</v>
      </c>
      <c r="G40" s="114">
        <v>436</v>
      </c>
      <c r="H40" s="114">
        <v>446</v>
      </c>
      <c r="I40" s="140">
        <v>636</v>
      </c>
      <c r="J40" s="115">
        <v>-314</v>
      </c>
      <c r="K40" s="116">
        <v>-49.371069182389938</v>
      </c>
    </row>
    <row r="41" spans="1:11" ht="14.1" customHeight="1" x14ac:dyDescent="0.2">
      <c r="A41" s="306"/>
      <c r="B41" s="307" t="s">
        <v>261</v>
      </c>
      <c r="C41" s="308"/>
      <c r="D41" s="113">
        <v>9.0050191910245054</v>
      </c>
      <c r="E41" s="115">
        <v>305</v>
      </c>
      <c r="F41" s="114">
        <v>309</v>
      </c>
      <c r="G41" s="114">
        <v>401</v>
      </c>
      <c r="H41" s="114">
        <v>421</v>
      </c>
      <c r="I41" s="140">
        <v>623</v>
      </c>
      <c r="J41" s="115">
        <v>-318</v>
      </c>
      <c r="K41" s="116">
        <v>-51.043338683788122</v>
      </c>
    </row>
    <row r="42" spans="1:11" ht="14.1" customHeight="1" x14ac:dyDescent="0.2">
      <c r="A42" s="306">
        <v>52</v>
      </c>
      <c r="B42" s="307" t="s">
        <v>262</v>
      </c>
      <c r="C42" s="308"/>
      <c r="D42" s="113">
        <v>6.938293475051668</v>
      </c>
      <c r="E42" s="115">
        <v>235</v>
      </c>
      <c r="F42" s="114">
        <v>207</v>
      </c>
      <c r="G42" s="114">
        <v>322</v>
      </c>
      <c r="H42" s="114">
        <v>204</v>
      </c>
      <c r="I42" s="140">
        <v>235</v>
      </c>
      <c r="J42" s="115">
        <v>0</v>
      </c>
      <c r="K42" s="116">
        <v>0</v>
      </c>
    </row>
    <row r="43" spans="1:11" ht="14.1" customHeight="1" x14ac:dyDescent="0.2">
      <c r="A43" s="306" t="s">
        <v>263</v>
      </c>
      <c r="B43" s="307" t="s">
        <v>264</v>
      </c>
      <c r="C43" s="308"/>
      <c r="D43" s="113">
        <v>6.1116031886625333</v>
      </c>
      <c r="E43" s="115">
        <v>207</v>
      </c>
      <c r="F43" s="114">
        <v>191</v>
      </c>
      <c r="G43" s="114">
        <v>294</v>
      </c>
      <c r="H43" s="114">
        <v>187</v>
      </c>
      <c r="I43" s="140">
        <v>216</v>
      </c>
      <c r="J43" s="115">
        <v>-9</v>
      </c>
      <c r="K43" s="116">
        <v>-4.166666666666667</v>
      </c>
    </row>
    <row r="44" spans="1:11" ht="14.1" customHeight="1" x14ac:dyDescent="0.2">
      <c r="A44" s="306">
        <v>53</v>
      </c>
      <c r="B44" s="307" t="s">
        <v>265</v>
      </c>
      <c r="C44" s="308"/>
      <c r="D44" s="113">
        <v>0.32477118393858873</v>
      </c>
      <c r="E44" s="115">
        <v>11</v>
      </c>
      <c r="F44" s="114">
        <v>13</v>
      </c>
      <c r="G44" s="114">
        <v>13</v>
      </c>
      <c r="H44" s="114">
        <v>13</v>
      </c>
      <c r="I44" s="140">
        <v>24</v>
      </c>
      <c r="J44" s="115">
        <v>-13</v>
      </c>
      <c r="K44" s="116">
        <v>-54.166666666666664</v>
      </c>
    </row>
    <row r="45" spans="1:11" ht="14.1" customHeight="1" x14ac:dyDescent="0.2">
      <c r="A45" s="306" t="s">
        <v>266</v>
      </c>
      <c r="B45" s="307" t="s">
        <v>267</v>
      </c>
      <c r="C45" s="308"/>
      <c r="D45" s="113">
        <v>0.23619722468260998</v>
      </c>
      <c r="E45" s="115">
        <v>8</v>
      </c>
      <c r="F45" s="114">
        <v>10</v>
      </c>
      <c r="G45" s="114">
        <v>11</v>
      </c>
      <c r="H45" s="114">
        <v>9</v>
      </c>
      <c r="I45" s="140">
        <v>21</v>
      </c>
      <c r="J45" s="115">
        <v>-13</v>
      </c>
      <c r="K45" s="116">
        <v>-61.904761904761905</v>
      </c>
    </row>
    <row r="46" spans="1:11" ht="14.1" customHeight="1" x14ac:dyDescent="0.2">
      <c r="A46" s="306">
        <v>54</v>
      </c>
      <c r="B46" s="307" t="s">
        <v>268</v>
      </c>
      <c r="C46" s="308"/>
      <c r="D46" s="113">
        <v>1.8895777974608798</v>
      </c>
      <c r="E46" s="115">
        <v>64</v>
      </c>
      <c r="F46" s="114">
        <v>69</v>
      </c>
      <c r="G46" s="114">
        <v>178</v>
      </c>
      <c r="H46" s="114">
        <v>64</v>
      </c>
      <c r="I46" s="140">
        <v>76</v>
      </c>
      <c r="J46" s="115">
        <v>-12</v>
      </c>
      <c r="K46" s="116">
        <v>-15.789473684210526</v>
      </c>
    </row>
    <row r="47" spans="1:11" ht="14.1" customHeight="1" x14ac:dyDescent="0.2">
      <c r="A47" s="306">
        <v>61</v>
      </c>
      <c r="B47" s="307" t="s">
        <v>269</v>
      </c>
      <c r="C47" s="308"/>
      <c r="D47" s="113">
        <v>1.3581340419250074</v>
      </c>
      <c r="E47" s="115">
        <v>46</v>
      </c>
      <c r="F47" s="114">
        <v>35</v>
      </c>
      <c r="G47" s="114">
        <v>54</v>
      </c>
      <c r="H47" s="114">
        <v>46</v>
      </c>
      <c r="I47" s="140">
        <v>50</v>
      </c>
      <c r="J47" s="115">
        <v>-4</v>
      </c>
      <c r="K47" s="116">
        <v>-8</v>
      </c>
    </row>
    <row r="48" spans="1:11" ht="14.1" customHeight="1" x14ac:dyDescent="0.2">
      <c r="A48" s="306">
        <v>62</v>
      </c>
      <c r="B48" s="307" t="s">
        <v>270</v>
      </c>
      <c r="C48" s="308"/>
      <c r="D48" s="113">
        <v>6.8792441688810158</v>
      </c>
      <c r="E48" s="115">
        <v>233</v>
      </c>
      <c r="F48" s="114">
        <v>205</v>
      </c>
      <c r="G48" s="114">
        <v>250</v>
      </c>
      <c r="H48" s="114">
        <v>221</v>
      </c>
      <c r="I48" s="140">
        <v>257</v>
      </c>
      <c r="J48" s="115">
        <v>-24</v>
      </c>
      <c r="K48" s="116">
        <v>-9.3385214007782107</v>
      </c>
    </row>
    <row r="49" spans="1:11" ht="14.1" customHeight="1" x14ac:dyDescent="0.2">
      <c r="A49" s="306">
        <v>63</v>
      </c>
      <c r="B49" s="307" t="s">
        <v>271</v>
      </c>
      <c r="C49" s="308"/>
      <c r="D49" s="113">
        <v>1.8895777974608798</v>
      </c>
      <c r="E49" s="115">
        <v>64</v>
      </c>
      <c r="F49" s="114">
        <v>81</v>
      </c>
      <c r="G49" s="114">
        <v>71</v>
      </c>
      <c r="H49" s="114">
        <v>68</v>
      </c>
      <c r="I49" s="140">
        <v>71</v>
      </c>
      <c r="J49" s="115">
        <v>-7</v>
      </c>
      <c r="K49" s="116">
        <v>-9.8591549295774641</v>
      </c>
    </row>
    <row r="50" spans="1:11" ht="14.1" customHeight="1" x14ac:dyDescent="0.2">
      <c r="A50" s="306" t="s">
        <v>272</v>
      </c>
      <c r="B50" s="307" t="s">
        <v>273</v>
      </c>
      <c r="C50" s="308"/>
      <c r="D50" s="113">
        <v>8.8573959255978746E-2</v>
      </c>
      <c r="E50" s="115">
        <v>3</v>
      </c>
      <c r="F50" s="114">
        <v>4</v>
      </c>
      <c r="G50" s="114">
        <v>4</v>
      </c>
      <c r="H50" s="114">
        <v>4</v>
      </c>
      <c r="I50" s="140">
        <v>6</v>
      </c>
      <c r="J50" s="115">
        <v>-3</v>
      </c>
      <c r="K50" s="116">
        <v>-50</v>
      </c>
    </row>
    <row r="51" spans="1:11" ht="14.1" customHeight="1" x14ac:dyDescent="0.2">
      <c r="A51" s="306" t="s">
        <v>274</v>
      </c>
      <c r="B51" s="307" t="s">
        <v>275</v>
      </c>
      <c r="C51" s="308"/>
      <c r="D51" s="113">
        <v>1.535281960436965</v>
      </c>
      <c r="E51" s="115">
        <v>52</v>
      </c>
      <c r="F51" s="114">
        <v>73</v>
      </c>
      <c r="G51" s="114">
        <v>64</v>
      </c>
      <c r="H51" s="114">
        <v>57</v>
      </c>
      <c r="I51" s="140">
        <v>59</v>
      </c>
      <c r="J51" s="115">
        <v>-7</v>
      </c>
      <c r="K51" s="116">
        <v>-11.864406779661017</v>
      </c>
    </row>
    <row r="52" spans="1:11" ht="14.1" customHeight="1" x14ac:dyDescent="0.2">
      <c r="A52" s="306">
        <v>71</v>
      </c>
      <c r="B52" s="307" t="s">
        <v>276</v>
      </c>
      <c r="C52" s="308"/>
      <c r="D52" s="113">
        <v>6.0820785355772067</v>
      </c>
      <c r="E52" s="115">
        <v>206</v>
      </c>
      <c r="F52" s="114">
        <v>147</v>
      </c>
      <c r="G52" s="114">
        <v>175</v>
      </c>
      <c r="H52" s="114">
        <v>179</v>
      </c>
      <c r="I52" s="140">
        <v>226</v>
      </c>
      <c r="J52" s="115">
        <v>-20</v>
      </c>
      <c r="K52" s="116">
        <v>-8.8495575221238933</v>
      </c>
    </row>
    <row r="53" spans="1:11" ht="14.1" customHeight="1" x14ac:dyDescent="0.2">
      <c r="A53" s="306" t="s">
        <v>277</v>
      </c>
      <c r="B53" s="307" t="s">
        <v>278</v>
      </c>
      <c r="C53" s="308"/>
      <c r="D53" s="113">
        <v>1.7124298789489223</v>
      </c>
      <c r="E53" s="115">
        <v>58</v>
      </c>
      <c r="F53" s="114">
        <v>39</v>
      </c>
      <c r="G53" s="114">
        <v>69</v>
      </c>
      <c r="H53" s="114">
        <v>70</v>
      </c>
      <c r="I53" s="140">
        <v>57</v>
      </c>
      <c r="J53" s="115">
        <v>1</v>
      </c>
      <c r="K53" s="116">
        <v>1.7543859649122806</v>
      </c>
    </row>
    <row r="54" spans="1:11" ht="14.1" customHeight="1" x14ac:dyDescent="0.2">
      <c r="A54" s="306" t="s">
        <v>279</v>
      </c>
      <c r="B54" s="307" t="s">
        <v>280</v>
      </c>
      <c r="C54" s="308"/>
      <c r="D54" s="113">
        <v>3.6020076764098024</v>
      </c>
      <c r="E54" s="115">
        <v>122</v>
      </c>
      <c r="F54" s="114">
        <v>98</v>
      </c>
      <c r="G54" s="114">
        <v>88</v>
      </c>
      <c r="H54" s="114">
        <v>99</v>
      </c>
      <c r="I54" s="140">
        <v>135</v>
      </c>
      <c r="J54" s="115">
        <v>-13</v>
      </c>
      <c r="K54" s="116">
        <v>-9.6296296296296298</v>
      </c>
    </row>
    <row r="55" spans="1:11" ht="14.1" customHeight="1" x14ac:dyDescent="0.2">
      <c r="A55" s="306">
        <v>72</v>
      </c>
      <c r="B55" s="307" t="s">
        <v>281</v>
      </c>
      <c r="C55" s="308"/>
      <c r="D55" s="113">
        <v>2.2438736344847947</v>
      </c>
      <c r="E55" s="115">
        <v>76</v>
      </c>
      <c r="F55" s="114">
        <v>64</v>
      </c>
      <c r="G55" s="114">
        <v>61</v>
      </c>
      <c r="H55" s="114">
        <v>54</v>
      </c>
      <c r="I55" s="140">
        <v>70</v>
      </c>
      <c r="J55" s="115">
        <v>6</v>
      </c>
      <c r="K55" s="116">
        <v>8.5714285714285712</v>
      </c>
    </row>
    <row r="56" spans="1:11" ht="14.1" customHeight="1" x14ac:dyDescent="0.2">
      <c r="A56" s="306" t="s">
        <v>282</v>
      </c>
      <c r="B56" s="307" t="s">
        <v>283</v>
      </c>
      <c r="C56" s="308"/>
      <c r="D56" s="113">
        <v>1.6533805727782698</v>
      </c>
      <c r="E56" s="115">
        <v>56</v>
      </c>
      <c r="F56" s="114">
        <v>31</v>
      </c>
      <c r="G56" s="114">
        <v>30</v>
      </c>
      <c r="H56" s="114">
        <v>28</v>
      </c>
      <c r="I56" s="140">
        <v>45</v>
      </c>
      <c r="J56" s="115">
        <v>11</v>
      </c>
      <c r="K56" s="116">
        <v>24.444444444444443</v>
      </c>
    </row>
    <row r="57" spans="1:11" ht="14.1" customHeight="1" x14ac:dyDescent="0.2">
      <c r="A57" s="306" t="s">
        <v>284</v>
      </c>
      <c r="B57" s="307" t="s">
        <v>285</v>
      </c>
      <c r="C57" s="308"/>
      <c r="D57" s="113">
        <v>0.35429583702391498</v>
      </c>
      <c r="E57" s="115">
        <v>12</v>
      </c>
      <c r="F57" s="114">
        <v>20</v>
      </c>
      <c r="G57" s="114">
        <v>17</v>
      </c>
      <c r="H57" s="114">
        <v>17</v>
      </c>
      <c r="I57" s="140">
        <v>17</v>
      </c>
      <c r="J57" s="115">
        <v>-5</v>
      </c>
      <c r="K57" s="116">
        <v>-29.411764705882351</v>
      </c>
    </row>
    <row r="58" spans="1:11" ht="14.1" customHeight="1" x14ac:dyDescent="0.2">
      <c r="A58" s="306">
        <v>73</v>
      </c>
      <c r="B58" s="307" t="s">
        <v>286</v>
      </c>
      <c r="C58" s="308"/>
      <c r="D58" s="113">
        <v>1.1809861234130499</v>
      </c>
      <c r="E58" s="115">
        <v>40</v>
      </c>
      <c r="F58" s="114">
        <v>15</v>
      </c>
      <c r="G58" s="114">
        <v>34</v>
      </c>
      <c r="H58" s="114">
        <v>37</v>
      </c>
      <c r="I58" s="140">
        <v>32</v>
      </c>
      <c r="J58" s="115">
        <v>8</v>
      </c>
      <c r="K58" s="116">
        <v>25</v>
      </c>
    </row>
    <row r="59" spans="1:11" ht="14.1" customHeight="1" x14ac:dyDescent="0.2">
      <c r="A59" s="306" t="s">
        <v>287</v>
      </c>
      <c r="B59" s="307" t="s">
        <v>288</v>
      </c>
      <c r="C59" s="308"/>
      <c r="D59" s="113">
        <v>0.8857395925597874</v>
      </c>
      <c r="E59" s="115">
        <v>30</v>
      </c>
      <c r="F59" s="114">
        <v>10</v>
      </c>
      <c r="G59" s="114">
        <v>29</v>
      </c>
      <c r="H59" s="114">
        <v>26</v>
      </c>
      <c r="I59" s="140">
        <v>24</v>
      </c>
      <c r="J59" s="115">
        <v>6</v>
      </c>
      <c r="K59" s="116">
        <v>25</v>
      </c>
    </row>
    <row r="60" spans="1:11" ht="14.1" customHeight="1" x14ac:dyDescent="0.2">
      <c r="A60" s="306">
        <v>81</v>
      </c>
      <c r="B60" s="307" t="s">
        <v>289</v>
      </c>
      <c r="C60" s="308"/>
      <c r="D60" s="113">
        <v>6.4658990256864479</v>
      </c>
      <c r="E60" s="115">
        <v>219</v>
      </c>
      <c r="F60" s="114">
        <v>155</v>
      </c>
      <c r="G60" s="114">
        <v>241</v>
      </c>
      <c r="H60" s="114">
        <v>193</v>
      </c>
      <c r="I60" s="140">
        <v>180</v>
      </c>
      <c r="J60" s="115">
        <v>39</v>
      </c>
      <c r="K60" s="116">
        <v>21.666666666666668</v>
      </c>
    </row>
    <row r="61" spans="1:11" ht="14.1" customHeight="1" x14ac:dyDescent="0.2">
      <c r="A61" s="306" t="s">
        <v>290</v>
      </c>
      <c r="B61" s="307" t="s">
        <v>291</v>
      </c>
      <c r="C61" s="308"/>
      <c r="D61" s="113">
        <v>2.0667257159728374</v>
      </c>
      <c r="E61" s="115">
        <v>70</v>
      </c>
      <c r="F61" s="114">
        <v>53</v>
      </c>
      <c r="G61" s="114">
        <v>80</v>
      </c>
      <c r="H61" s="114">
        <v>62</v>
      </c>
      <c r="I61" s="140">
        <v>63</v>
      </c>
      <c r="J61" s="115">
        <v>7</v>
      </c>
      <c r="K61" s="116">
        <v>11.111111111111111</v>
      </c>
    </row>
    <row r="62" spans="1:11" ht="14.1" customHeight="1" x14ac:dyDescent="0.2">
      <c r="A62" s="306" t="s">
        <v>292</v>
      </c>
      <c r="B62" s="307" t="s">
        <v>293</v>
      </c>
      <c r="C62" s="308"/>
      <c r="D62" s="113">
        <v>2.1257750221434897</v>
      </c>
      <c r="E62" s="115">
        <v>72</v>
      </c>
      <c r="F62" s="114">
        <v>58</v>
      </c>
      <c r="G62" s="114">
        <v>108</v>
      </c>
      <c r="H62" s="114">
        <v>81</v>
      </c>
      <c r="I62" s="140">
        <v>57</v>
      </c>
      <c r="J62" s="115">
        <v>15</v>
      </c>
      <c r="K62" s="116">
        <v>26.315789473684209</v>
      </c>
    </row>
    <row r="63" spans="1:11" ht="14.1" customHeight="1" x14ac:dyDescent="0.2">
      <c r="A63" s="306"/>
      <c r="B63" s="307" t="s">
        <v>294</v>
      </c>
      <c r="C63" s="308"/>
      <c r="D63" s="113">
        <v>1.7124298789489223</v>
      </c>
      <c r="E63" s="115">
        <v>58</v>
      </c>
      <c r="F63" s="114">
        <v>50</v>
      </c>
      <c r="G63" s="114">
        <v>88</v>
      </c>
      <c r="H63" s="114">
        <v>67</v>
      </c>
      <c r="I63" s="140">
        <v>52</v>
      </c>
      <c r="J63" s="115">
        <v>6</v>
      </c>
      <c r="K63" s="116">
        <v>11.538461538461538</v>
      </c>
    </row>
    <row r="64" spans="1:11" ht="14.1" customHeight="1" x14ac:dyDescent="0.2">
      <c r="A64" s="306" t="s">
        <v>295</v>
      </c>
      <c r="B64" s="307" t="s">
        <v>296</v>
      </c>
      <c r="C64" s="308"/>
      <c r="D64" s="113">
        <v>0.53144375553587242</v>
      </c>
      <c r="E64" s="115">
        <v>18</v>
      </c>
      <c r="F64" s="114">
        <v>9</v>
      </c>
      <c r="G64" s="114">
        <v>19</v>
      </c>
      <c r="H64" s="114">
        <v>19</v>
      </c>
      <c r="I64" s="140">
        <v>13</v>
      </c>
      <c r="J64" s="115">
        <v>5</v>
      </c>
      <c r="K64" s="116">
        <v>38.46153846153846</v>
      </c>
    </row>
    <row r="65" spans="1:11" ht="14.1" customHeight="1" x14ac:dyDescent="0.2">
      <c r="A65" s="306" t="s">
        <v>297</v>
      </c>
      <c r="B65" s="307" t="s">
        <v>298</v>
      </c>
      <c r="C65" s="308"/>
      <c r="D65" s="113">
        <v>0.73811632713315622</v>
      </c>
      <c r="E65" s="115">
        <v>25</v>
      </c>
      <c r="F65" s="114">
        <v>8</v>
      </c>
      <c r="G65" s="114">
        <v>15</v>
      </c>
      <c r="H65" s="114">
        <v>14</v>
      </c>
      <c r="I65" s="140">
        <v>31</v>
      </c>
      <c r="J65" s="115">
        <v>-6</v>
      </c>
      <c r="K65" s="116">
        <v>-19.35483870967742</v>
      </c>
    </row>
    <row r="66" spans="1:11" ht="14.1" customHeight="1" x14ac:dyDescent="0.2">
      <c r="A66" s="306">
        <v>82</v>
      </c>
      <c r="B66" s="307" t="s">
        <v>299</v>
      </c>
      <c r="C66" s="308"/>
      <c r="D66" s="113">
        <v>4.8715677590788307</v>
      </c>
      <c r="E66" s="115">
        <v>165</v>
      </c>
      <c r="F66" s="114">
        <v>111</v>
      </c>
      <c r="G66" s="114">
        <v>143</v>
      </c>
      <c r="H66" s="114">
        <v>145</v>
      </c>
      <c r="I66" s="140">
        <v>114</v>
      </c>
      <c r="J66" s="115">
        <v>51</v>
      </c>
      <c r="K66" s="116">
        <v>44.736842105263158</v>
      </c>
    </row>
    <row r="67" spans="1:11" ht="14.1" customHeight="1" x14ac:dyDescent="0.2">
      <c r="A67" s="306" t="s">
        <v>300</v>
      </c>
      <c r="B67" s="307" t="s">
        <v>301</v>
      </c>
      <c r="C67" s="308"/>
      <c r="D67" s="113">
        <v>4.0153528196043693</v>
      </c>
      <c r="E67" s="115">
        <v>136</v>
      </c>
      <c r="F67" s="114">
        <v>91</v>
      </c>
      <c r="G67" s="114">
        <v>122</v>
      </c>
      <c r="H67" s="114">
        <v>115</v>
      </c>
      <c r="I67" s="140">
        <v>90</v>
      </c>
      <c r="J67" s="115">
        <v>46</v>
      </c>
      <c r="K67" s="116">
        <v>51.111111111111114</v>
      </c>
    </row>
    <row r="68" spans="1:11" ht="14.1" customHeight="1" x14ac:dyDescent="0.2">
      <c r="A68" s="306" t="s">
        <v>302</v>
      </c>
      <c r="B68" s="307" t="s">
        <v>303</v>
      </c>
      <c r="C68" s="308"/>
      <c r="D68" s="113">
        <v>0.50191910245054616</v>
      </c>
      <c r="E68" s="115">
        <v>17</v>
      </c>
      <c r="F68" s="114">
        <v>11</v>
      </c>
      <c r="G68" s="114">
        <v>11</v>
      </c>
      <c r="H68" s="114">
        <v>24</v>
      </c>
      <c r="I68" s="140">
        <v>12</v>
      </c>
      <c r="J68" s="115">
        <v>5</v>
      </c>
      <c r="K68" s="116">
        <v>41.666666666666664</v>
      </c>
    </row>
    <row r="69" spans="1:11" ht="14.1" customHeight="1" x14ac:dyDescent="0.2">
      <c r="A69" s="306">
        <v>83</v>
      </c>
      <c r="B69" s="307" t="s">
        <v>304</v>
      </c>
      <c r="C69" s="308"/>
      <c r="D69" s="113">
        <v>7.3516386182462359</v>
      </c>
      <c r="E69" s="115">
        <v>249</v>
      </c>
      <c r="F69" s="114">
        <v>103</v>
      </c>
      <c r="G69" s="114">
        <v>256</v>
      </c>
      <c r="H69" s="114">
        <v>108</v>
      </c>
      <c r="I69" s="140">
        <v>133</v>
      </c>
      <c r="J69" s="115">
        <v>116</v>
      </c>
      <c r="K69" s="116">
        <v>87.218045112781951</v>
      </c>
    </row>
    <row r="70" spans="1:11" ht="14.1" customHeight="1" x14ac:dyDescent="0.2">
      <c r="A70" s="306" t="s">
        <v>305</v>
      </c>
      <c r="B70" s="307" t="s">
        <v>306</v>
      </c>
      <c r="C70" s="308"/>
      <c r="D70" s="113">
        <v>5.2553882491880719</v>
      </c>
      <c r="E70" s="115">
        <v>178</v>
      </c>
      <c r="F70" s="114">
        <v>79</v>
      </c>
      <c r="G70" s="114">
        <v>203</v>
      </c>
      <c r="H70" s="114">
        <v>87</v>
      </c>
      <c r="I70" s="140">
        <v>117</v>
      </c>
      <c r="J70" s="115">
        <v>61</v>
      </c>
      <c r="K70" s="116">
        <v>52.136752136752136</v>
      </c>
    </row>
    <row r="71" spans="1:11" ht="14.1" customHeight="1" x14ac:dyDescent="0.2">
      <c r="A71" s="306"/>
      <c r="B71" s="307" t="s">
        <v>307</v>
      </c>
      <c r="C71" s="308"/>
      <c r="D71" s="113">
        <v>2.8343666961913199</v>
      </c>
      <c r="E71" s="115">
        <v>96</v>
      </c>
      <c r="F71" s="114">
        <v>39</v>
      </c>
      <c r="G71" s="114">
        <v>120</v>
      </c>
      <c r="H71" s="114">
        <v>39</v>
      </c>
      <c r="I71" s="140">
        <v>58</v>
      </c>
      <c r="J71" s="115">
        <v>38</v>
      </c>
      <c r="K71" s="116">
        <v>65.517241379310349</v>
      </c>
    </row>
    <row r="72" spans="1:11" ht="14.1" customHeight="1" x14ac:dyDescent="0.2">
      <c r="A72" s="306">
        <v>84</v>
      </c>
      <c r="B72" s="307" t="s">
        <v>308</v>
      </c>
      <c r="C72" s="308"/>
      <c r="D72" s="113">
        <v>1.0924121641570712</v>
      </c>
      <c r="E72" s="115">
        <v>37</v>
      </c>
      <c r="F72" s="114">
        <v>25</v>
      </c>
      <c r="G72" s="114">
        <v>74</v>
      </c>
      <c r="H72" s="114">
        <v>18</v>
      </c>
      <c r="I72" s="140">
        <v>45</v>
      </c>
      <c r="J72" s="115">
        <v>-8</v>
      </c>
      <c r="K72" s="116">
        <v>-17.777777777777779</v>
      </c>
    </row>
    <row r="73" spans="1:11" ht="14.1" customHeight="1" x14ac:dyDescent="0.2">
      <c r="A73" s="306" t="s">
        <v>309</v>
      </c>
      <c r="B73" s="307" t="s">
        <v>310</v>
      </c>
      <c r="C73" s="308"/>
      <c r="D73" s="113">
        <v>0.73811632713315622</v>
      </c>
      <c r="E73" s="115">
        <v>25</v>
      </c>
      <c r="F73" s="114">
        <v>7</v>
      </c>
      <c r="G73" s="114">
        <v>42</v>
      </c>
      <c r="H73" s="114">
        <v>3</v>
      </c>
      <c r="I73" s="140">
        <v>23</v>
      </c>
      <c r="J73" s="115">
        <v>2</v>
      </c>
      <c r="K73" s="116">
        <v>8.695652173913043</v>
      </c>
    </row>
    <row r="74" spans="1:11" ht="14.1" customHeight="1" x14ac:dyDescent="0.2">
      <c r="A74" s="306" t="s">
        <v>311</v>
      </c>
      <c r="B74" s="307" t="s">
        <v>312</v>
      </c>
      <c r="C74" s="308"/>
      <c r="D74" s="113">
        <v>8.8573959255978746E-2</v>
      </c>
      <c r="E74" s="115">
        <v>3</v>
      </c>
      <c r="F74" s="114">
        <v>4</v>
      </c>
      <c r="G74" s="114">
        <v>11</v>
      </c>
      <c r="H74" s="114">
        <v>6</v>
      </c>
      <c r="I74" s="140">
        <v>5</v>
      </c>
      <c r="J74" s="115">
        <v>-2</v>
      </c>
      <c r="K74" s="116">
        <v>-40</v>
      </c>
    </row>
    <row r="75" spans="1:11" ht="14.1" customHeight="1" x14ac:dyDescent="0.2">
      <c r="A75" s="306" t="s">
        <v>313</v>
      </c>
      <c r="B75" s="307" t="s">
        <v>314</v>
      </c>
      <c r="C75" s="308"/>
      <c r="D75" s="113" t="s">
        <v>513</v>
      </c>
      <c r="E75" s="115" t="s">
        <v>513</v>
      </c>
      <c r="F75" s="114">
        <v>0</v>
      </c>
      <c r="G75" s="114">
        <v>0</v>
      </c>
      <c r="H75" s="114" t="s">
        <v>513</v>
      </c>
      <c r="I75" s="140" t="s">
        <v>513</v>
      </c>
      <c r="J75" s="115" t="s">
        <v>513</v>
      </c>
      <c r="K75" s="116" t="s">
        <v>513</v>
      </c>
    </row>
    <row r="76" spans="1:11" ht="14.1" customHeight="1" x14ac:dyDescent="0.2">
      <c r="A76" s="306">
        <v>91</v>
      </c>
      <c r="B76" s="307" t="s">
        <v>315</v>
      </c>
      <c r="C76" s="308"/>
      <c r="D76" s="113">
        <v>0.20667257159728372</v>
      </c>
      <c r="E76" s="115">
        <v>7</v>
      </c>
      <c r="F76" s="114" t="s">
        <v>513</v>
      </c>
      <c r="G76" s="114">
        <v>16</v>
      </c>
      <c r="H76" s="114">
        <v>4</v>
      </c>
      <c r="I76" s="140">
        <v>7</v>
      </c>
      <c r="J76" s="115">
        <v>0</v>
      </c>
      <c r="K76" s="116">
        <v>0</v>
      </c>
    </row>
    <row r="77" spans="1:11" ht="14.1" customHeight="1" x14ac:dyDescent="0.2">
      <c r="A77" s="306">
        <v>92</v>
      </c>
      <c r="B77" s="307" t="s">
        <v>316</v>
      </c>
      <c r="C77" s="308"/>
      <c r="D77" s="113">
        <v>0.20667257159728372</v>
      </c>
      <c r="E77" s="115">
        <v>7</v>
      </c>
      <c r="F77" s="114">
        <v>5</v>
      </c>
      <c r="G77" s="114">
        <v>13</v>
      </c>
      <c r="H77" s="114">
        <v>7</v>
      </c>
      <c r="I77" s="140">
        <v>7</v>
      </c>
      <c r="J77" s="115">
        <v>0</v>
      </c>
      <c r="K77" s="116">
        <v>0</v>
      </c>
    </row>
    <row r="78" spans="1:11" ht="14.1" customHeight="1" x14ac:dyDescent="0.2">
      <c r="A78" s="306">
        <v>93</v>
      </c>
      <c r="B78" s="307" t="s">
        <v>317</v>
      </c>
      <c r="C78" s="308"/>
      <c r="D78" s="113">
        <v>0.14762326542663123</v>
      </c>
      <c r="E78" s="115">
        <v>5</v>
      </c>
      <c r="F78" s="114">
        <v>0</v>
      </c>
      <c r="G78" s="114" t="s">
        <v>513</v>
      </c>
      <c r="H78" s="114">
        <v>4</v>
      </c>
      <c r="I78" s="140" t="s">
        <v>513</v>
      </c>
      <c r="J78" s="115" t="s">
        <v>513</v>
      </c>
      <c r="K78" s="116" t="s">
        <v>513</v>
      </c>
    </row>
    <row r="79" spans="1:11" ht="14.1" customHeight="1" x14ac:dyDescent="0.2">
      <c r="A79" s="306">
        <v>94</v>
      </c>
      <c r="B79" s="307" t="s">
        <v>318</v>
      </c>
      <c r="C79" s="308"/>
      <c r="D79" s="113">
        <v>1.3876586950103336</v>
      </c>
      <c r="E79" s="115">
        <v>47</v>
      </c>
      <c r="F79" s="114">
        <v>39</v>
      </c>
      <c r="G79" s="114">
        <v>35</v>
      </c>
      <c r="H79" s="114">
        <v>30</v>
      </c>
      <c r="I79" s="140">
        <v>45</v>
      </c>
      <c r="J79" s="115">
        <v>2</v>
      </c>
      <c r="K79" s="116">
        <v>4.4444444444444446</v>
      </c>
    </row>
    <row r="80" spans="1:11" ht="14.1" customHeight="1" x14ac:dyDescent="0.2">
      <c r="A80" s="306" t="s">
        <v>319</v>
      </c>
      <c r="B80" s="307" t="s">
        <v>320</v>
      </c>
      <c r="C80" s="308"/>
      <c r="D80" s="113" t="s">
        <v>513</v>
      </c>
      <c r="E80" s="115" t="s">
        <v>513</v>
      </c>
      <c r="F80" s="114">
        <v>0</v>
      </c>
      <c r="G80" s="114">
        <v>0</v>
      </c>
      <c r="H80" s="114" t="s">
        <v>513</v>
      </c>
      <c r="I80" s="140">
        <v>0</v>
      </c>
      <c r="J80" s="115" t="s">
        <v>513</v>
      </c>
      <c r="K80" s="116" t="s">
        <v>513</v>
      </c>
    </row>
    <row r="81" spans="1:11" ht="14.1" customHeight="1" x14ac:dyDescent="0.2">
      <c r="A81" s="310" t="s">
        <v>321</v>
      </c>
      <c r="B81" s="311" t="s">
        <v>333</v>
      </c>
      <c r="C81" s="312"/>
      <c r="D81" s="125">
        <v>0.56096840862119868</v>
      </c>
      <c r="E81" s="143">
        <v>19</v>
      </c>
      <c r="F81" s="144">
        <v>17</v>
      </c>
      <c r="G81" s="144">
        <v>24</v>
      </c>
      <c r="H81" s="144">
        <v>20</v>
      </c>
      <c r="I81" s="145">
        <v>6</v>
      </c>
      <c r="J81" s="143">
        <v>13</v>
      </c>
      <c r="K81" s="146">
        <v>216.66666666666666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32231</v>
      </c>
      <c r="C10" s="114">
        <v>17873</v>
      </c>
      <c r="D10" s="114">
        <v>14358</v>
      </c>
      <c r="E10" s="114">
        <v>24158</v>
      </c>
      <c r="F10" s="114">
        <v>7216</v>
      </c>
      <c r="G10" s="114">
        <v>3849</v>
      </c>
      <c r="H10" s="114">
        <v>9118</v>
      </c>
      <c r="I10" s="115">
        <v>9828</v>
      </c>
      <c r="J10" s="114">
        <v>7428</v>
      </c>
      <c r="K10" s="114">
        <v>2400</v>
      </c>
      <c r="L10" s="423">
        <v>2596</v>
      </c>
      <c r="M10" s="424">
        <v>2573</v>
      </c>
    </row>
    <row r="11" spans="1:13" ht="11.1" customHeight="1" x14ac:dyDescent="0.2">
      <c r="A11" s="422" t="s">
        <v>387</v>
      </c>
      <c r="B11" s="115">
        <v>32713</v>
      </c>
      <c r="C11" s="114">
        <v>18288</v>
      </c>
      <c r="D11" s="114">
        <v>14425</v>
      </c>
      <c r="E11" s="114">
        <v>24551</v>
      </c>
      <c r="F11" s="114">
        <v>7331</v>
      </c>
      <c r="G11" s="114">
        <v>3698</v>
      </c>
      <c r="H11" s="114">
        <v>9357</v>
      </c>
      <c r="I11" s="115">
        <v>10049</v>
      </c>
      <c r="J11" s="114">
        <v>7518</v>
      </c>
      <c r="K11" s="114">
        <v>2531</v>
      </c>
      <c r="L11" s="423">
        <v>2600</v>
      </c>
      <c r="M11" s="424">
        <v>2151</v>
      </c>
    </row>
    <row r="12" spans="1:13" ht="11.1" customHeight="1" x14ac:dyDescent="0.2">
      <c r="A12" s="422" t="s">
        <v>388</v>
      </c>
      <c r="B12" s="115">
        <v>33911</v>
      </c>
      <c r="C12" s="114">
        <v>18967</v>
      </c>
      <c r="D12" s="114">
        <v>14944</v>
      </c>
      <c r="E12" s="114">
        <v>25522</v>
      </c>
      <c r="F12" s="114">
        <v>7530</v>
      </c>
      <c r="G12" s="114">
        <v>4296</v>
      </c>
      <c r="H12" s="114">
        <v>9628</v>
      </c>
      <c r="I12" s="115">
        <v>10038</v>
      </c>
      <c r="J12" s="114">
        <v>7397</v>
      </c>
      <c r="K12" s="114">
        <v>2641</v>
      </c>
      <c r="L12" s="423">
        <v>3365</v>
      </c>
      <c r="M12" s="424">
        <v>2592</v>
      </c>
    </row>
    <row r="13" spans="1:13" s="110" customFormat="1" ht="11.1" customHeight="1" x14ac:dyDescent="0.2">
      <c r="A13" s="422" t="s">
        <v>389</v>
      </c>
      <c r="B13" s="115">
        <v>33425</v>
      </c>
      <c r="C13" s="114">
        <v>18534</v>
      </c>
      <c r="D13" s="114">
        <v>14891</v>
      </c>
      <c r="E13" s="114">
        <v>25025</v>
      </c>
      <c r="F13" s="114">
        <v>7547</v>
      </c>
      <c r="G13" s="114">
        <v>4100</v>
      </c>
      <c r="H13" s="114">
        <v>9716</v>
      </c>
      <c r="I13" s="115">
        <v>9942</v>
      </c>
      <c r="J13" s="114">
        <v>7340</v>
      </c>
      <c r="K13" s="114">
        <v>2602</v>
      </c>
      <c r="L13" s="423">
        <v>1953</v>
      </c>
      <c r="M13" s="424">
        <v>2502</v>
      </c>
    </row>
    <row r="14" spans="1:13" ht="15" customHeight="1" x14ac:dyDescent="0.2">
      <c r="A14" s="422" t="s">
        <v>390</v>
      </c>
      <c r="B14" s="115">
        <v>33848</v>
      </c>
      <c r="C14" s="114">
        <v>18843</v>
      </c>
      <c r="D14" s="114">
        <v>15005</v>
      </c>
      <c r="E14" s="114">
        <v>24472</v>
      </c>
      <c r="F14" s="114">
        <v>8641</v>
      </c>
      <c r="G14" s="114">
        <v>4061</v>
      </c>
      <c r="H14" s="114">
        <v>9951</v>
      </c>
      <c r="I14" s="115">
        <v>9890</v>
      </c>
      <c r="J14" s="114">
        <v>7313</v>
      </c>
      <c r="K14" s="114">
        <v>2577</v>
      </c>
      <c r="L14" s="423">
        <v>2755</v>
      </c>
      <c r="M14" s="424">
        <v>2392</v>
      </c>
    </row>
    <row r="15" spans="1:13" ht="11.1" customHeight="1" x14ac:dyDescent="0.2">
      <c r="A15" s="422" t="s">
        <v>387</v>
      </c>
      <c r="B15" s="115">
        <v>34244</v>
      </c>
      <c r="C15" s="114">
        <v>19178</v>
      </c>
      <c r="D15" s="114">
        <v>15066</v>
      </c>
      <c r="E15" s="114">
        <v>24588</v>
      </c>
      <c r="F15" s="114">
        <v>8918</v>
      </c>
      <c r="G15" s="114">
        <v>3905</v>
      </c>
      <c r="H15" s="114">
        <v>10206</v>
      </c>
      <c r="I15" s="115">
        <v>10045</v>
      </c>
      <c r="J15" s="114">
        <v>7408</v>
      </c>
      <c r="K15" s="114">
        <v>2637</v>
      </c>
      <c r="L15" s="423">
        <v>2507</v>
      </c>
      <c r="M15" s="424">
        <v>2151</v>
      </c>
    </row>
    <row r="16" spans="1:13" ht="11.1" customHeight="1" x14ac:dyDescent="0.2">
      <c r="A16" s="422" t="s">
        <v>388</v>
      </c>
      <c r="B16" s="115">
        <v>34928</v>
      </c>
      <c r="C16" s="114">
        <v>19632</v>
      </c>
      <c r="D16" s="114">
        <v>15296</v>
      </c>
      <c r="E16" s="114">
        <v>25816</v>
      </c>
      <c r="F16" s="114">
        <v>9010</v>
      </c>
      <c r="G16" s="114">
        <v>4494</v>
      </c>
      <c r="H16" s="114">
        <v>10356</v>
      </c>
      <c r="I16" s="115">
        <v>9947</v>
      </c>
      <c r="J16" s="114">
        <v>7206</v>
      </c>
      <c r="K16" s="114">
        <v>2741</v>
      </c>
      <c r="L16" s="423">
        <v>3396</v>
      </c>
      <c r="M16" s="424">
        <v>2828</v>
      </c>
    </row>
    <row r="17" spans="1:13" s="110" customFormat="1" ht="11.1" customHeight="1" x14ac:dyDescent="0.2">
      <c r="A17" s="422" t="s">
        <v>389</v>
      </c>
      <c r="B17" s="115">
        <v>34432</v>
      </c>
      <c r="C17" s="114">
        <v>19205</v>
      </c>
      <c r="D17" s="114">
        <v>15227</v>
      </c>
      <c r="E17" s="114">
        <v>25488</v>
      </c>
      <c r="F17" s="114">
        <v>8918</v>
      </c>
      <c r="G17" s="114">
        <v>4293</v>
      </c>
      <c r="H17" s="114">
        <v>10421</v>
      </c>
      <c r="I17" s="115">
        <v>9837</v>
      </c>
      <c r="J17" s="114">
        <v>7125</v>
      </c>
      <c r="K17" s="114">
        <v>2712</v>
      </c>
      <c r="L17" s="423">
        <v>1616</v>
      </c>
      <c r="M17" s="424">
        <v>2198</v>
      </c>
    </row>
    <row r="18" spans="1:13" ht="15" customHeight="1" x14ac:dyDescent="0.2">
      <c r="A18" s="422" t="s">
        <v>391</v>
      </c>
      <c r="B18" s="115">
        <v>34577</v>
      </c>
      <c r="C18" s="114">
        <v>19284</v>
      </c>
      <c r="D18" s="114">
        <v>15293</v>
      </c>
      <c r="E18" s="114">
        <v>25388</v>
      </c>
      <c r="F18" s="114">
        <v>9117</v>
      </c>
      <c r="G18" s="114">
        <v>4148</v>
      </c>
      <c r="H18" s="114">
        <v>10690</v>
      </c>
      <c r="I18" s="115">
        <v>9667</v>
      </c>
      <c r="J18" s="114">
        <v>7049</v>
      </c>
      <c r="K18" s="114">
        <v>2618</v>
      </c>
      <c r="L18" s="423">
        <v>2526</v>
      </c>
      <c r="M18" s="424">
        <v>2421</v>
      </c>
    </row>
    <row r="19" spans="1:13" ht="11.1" customHeight="1" x14ac:dyDescent="0.2">
      <c r="A19" s="422" t="s">
        <v>387</v>
      </c>
      <c r="B19" s="115">
        <v>34859</v>
      </c>
      <c r="C19" s="114">
        <v>19523</v>
      </c>
      <c r="D19" s="114">
        <v>15336</v>
      </c>
      <c r="E19" s="114">
        <v>25480</v>
      </c>
      <c r="F19" s="114">
        <v>9293</v>
      </c>
      <c r="G19" s="114">
        <v>3990</v>
      </c>
      <c r="H19" s="114">
        <v>10931</v>
      </c>
      <c r="I19" s="115">
        <v>9986</v>
      </c>
      <c r="J19" s="114">
        <v>7200</v>
      </c>
      <c r="K19" s="114">
        <v>2786</v>
      </c>
      <c r="L19" s="423">
        <v>2134</v>
      </c>
      <c r="M19" s="424">
        <v>1917</v>
      </c>
    </row>
    <row r="20" spans="1:13" ht="11.1" customHeight="1" x14ac:dyDescent="0.2">
      <c r="A20" s="422" t="s">
        <v>388</v>
      </c>
      <c r="B20" s="115">
        <v>35676</v>
      </c>
      <c r="C20" s="114">
        <v>20072</v>
      </c>
      <c r="D20" s="114">
        <v>15604</v>
      </c>
      <c r="E20" s="114">
        <v>26266</v>
      </c>
      <c r="F20" s="114">
        <v>9375</v>
      </c>
      <c r="G20" s="114">
        <v>4430</v>
      </c>
      <c r="H20" s="114">
        <v>11185</v>
      </c>
      <c r="I20" s="115">
        <v>9893</v>
      </c>
      <c r="J20" s="114">
        <v>7027</v>
      </c>
      <c r="K20" s="114">
        <v>2866</v>
      </c>
      <c r="L20" s="423">
        <v>3342</v>
      </c>
      <c r="M20" s="424">
        <v>2699</v>
      </c>
    </row>
    <row r="21" spans="1:13" s="110" customFormat="1" ht="11.1" customHeight="1" x14ac:dyDescent="0.2">
      <c r="A21" s="422" t="s">
        <v>389</v>
      </c>
      <c r="B21" s="115">
        <v>35169</v>
      </c>
      <c r="C21" s="114">
        <v>19600</v>
      </c>
      <c r="D21" s="114">
        <v>15569</v>
      </c>
      <c r="E21" s="114">
        <v>25865</v>
      </c>
      <c r="F21" s="114">
        <v>9288</v>
      </c>
      <c r="G21" s="114">
        <v>4267</v>
      </c>
      <c r="H21" s="114">
        <v>11207</v>
      </c>
      <c r="I21" s="115">
        <v>9762</v>
      </c>
      <c r="J21" s="114">
        <v>6933</v>
      </c>
      <c r="K21" s="114">
        <v>2829</v>
      </c>
      <c r="L21" s="423">
        <v>1725</v>
      </c>
      <c r="M21" s="424">
        <v>2362</v>
      </c>
    </row>
    <row r="22" spans="1:13" ht="15" customHeight="1" x14ac:dyDescent="0.2">
      <c r="A22" s="422" t="s">
        <v>392</v>
      </c>
      <c r="B22" s="115">
        <v>35233</v>
      </c>
      <c r="C22" s="114">
        <v>19601</v>
      </c>
      <c r="D22" s="114">
        <v>15632</v>
      </c>
      <c r="E22" s="114">
        <v>25704</v>
      </c>
      <c r="F22" s="114">
        <v>9396</v>
      </c>
      <c r="G22" s="114">
        <v>4088</v>
      </c>
      <c r="H22" s="114">
        <v>11409</v>
      </c>
      <c r="I22" s="115">
        <v>9667</v>
      </c>
      <c r="J22" s="114">
        <v>6862</v>
      </c>
      <c r="K22" s="114">
        <v>2805</v>
      </c>
      <c r="L22" s="423">
        <v>2426</v>
      </c>
      <c r="M22" s="424">
        <v>2445</v>
      </c>
    </row>
    <row r="23" spans="1:13" ht="11.1" customHeight="1" x14ac:dyDescent="0.2">
      <c r="A23" s="422" t="s">
        <v>387</v>
      </c>
      <c r="B23" s="115">
        <v>35740</v>
      </c>
      <c r="C23" s="114">
        <v>20069</v>
      </c>
      <c r="D23" s="114">
        <v>15671</v>
      </c>
      <c r="E23" s="114">
        <v>25984</v>
      </c>
      <c r="F23" s="114">
        <v>9612</v>
      </c>
      <c r="G23" s="114">
        <v>3900</v>
      </c>
      <c r="H23" s="114">
        <v>11772</v>
      </c>
      <c r="I23" s="115">
        <v>10036</v>
      </c>
      <c r="J23" s="114">
        <v>7122</v>
      </c>
      <c r="K23" s="114">
        <v>2914</v>
      </c>
      <c r="L23" s="423">
        <v>2777</v>
      </c>
      <c r="M23" s="424">
        <v>2351</v>
      </c>
    </row>
    <row r="24" spans="1:13" ht="11.1" customHeight="1" x14ac:dyDescent="0.2">
      <c r="A24" s="422" t="s">
        <v>388</v>
      </c>
      <c r="B24" s="115">
        <v>36618</v>
      </c>
      <c r="C24" s="114">
        <v>20642</v>
      </c>
      <c r="D24" s="114">
        <v>15976</v>
      </c>
      <c r="E24" s="114">
        <v>26166</v>
      </c>
      <c r="F24" s="114">
        <v>9639</v>
      </c>
      <c r="G24" s="114">
        <v>4524</v>
      </c>
      <c r="H24" s="114">
        <v>11926</v>
      </c>
      <c r="I24" s="115">
        <v>10122</v>
      </c>
      <c r="J24" s="114">
        <v>7082</v>
      </c>
      <c r="K24" s="114">
        <v>3040</v>
      </c>
      <c r="L24" s="423">
        <v>3519</v>
      </c>
      <c r="M24" s="424">
        <v>2770</v>
      </c>
    </row>
    <row r="25" spans="1:13" s="110" customFormat="1" ht="11.1" customHeight="1" x14ac:dyDescent="0.2">
      <c r="A25" s="422" t="s">
        <v>389</v>
      </c>
      <c r="B25" s="115">
        <v>35838</v>
      </c>
      <c r="C25" s="114">
        <v>19982</v>
      </c>
      <c r="D25" s="114">
        <v>15856</v>
      </c>
      <c r="E25" s="114">
        <v>25439</v>
      </c>
      <c r="F25" s="114">
        <v>9592</v>
      </c>
      <c r="G25" s="114">
        <v>4295</v>
      </c>
      <c r="H25" s="114">
        <v>11890</v>
      </c>
      <c r="I25" s="115">
        <v>10028</v>
      </c>
      <c r="J25" s="114">
        <v>7045</v>
      </c>
      <c r="K25" s="114">
        <v>2983</v>
      </c>
      <c r="L25" s="423">
        <v>1746</v>
      </c>
      <c r="M25" s="424">
        <v>2503</v>
      </c>
    </row>
    <row r="26" spans="1:13" ht="15" customHeight="1" x14ac:dyDescent="0.2">
      <c r="A26" s="422" t="s">
        <v>393</v>
      </c>
      <c r="B26" s="115">
        <v>36038</v>
      </c>
      <c r="C26" s="114">
        <v>20094</v>
      </c>
      <c r="D26" s="114">
        <v>15944</v>
      </c>
      <c r="E26" s="114">
        <v>25458</v>
      </c>
      <c r="F26" s="114">
        <v>9773</v>
      </c>
      <c r="G26" s="114">
        <v>4156</v>
      </c>
      <c r="H26" s="114">
        <v>12050</v>
      </c>
      <c r="I26" s="115">
        <v>9983</v>
      </c>
      <c r="J26" s="114">
        <v>7044</v>
      </c>
      <c r="K26" s="114">
        <v>2939</v>
      </c>
      <c r="L26" s="423">
        <v>2839</v>
      </c>
      <c r="M26" s="424">
        <v>2632</v>
      </c>
    </row>
    <row r="27" spans="1:13" ht="11.1" customHeight="1" x14ac:dyDescent="0.2">
      <c r="A27" s="422" t="s">
        <v>387</v>
      </c>
      <c r="B27" s="115">
        <v>36458</v>
      </c>
      <c r="C27" s="114">
        <v>20368</v>
      </c>
      <c r="D27" s="114">
        <v>16090</v>
      </c>
      <c r="E27" s="114">
        <v>25668</v>
      </c>
      <c r="F27" s="114">
        <v>9989</v>
      </c>
      <c r="G27" s="114">
        <v>4056</v>
      </c>
      <c r="H27" s="114">
        <v>12417</v>
      </c>
      <c r="I27" s="115">
        <v>10299</v>
      </c>
      <c r="J27" s="114">
        <v>7237</v>
      </c>
      <c r="K27" s="114">
        <v>3062</v>
      </c>
      <c r="L27" s="423">
        <v>2347</v>
      </c>
      <c r="M27" s="424">
        <v>1960</v>
      </c>
    </row>
    <row r="28" spans="1:13" ht="11.1" customHeight="1" x14ac:dyDescent="0.2">
      <c r="A28" s="422" t="s">
        <v>388</v>
      </c>
      <c r="B28" s="115">
        <v>36963</v>
      </c>
      <c r="C28" s="114">
        <v>20626</v>
      </c>
      <c r="D28" s="114">
        <v>16337</v>
      </c>
      <c r="E28" s="114">
        <v>26761</v>
      </c>
      <c r="F28" s="114">
        <v>10108</v>
      </c>
      <c r="G28" s="114">
        <v>4484</v>
      </c>
      <c r="H28" s="114">
        <v>12490</v>
      </c>
      <c r="I28" s="115">
        <v>10374</v>
      </c>
      <c r="J28" s="114">
        <v>7176</v>
      </c>
      <c r="K28" s="114">
        <v>3198</v>
      </c>
      <c r="L28" s="423">
        <v>3646</v>
      </c>
      <c r="M28" s="424">
        <v>3100</v>
      </c>
    </row>
    <row r="29" spans="1:13" s="110" customFormat="1" ht="11.1" customHeight="1" x14ac:dyDescent="0.2">
      <c r="A29" s="422" t="s">
        <v>389</v>
      </c>
      <c r="B29" s="115">
        <v>36285</v>
      </c>
      <c r="C29" s="114">
        <v>20035</v>
      </c>
      <c r="D29" s="114">
        <v>16250</v>
      </c>
      <c r="E29" s="114">
        <v>26203</v>
      </c>
      <c r="F29" s="114">
        <v>10051</v>
      </c>
      <c r="G29" s="114">
        <v>4285</v>
      </c>
      <c r="H29" s="114">
        <v>12364</v>
      </c>
      <c r="I29" s="115">
        <v>10175</v>
      </c>
      <c r="J29" s="114">
        <v>7075</v>
      </c>
      <c r="K29" s="114">
        <v>3100</v>
      </c>
      <c r="L29" s="423">
        <v>1773</v>
      </c>
      <c r="M29" s="424">
        <v>2437</v>
      </c>
    </row>
    <row r="30" spans="1:13" ht="15" customHeight="1" x14ac:dyDescent="0.2">
      <c r="A30" s="422" t="s">
        <v>394</v>
      </c>
      <c r="B30" s="115">
        <v>36798</v>
      </c>
      <c r="C30" s="114">
        <v>20325</v>
      </c>
      <c r="D30" s="114">
        <v>16473</v>
      </c>
      <c r="E30" s="114">
        <v>26385</v>
      </c>
      <c r="F30" s="114">
        <v>10390</v>
      </c>
      <c r="G30" s="114">
        <v>4203</v>
      </c>
      <c r="H30" s="114">
        <v>12594</v>
      </c>
      <c r="I30" s="115">
        <v>9936</v>
      </c>
      <c r="J30" s="114">
        <v>6856</v>
      </c>
      <c r="K30" s="114">
        <v>3080</v>
      </c>
      <c r="L30" s="423">
        <v>3305</v>
      </c>
      <c r="M30" s="424">
        <v>2741</v>
      </c>
    </row>
    <row r="31" spans="1:13" ht="11.1" customHeight="1" x14ac:dyDescent="0.2">
      <c r="A31" s="422" t="s">
        <v>387</v>
      </c>
      <c r="B31" s="115">
        <v>37068</v>
      </c>
      <c r="C31" s="114">
        <v>20592</v>
      </c>
      <c r="D31" s="114">
        <v>16476</v>
      </c>
      <c r="E31" s="114">
        <v>26538</v>
      </c>
      <c r="F31" s="114">
        <v>10511</v>
      </c>
      <c r="G31" s="114">
        <v>4072</v>
      </c>
      <c r="H31" s="114">
        <v>12828</v>
      </c>
      <c r="I31" s="115">
        <v>10118</v>
      </c>
      <c r="J31" s="114">
        <v>6978</v>
      </c>
      <c r="K31" s="114">
        <v>3140</v>
      </c>
      <c r="L31" s="423">
        <v>2433</v>
      </c>
      <c r="M31" s="424">
        <v>2182</v>
      </c>
    </row>
    <row r="32" spans="1:13" ht="11.1" customHeight="1" x14ac:dyDescent="0.2">
      <c r="A32" s="422" t="s">
        <v>388</v>
      </c>
      <c r="B32" s="115">
        <v>37725</v>
      </c>
      <c r="C32" s="114">
        <v>21052</v>
      </c>
      <c r="D32" s="114">
        <v>16673</v>
      </c>
      <c r="E32" s="114">
        <v>27146</v>
      </c>
      <c r="F32" s="114">
        <v>10565</v>
      </c>
      <c r="G32" s="114">
        <v>4592</v>
      </c>
      <c r="H32" s="114">
        <v>12944</v>
      </c>
      <c r="I32" s="115">
        <v>10075</v>
      </c>
      <c r="J32" s="114">
        <v>6802</v>
      </c>
      <c r="K32" s="114">
        <v>3273</v>
      </c>
      <c r="L32" s="423">
        <v>3780</v>
      </c>
      <c r="M32" s="424">
        <v>3191</v>
      </c>
    </row>
    <row r="33" spans="1:13" s="110" customFormat="1" ht="11.1" customHeight="1" x14ac:dyDescent="0.2">
      <c r="A33" s="422" t="s">
        <v>389</v>
      </c>
      <c r="B33" s="115">
        <v>37199</v>
      </c>
      <c r="C33" s="114">
        <v>20603</v>
      </c>
      <c r="D33" s="114">
        <v>16596</v>
      </c>
      <c r="E33" s="114">
        <v>26650</v>
      </c>
      <c r="F33" s="114">
        <v>10538</v>
      </c>
      <c r="G33" s="114">
        <v>4403</v>
      </c>
      <c r="H33" s="114">
        <v>12882</v>
      </c>
      <c r="I33" s="115">
        <v>9998</v>
      </c>
      <c r="J33" s="114">
        <v>6759</v>
      </c>
      <c r="K33" s="114">
        <v>3239</v>
      </c>
      <c r="L33" s="423">
        <v>2044</v>
      </c>
      <c r="M33" s="424">
        <v>2588</v>
      </c>
    </row>
    <row r="34" spans="1:13" ht="15" customHeight="1" x14ac:dyDescent="0.2">
      <c r="A34" s="422" t="s">
        <v>395</v>
      </c>
      <c r="B34" s="115">
        <v>37372</v>
      </c>
      <c r="C34" s="114">
        <v>20726</v>
      </c>
      <c r="D34" s="114">
        <v>16646</v>
      </c>
      <c r="E34" s="114">
        <v>26738</v>
      </c>
      <c r="F34" s="114">
        <v>10626</v>
      </c>
      <c r="G34" s="114">
        <v>4295</v>
      </c>
      <c r="H34" s="114">
        <v>13060</v>
      </c>
      <c r="I34" s="115">
        <v>9837</v>
      </c>
      <c r="J34" s="114">
        <v>6661</v>
      </c>
      <c r="K34" s="114">
        <v>3176</v>
      </c>
      <c r="L34" s="423">
        <v>2816</v>
      </c>
      <c r="M34" s="424">
        <v>2645</v>
      </c>
    </row>
    <row r="35" spans="1:13" ht="11.1" customHeight="1" x14ac:dyDescent="0.2">
      <c r="A35" s="422" t="s">
        <v>387</v>
      </c>
      <c r="B35" s="115">
        <v>37783</v>
      </c>
      <c r="C35" s="114">
        <v>21039</v>
      </c>
      <c r="D35" s="114">
        <v>16744</v>
      </c>
      <c r="E35" s="114">
        <v>26949</v>
      </c>
      <c r="F35" s="114">
        <v>10830</v>
      </c>
      <c r="G35" s="114">
        <v>4208</v>
      </c>
      <c r="H35" s="114">
        <v>13277</v>
      </c>
      <c r="I35" s="115">
        <v>10245</v>
      </c>
      <c r="J35" s="114">
        <v>6958</v>
      </c>
      <c r="K35" s="114">
        <v>3287</v>
      </c>
      <c r="L35" s="423">
        <v>2879</v>
      </c>
      <c r="M35" s="424">
        <v>2518</v>
      </c>
    </row>
    <row r="36" spans="1:13" ht="11.1" customHeight="1" x14ac:dyDescent="0.2">
      <c r="A36" s="422" t="s">
        <v>388</v>
      </c>
      <c r="B36" s="115">
        <v>38638</v>
      </c>
      <c r="C36" s="114">
        <v>21484</v>
      </c>
      <c r="D36" s="114">
        <v>17154</v>
      </c>
      <c r="E36" s="114">
        <v>27664</v>
      </c>
      <c r="F36" s="114">
        <v>10973</v>
      </c>
      <c r="G36" s="114">
        <v>4781</v>
      </c>
      <c r="H36" s="114">
        <v>13396</v>
      </c>
      <c r="I36" s="115">
        <v>10189</v>
      </c>
      <c r="J36" s="114">
        <v>6757</v>
      </c>
      <c r="K36" s="114">
        <v>3432</v>
      </c>
      <c r="L36" s="423">
        <v>3743</v>
      </c>
      <c r="M36" s="424">
        <v>2966</v>
      </c>
    </row>
    <row r="37" spans="1:13" s="110" customFormat="1" ht="11.1" customHeight="1" x14ac:dyDescent="0.2">
      <c r="A37" s="422" t="s">
        <v>389</v>
      </c>
      <c r="B37" s="115">
        <v>38268</v>
      </c>
      <c r="C37" s="114">
        <v>21126</v>
      </c>
      <c r="D37" s="114">
        <v>17142</v>
      </c>
      <c r="E37" s="114">
        <v>27251</v>
      </c>
      <c r="F37" s="114">
        <v>11017</v>
      </c>
      <c r="G37" s="114">
        <v>4555</v>
      </c>
      <c r="H37" s="114">
        <v>13432</v>
      </c>
      <c r="I37" s="115">
        <v>10153</v>
      </c>
      <c r="J37" s="114">
        <v>6743</v>
      </c>
      <c r="K37" s="114">
        <v>3410</v>
      </c>
      <c r="L37" s="423">
        <v>2063</v>
      </c>
      <c r="M37" s="424">
        <v>2538</v>
      </c>
    </row>
    <row r="38" spans="1:13" ht="15" customHeight="1" x14ac:dyDescent="0.2">
      <c r="A38" s="425" t="s">
        <v>396</v>
      </c>
      <c r="B38" s="115">
        <v>38389</v>
      </c>
      <c r="C38" s="114">
        <v>21189</v>
      </c>
      <c r="D38" s="114">
        <v>17200</v>
      </c>
      <c r="E38" s="114">
        <v>27281</v>
      </c>
      <c r="F38" s="114">
        <v>11108</v>
      </c>
      <c r="G38" s="114">
        <v>4413</v>
      </c>
      <c r="H38" s="114">
        <v>13629</v>
      </c>
      <c r="I38" s="115">
        <v>9954</v>
      </c>
      <c r="J38" s="114">
        <v>6618</v>
      </c>
      <c r="K38" s="114">
        <v>3336</v>
      </c>
      <c r="L38" s="423">
        <v>2776</v>
      </c>
      <c r="M38" s="424">
        <v>2581</v>
      </c>
    </row>
    <row r="39" spans="1:13" ht="11.1" customHeight="1" x14ac:dyDescent="0.2">
      <c r="A39" s="422" t="s">
        <v>387</v>
      </c>
      <c r="B39" s="115">
        <v>38629</v>
      </c>
      <c r="C39" s="114">
        <v>21458</v>
      </c>
      <c r="D39" s="114">
        <v>17171</v>
      </c>
      <c r="E39" s="114">
        <v>27342</v>
      </c>
      <c r="F39" s="114">
        <v>11287</v>
      </c>
      <c r="G39" s="114">
        <v>4258</v>
      </c>
      <c r="H39" s="114">
        <v>13910</v>
      </c>
      <c r="I39" s="115">
        <v>10142</v>
      </c>
      <c r="J39" s="114">
        <v>6738</v>
      </c>
      <c r="K39" s="114">
        <v>3404</v>
      </c>
      <c r="L39" s="423">
        <v>2871</v>
      </c>
      <c r="M39" s="424">
        <v>2668</v>
      </c>
    </row>
    <row r="40" spans="1:13" ht="11.1" customHeight="1" x14ac:dyDescent="0.2">
      <c r="A40" s="425" t="s">
        <v>388</v>
      </c>
      <c r="B40" s="115">
        <v>39573</v>
      </c>
      <c r="C40" s="114">
        <v>21939</v>
      </c>
      <c r="D40" s="114">
        <v>17634</v>
      </c>
      <c r="E40" s="114">
        <v>28088</v>
      </c>
      <c r="F40" s="114">
        <v>11485</v>
      </c>
      <c r="G40" s="114">
        <v>4836</v>
      </c>
      <c r="H40" s="114">
        <v>14063</v>
      </c>
      <c r="I40" s="115">
        <v>10128</v>
      </c>
      <c r="J40" s="114">
        <v>6596</v>
      </c>
      <c r="K40" s="114">
        <v>3532</v>
      </c>
      <c r="L40" s="423">
        <v>4181</v>
      </c>
      <c r="M40" s="424">
        <v>3352</v>
      </c>
    </row>
    <row r="41" spans="1:13" s="110" customFormat="1" ht="11.1" customHeight="1" x14ac:dyDescent="0.2">
      <c r="A41" s="422" t="s">
        <v>389</v>
      </c>
      <c r="B41" s="115">
        <v>38997</v>
      </c>
      <c r="C41" s="114">
        <v>21508</v>
      </c>
      <c r="D41" s="114">
        <v>17489</v>
      </c>
      <c r="E41" s="114">
        <v>27568</v>
      </c>
      <c r="F41" s="114">
        <v>11429</v>
      </c>
      <c r="G41" s="114">
        <v>4642</v>
      </c>
      <c r="H41" s="114">
        <v>14028</v>
      </c>
      <c r="I41" s="115">
        <v>10038</v>
      </c>
      <c r="J41" s="114">
        <v>6561</v>
      </c>
      <c r="K41" s="114">
        <v>3477</v>
      </c>
      <c r="L41" s="423">
        <v>2048</v>
      </c>
      <c r="M41" s="424">
        <v>2632</v>
      </c>
    </row>
    <row r="42" spans="1:13" ht="15" customHeight="1" x14ac:dyDescent="0.2">
      <c r="A42" s="422" t="s">
        <v>397</v>
      </c>
      <c r="B42" s="115">
        <v>39542</v>
      </c>
      <c r="C42" s="114">
        <v>21908</v>
      </c>
      <c r="D42" s="114">
        <v>17634</v>
      </c>
      <c r="E42" s="114">
        <v>28028</v>
      </c>
      <c r="F42" s="114">
        <v>11514</v>
      </c>
      <c r="G42" s="114">
        <v>4570</v>
      </c>
      <c r="H42" s="114">
        <v>14230</v>
      </c>
      <c r="I42" s="115">
        <v>9880</v>
      </c>
      <c r="J42" s="114">
        <v>6462</v>
      </c>
      <c r="K42" s="114">
        <v>3418</v>
      </c>
      <c r="L42" s="423">
        <v>3546</v>
      </c>
      <c r="M42" s="424">
        <v>2952</v>
      </c>
    </row>
    <row r="43" spans="1:13" ht="11.1" customHeight="1" x14ac:dyDescent="0.2">
      <c r="A43" s="422" t="s">
        <v>387</v>
      </c>
      <c r="B43" s="115">
        <v>39714</v>
      </c>
      <c r="C43" s="114">
        <v>22071</v>
      </c>
      <c r="D43" s="114">
        <v>17643</v>
      </c>
      <c r="E43" s="114">
        <v>28047</v>
      </c>
      <c r="F43" s="114">
        <v>11667</v>
      </c>
      <c r="G43" s="114">
        <v>4394</v>
      </c>
      <c r="H43" s="114">
        <v>14447</v>
      </c>
      <c r="I43" s="115">
        <v>10202</v>
      </c>
      <c r="J43" s="114">
        <v>6664</v>
      </c>
      <c r="K43" s="114">
        <v>3538</v>
      </c>
      <c r="L43" s="423">
        <v>3224</v>
      </c>
      <c r="M43" s="424">
        <v>3057</v>
      </c>
    </row>
    <row r="44" spans="1:13" ht="11.1" customHeight="1" x14ac:dyDescent="0.2">
      <c r="A44" s="422" t="s">
        <v>388</v>
      </c>
      <c r="B44" s="115">
        <v>40744</v>
      </c>
      <c r="C44" s="114">
        <v>22687</v>
      </c>
      <c r="D44" s="114">
        <v>18057</v>
      </c>
      <c r="E44" s="114">
        <v>28871</v>
      </c>
      <c r="F44" s="114">
        <v>11873</v>
      </c>
      <c r="G44" s="114">
        <v>5030</v>
      </c>
      <c r="H44" s="114">
        <v>14560</v>
      </c>
      <c r="I44" s="115">
        <v>10140</v>
      </c>
      <c r="J44" s="114">
        <v>6449</v>
      </c>
      <c r="K44" s="114">
        <v>3691</v>
      </c>
      <c r="L44" s="423">
        <v>4317</v>
      </c>
      <c r="M44" s="424">
        <v>3469</v>
      </c>
    </row>
    <row r="45" spans="1:13" s="110" customFormat="1" ht="11.1" customHeight="1" x14ac:dyDescent="0.2">
      <c r="A45" s="422" t="s">
        <v>389</v>
      </c>
      <c r="B45" s="115">
        <v>40376</v>
      </c>
      <c r="C45" s="114">
        <v>22408</v>
      </c>
      <c r="D45" s="114">
        <v>17968</v>
      </c>
      <c r="E45" s="114">
        <v>28514</v>
      </c>
      <c r="F45" s="114">
        <v>11862</v>
      </c>
      <c r="G45" s="114">
        <v>4846</v>
      </c>
      <c r="H45" s="114">
        <v>14500</v>
      </c>
      <c r="I45" s="115">
        <v>9899</v>
      </c>
      <c r="J45" s="114">
        <v>6367</v>
      </c>
      <c r="K45" s="114">
        <v>3532</v>
      </c>
      <c r="L45" s="423">
        <v>2397</v>
      </c>
      <c r="M45" s="424">
        <v>2814</v>
      </c>
    </row>
    <row r="46" spans="1:13" ht="15" customHeight="1" x14ac:dyDescent="0.2">
      <c r="A46" s="422" t="s">
        <v>398</v>
      </c>
      <c r="B46" s="115">
        <v>40598</v>
      </c>
      <c r="C46" s="114">
        <v>22567</v>
      </c>
      <c r="D46" s="114">
        <v>18031</v>
      </c>
      <c r="E46" s="114">
        <v>28572</v>
      </c>
      <c r="F46" s="114">
        <v>12026</v>
      </c>
      <c r="G46" s="114">
        <v>4693</v>
      </c>
      <c r="H46" s="114">
        <v>14696</v>
      </c>
      <c r="I46" s="115">
        <v>9799</v>
      </c>
      <c r="J46" s="114">
        <v>6285</v>
      </c>
      <c r="K46" s="114">
        <v>3514</v>
      </c>
      <c r="L46" s="423">
        <v>3550</v>
      </c>
      <c r="M46" s="424">
        <v>3352</v>
      </c>
    </row>
    <row r="47" spans="1:13" ht="11.1" customHeight="1" x14ac:dyDescent="0.2">
      <c r="A47" s="422" t="s">
        <v>387</v>
      </c>
      <c r="B47" s="115">
        <v>40796</v>
      </c>
      <c r="C47" s="114">
        <v>22755</v>
      </c>
      <c r="D47" s="114">
        <v>18041</v>
      </c>
      <c r="E47" s="114">
        <v>28723</v>
      </c>
      <c r="F47" s="114">
        <v>12073</v>
      </c>
      <c r="G47" s="114">
        <v>4527</v>
      </c>
      <c r="H47" s="114">
        <v>14857</v>
      </c>
      <c r="I47" s="115">
        <v>10101</v>
      </c>
      <c r="J47" s="114">
        <v>6488</v>
      </c>
      <c r="K47" s="114">
        <v>3613</v>
      </c>
      <c r="L47" s="423">
        <v>2785</v>
      </c>
      <c r="M47" s="424">
        <v>2929</v>
      </c>
    </row>
    <row r="48" spans="1:13" ht="11.1" customHeight="1" x14ac:dyDescent="0.2">
      <c r="A48" s="422" t="s">
        <v>388</v>
      </c>
      <c r="B48" s="115">
        <v>41468</v>
      </c>
      <c r="C48" s="114">
        <v>23090</v>
      </c>
      <c r="D48" s="114">
        <v>18378</v>
      </c>
      <c r="E48" s="114">
        <v>29280</v>
      </c>
      <c r="F48" s="114">
        <v>12188</v>
      </c>
      <c r="G48" s="114">
        <v>5143</v>
      </c>
      <c r="H48" s="114">
        <v>14965</v>
      </c>
      <c r="I48" s="115">
        <v>10028</v>
      </c>
      <c r="J48" s="114">
        <v>6270</v>
      </c>
      <c r="K48" s="114">
        <v>3758</v>
      </c>
      <c r="L48" s="423">
        <v>4305</v>
      </c>
      <c r="M48" s="424">
        <v>3718</v>
      </c>
    </row>
    <row r="49" spans="1:17" s="110" customFormat="1" ht="11.1" customHeight="1" x14ac:dyDescent="0.2">
      <c r="A49" s="422" t="s">
        <v>389</v>
      </c>
      <c r="B49" s="115">
        <v>41114</v>
      </c>
      <c r="C49" s="114">
        <v>22792</v>
      </c>
      <c r="D49" s="114">
        <v>18322</v>
      </c>
      <c r="E49" s="114">
        <v>28936</v>
      </c>
      <c r="F49" s="114">
        <v>12178</v>
      </c>
      <c r="G49" s="114">
        <v>4974</v>
      </c>
      <c r="H49" s="114">
        <v>14944</v>
      </c>
      <c r="I49" s="115">
        <v>10015</v>
      </c>
      <c r="J49" s="114">
        <v>6260</v>
      </c>
      <c r="K49" s="114">
        <v>3755</v>
      </c>
      <c r="L49" s="423">
        <v>2397</v>
      </c>
      <c r="M49" s="424">
        <v>2838</v>
      </c>
    </row>
    <row r="50" spans="1:17" ht="15" customHeight="1" x14ac:dyDescent="0.2">
      <c r="A50" s="422" t="s">
        <v>399</v>
      </c>
      <c r="B50" s="143">
        <v>41171</v>
      </c>
      <c r="C50" s="144">
        <v>22816</v>
      </c>
      <c r="D50" s="144">
        <v>18355</v>
      </c>
      <c r="E50" s="144">
        <v>28942</v>
      </c>
      <c r="F50" s="144">
        <v>12229</v>
      </c>
      <c r="G50" s="144">
        <v>4840</v>
      </c>
      <c r="H50" s="144">
        <v>15070</v>
      </c>
      <c r="I50" s="143">
        <v>9669</v>
      </c>
      <c r="J50" s="144">
        <v>6061</v>
      </c>
      <c r="K50" s="144">
        <v>3608</v>
      </c>
      <c r="L50" s="426">
        <v>3341</v>
      </c>
      <c r="M50" s="427">
        <v>3387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1.4113995763338096</v>
      </c>
      <c r="C6" s="480">
        <f>'Tabelle 3.3'!J11</f>
        <v>-1.3266659863251353</v>
      </c>
      <c r="D6" s="481">
        <f t="shared" ref="D6:E9" si="0">IF(OR(AND(B6&gt;=-50,B6&lt;=50),ISNUMBER(B6)=FALSE),B6,"")</f>
        <v>1.4113995763338096</v>
      </c>
      <c r="E6" s="481">
        <f t="shared" si="0"/>
        <v>-1.3266659863251353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1.4113995763338096</v>
      </c>
      <c r="C14" s="480">
        <f>'Tabelle 3.3'!J11</f>
        <v>-1.3266659863251353</v>
      </c>
      <c r="D14" s="481">
        <f>IF(OR(AND(B14&gt;=-50,B14&lt;=50),ISNUMBER(B14)=FALSE),B14,"")</f>
        <v>1.4113995763338096</v>
      </c>
      <c r="E14" s="481">
        <f>IF(OR(AND(C14&gt;=-50,C14&lt;=50),ISNUMBER(C14)=FALSE),C14,"")</f>
        <v>-1.3266659863251353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-0.11947431302270012</v>
      </c>
      <c r="C15" s="480">
        <f>'Tabelle 3.3'!J12</f>
        <v>6.2370062370062369</v>
      </c>
      <c r="D15" s="481">
        <f t="shared" ref="D15:E45" si="3">IF(OR(AND(B15&gt;=-50,B15&lt;=50),ISNUMBER(B15)=FALSE),B15,"")</f>
        <v>-0.11947431302270012</v>
      </c>
      <c r="E15" s="481">
        <f t="shared" si="3"/>
        <v>6.2370062370062369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-3.0803080308030801</v>
      </c>
      <c r="C16" s="480">
        <f>'Tabelle 3.3'!J13</f>
        <v>0</v>
      </c>
      <c r="D16" s="481">
        <f t="shared" si="3"/>
        <v>-3.0803080308030801</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0.99210171450587559</v>
      </c>
      <c r="C17" s="480">
        <f>'Tabelle 3.3'!J14</f>
        <v>-4.5056320400500622</v>
      </c>
      <c r="D17" s="481">
        <f t="shared" si="3"/>
        <v>0.99210171450587559</v>
      </c>
      <c r="E17" s="481">
        <f t="shared" si="3"/>
        <v>-4.5056320400500622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2.492130115424974</v>
      </c>
      <c r="C18" s="480">
        <f>'Tabelle 3.3'!J15</f>
        <v>-4.5238095238095237</v>
      </c>
      <c r="D18" s="481">
        <f t="shared" si="3"/>
        <v>2.492130115424974</v>
      </c>
      <c r="E18" s="481">
        <f t="shared" si="3"/>
        <v>-4.5238095238095237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-0.21321961620469082</v>
      </c>
      <c r="C19" s="480">
        <f>'Tabelle 3.3'!J16</f>
        <v>-4.3165467625899279</v>
      </c>
      <c r="D19" s="481">
        <f t="shared" si="3"/>
        <v>-0.21321961620469082</v>
      </c>
      <c r="E19" s="481">
        <f t="shared" si="3"/>
        <v>-4.3165467625899279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0.45634317006388803</v>
      </c>
      <c r="C20" s="480">
        <f>'Tabelle 3.3'!J17</f>
        <v>-4.9504950495049505</v>
      </c>
      <c r="D20" s="481">
        <f t="shared" si="3"/>
        <v>0.45634317006388803</v>
      </c>
      <c r="E20" s="481">
        <f t="shared" si="3"/>
        <v>-4.9504950495049505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4.1691306918982853</v>
      </c>
      <c r="C21" s="480">
        <f>'Tabelle 3.3'!J18</f>
        <v>4.6692607003891053</v>
      </c>
      <c r="D21" s="481">
        <f t="shared" si="3"/>
        <v>4.1691306918982853</v>
      </c>
      <c r="E21" s="481">
        <f t="shared" si="3"/>
        <v>4.6692607003891053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-0.82792207792207795</v>
      </c>
      <c r="C22" s="480">
        <f>'Tabelle 3.3'!J19</f>
        <v>-4.1139240506329111</v>
      </c>
      <c r="D22" s="481">
        <f t="shared" si="3"/>
        <v>-0.82792207792207795</v>
      </c>
      <c r="E22" s="481">
        <f t="shared" si="3"/>
        <v>-4.1139240506329111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-1.3614404918752745</v>
      </c>
      <c r="C23" s="480">
        <f>'Tabelle 3.3'!J20</f>
        <v>-10.857763300760043</v>
      </c>
      <c r="D23" s="481">
        <f t="shared" si="3"/>
        <v>-1.3614404918752745</v>
      </c>
      <c r="E23" s="481">
        <f t="shared" si="3"/>
        <v>-10.857763300760043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5.8977719528178243</v>
      </c>
      <c r="C24" s="480">
        <f>'Tabelle 3.3'!J21</f>
        <v>-3.8535645472061657</v>
      </c>
      <c r="D24" s="481">
        <f t="shared" si="3"/>
        <v>5.8977719528178243</v>
      </c>
      <c r="E24" s="481">
        <f t="shared" si="3"/>
        <v>-3.8535645472061657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10.19108280254777</v>
      </c>
      <c r="C25" s="480">
        <f>'Tabelle 3.3'!J22</f>
        <v>6.8493150684931505</v>
      </c>
      <c r="D25" s="481">
        <f t="shared" si="3"/>
        <v>10.19108280254777</v>
      </c>
      <c r="E25" s="481">
        <f t="shared" si="3"/>
        <v>6.8493150684931505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-2.57201646090535</v>
      </c>
      <c r="C26" s="480">
        <f>'Tabelle 3.3'!J23</f>
        <v>60</v>
      </c>
      <c r="D26" s="481">
        <f t="shared" si="3"/>
        <v>-2.57201646090535</v>
      </c>
      <c r="E26" s="481" t="str">
        <f t="shared" si="3"/>
        <v/>
      </c>
      <c r="F26" s="476" t="str">
        <f t="shared" si="4"/>
        <v/>
      </c>
      <c r="G26" s="476" t="str">
        <f t="shared" si="4"/>
        <v>&gt; 50</v>
      </c>
      <c r="H26" s="482" t="str">
        <f t="shared" si="5"/>
        <v/>
      </c>
      <c r="I26" s="482">
        <f t="shared" si="5"/>
        <v>-0.75</v>
      </c>
      <c r="J26" s="476" t="e">
        <f t="shared" si="6"/>
        <v>#N/A</v>
      </c>
      <c r="K26" s="476" t="e">
        <f t="shared" si="7"/>
        <v>#N/A</v>
      </c>
      <c r="L26" s="476">
        <f t="shared" si="8"/>
        <v>129</v>
      </c>
      <c r="M26" s="476">
        <f t="shared" si="9"/>
        <v>45</v>
      </c>
      <c r="N26" s="476">
        <v>129</v>
      </c>
    </row>
    <row r="27" spans="1:14" s="475" customFormat="1" ht="15" customHeight="1" x14ac:dyDescent="0.2">
      <c r="A27" s="475">
        <v>14</v>
      </c>
      <c r="B27" s="479">
        <f>'Tabelle 2.3'!J24</f>
        <v>11.821561338289962</v>
      </c>
      <c r="C27" s="480">
        <f>'Tabelle 3.3'!J24</f>
        <v>9.591836734693878</v>
      </c>
      <c r="D27" s="481">
        <f t="shared" si="3"/>
        <v>11.821561338289962</v>
      </c>
      <c r="E27" s="481">
        <f t="shared" si="3"/>
        <v>9.591836734693878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-3.8186157517899759</v>
      </c>
      <c r="C28" s="480">
        <f>'Tabelle 3.3'!J25</f>
        <v>-2.3872679045092839</v>
      </c>
      <c r="D28" s="481">
        <f t="shared" si="3"/>
        <v>-3.8186157517899759</v>
      </c>
      <c r="E28" s="481">
        <f t="shared" si="3"/>
        <v>-2.3872679045092839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-2.3102310231023102</v>
      </c>
      <c r="C29" s="480">
        <f>'Tabelle 3.3'!J26</f>
        <v>4.4117647058823533</v>
      </c>
      <c r="D29" s="481">
        <f t="shared" si="3"/>
        <v>-2.3102310231023102</v>
      </c>
      <c r="E29" s="481">
        <f t="shared" si="3"/>
        <v>4.4117647058823533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3.4090909090909092</v>
      </c>
      <c r="C30" s="480">
        <f>'Tabelle 3.3'!J27</f>
        <v>-10.843373493975903</v>
      </c>
      <c r="D30" s="481">
        <f t="shared" si="3"/>
        <v>3.4090909090909092</v>
      </c>
      <c r="E30" s="481">
        <f t="shared" si="3"/>
        <v>-10.843373493975903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0.82177709296353363</v>
      </c>
      <c r="C31" s="480">
        <f>'Tabelle 3.3'!J28</f>
        <v>-2.8301886792452828</v>
      </c>
      <c r="D31" s="481">
        <f t="shared" si="3"/>
        <v>0.82177709296353363</v>
      </c>
      <c r="E31" s="481">
        <f t="shared" si="3"/>
        <v>-2.8301886792452828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3.3890646181653863</v>
      </c>
      <c r="C32" s="480">
        <f>'Tabelle 3.3'!J29</f>
        <v>0.98814229249011853</v>
      </c>
      <c r="D32" s="481">
        <f t="shared" si="3"/>
        <v>3.3890646181653863</v>
      </c>
      <c r="E32" s="481">
        <f t="shared" si="3"/>
        <v>0.98814229249011853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2.6758409785932722</v>
      </c>
      <c r="C33" s="480">
        <f>'Tabelle 3.3'!J30</f>
        <v>-3.4013605442176869</v>
      </c>
      <c r="D33" s="481">
        <f t="shared" si="3"/>
        <v>2.6758409785932722</v>
      </c>
      <c r="E33" s="481">
        <f t="shared" si="3"/>
        <v>-3.4013605442176869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1.8242122719734659</v>
      </c>
      <c r="C34" s="480">
        <f>'Tabelle 3.3'!J31</f>
        <v>0.89928057553956831</v>
      </c>
      <c r="D34" s="481">
        <f t="shared" si="3"/>
        <v>1.8242122719734659</v>
      </c>
      <c r="E34" s="481">
        <f t="shared" si="3"/>
        <v>0.89928057553956831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-0.11947431302270012</v>
      </c>
      <c r="C37" s="480">
        <f>'Tabelle 3.3'!J34</f>
        <v>6.2370062370062369</v>
      </c>
      <c r="D37" s="481">
        <f t="shared" si="3"/>
        <v>-0.11947431302270012</v>
      </c>
      <c r="E37" s="481">
        <f t="shared" si="3"/>
        <v>6.2370062370062369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1.4720915968104682</v>
      </c>
      <c r="C38" s="480">
        <f>'Tabelle 3.3'!J35</f>
        <v>-0.82361015785861358</v>
      </c>
      <c r="D38" s="481">
        <f t="shared" si="3"/>
        <v>1.4720915968104682</v>
      </c>
      <c r="E38" s="481">
        <f t="shared" si="3"/>
        <v>-0.82361015785861358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1.4310200502252162</v>
      </c>
      <c r="C39" s="480">
        <f>'Tabelle 3.3'!J36</f>
        <v>-1.8827121231395496</v>
      </c>
      <c r="D39" s="481">
        <f t="shared" si="3"/>
        <v>1.4310200502252162</v>
      </c>
      <c r="E39" s="481">
        <f t="shared" si="3"/>
        <v>-1.8827121231395496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1.4310200502252162</v>
      </c>
      <c r="C45" s="480">
        <f>'Tabelle 3.3'!J36</f>
        <v>-1.8827121231395496</v>
      </c>
      <c r="D45" s="481">
        <f t="shared" si="3"/>
        <v>1.4310200502252162</v>
      </c>
      <c r="E45" s="481">
        <f t="shared" si="3"/>
        <v>-1.8827121231395496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36038</v>
      </c>
      <c r="C51" s="487">
        <v>7044</v>
      </c>
      <c r="D51" s="487">
        <v>2939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36458</v>
      </c>
      <c r="C52" s="487">
        <v>7237</v>
      </c>
      <c r="D52" s="487">
        <v>3062</v>
      </c>
      <c r="E52" s="488">
        <f t="shared" ref="E52:G70" si="11">IF($A$51=37802,IF(COUNTBLANK(B$51:B$70)&gt;0,#N/A,B52/B$51*100),IF(COUNTBLANK(B$51:B$75)&gt;0,#N/A,B52/B$51*100))</f>
        <v>101.16543648371163</v>
      </c>
      <c r="F52" s="488">
        <f t="shared" si="11"/>
        <v>102.73992049971608</v>
      </c>
      <c r="G52" s="488">
        <f t="shared" si="11"/>
        <v>104.18509697175911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36963</v>
      </c>
      <c r="C53" s="487">
        <v>7176</v>
      </c>
      <c r="D53" s="487">
        <v>3198</v>
      </c>
      <c r="E53" s="488">
        <f t="shared" si="11"/>
        <v>102.56673511293634</v>
      </c>
      <c r="F53" s="488">
        <f t="shared" si="11"/>
        <v>101.87393526405451</v>
      </c>
      <c r="G53" s="488">
        <f t="shared" si="11"/>
        <v>108.81252126573663</v>
      </c>
      <c r="H53" s="489">
        <f>IF(ISERROR(L53)=TRUE,IF(MONTH(A53)=MONTH(MAX(A$51:A$75)),A53,""),"")</f>
        <v>41883</v>
      </c>
      <c r="I53" s="488">
        <f t="shared" si="12"/>
        <v>102.56673511293634</v>
      </c>
      <c r="J53" s="488">
        <f t="shared" si="10"/>
        <v>101.87393526405451</v>
      </c>
      <c r="K53" s="488">
        <f t="shared" si="10"/>
        <v>108.81252126573663</v>
      </c>
      <c r="L53" s="488" t="e">
        <f t="shared" si="13"/>
        <v>#N/A</v>
      </c>
    </row>
    <row r="54" spans="1:14" ht="15" customHeight="1" x14ac:dyDescent="0.2">
      <c r="A54" s="490" t="s">
        <v>462</v>
      </c>
      <c r="B54" s="487">
        <v>36285</v>
      </c>
      <c r="C54" s="487">
        <v>7075</v>
      </c>
      <c r="D54" s="487">
        <v>3100</v>
      </c>
      <c r="E54" s="488">
        <f t="shared" si="11"/>
        <v>100.68538764637327</v>
      </c>
      <c r="F54" s="488">
        <f t="shared" si="11"/>
        <v>100.44009085746734</v>
      </c>
      <c r="G54" s="488">
        <f t="shared" si="11"/>
        <v>105.47805375978223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36798</v>
      </c>
      <c r="C55" s="487">
        <v>6856</v>
      </c>
      <c r="D55" s="487">
        <v>3080</v>
      </c>
      <c r="E55" s="488">
        <f t="shared" si="11"/>
        <v>102.10888506576393</v>
      </c>
      <c r="F55" s="488">
        <f t="shared" si="11"/>
        <v>97.331061896649629</v>
      </c>
      <c r="G55" s="488">
        <f t="shared" si="11"/>
        <v>104.79755018713848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37068</v>
      </c>
      <c r="C56" s="487">
        <v>6978</v>
      </c>
      <c r="D56" s="487">
        <v>3140</v>
      </c>
      <c r="E56" s="488">
        <f t="shared" si="11"/>
        <v>102.85809423386425</v>
      </c>
      <c r="F56" s="488">
        <f t="shared" si="11"/>
        <v>99.063032367972752</v>
      </c>
      <c r="G56" s="488">
        <f t="shared" si="11"/>
        <v>106.83906090506976</v>
      </c>
      <c r="H56" s="489" t="str">
        <f t="shared" si="14"/>
        <v/>
      </c>
      <c r="I56" s="488" t="str">
        <f t="shared" si="12"/>
        <v/>
      </c>
      <c r="J56" s="488" t="str">
        <f t="shared" si="10"/>
        <v/>
      </c>
      <c r="K56" s="488" t="str">
        <f t="shared" si="10"/>
        <v/>
      </c>
      <c r="L56" s="488" t="e">
        <f t="shared" si="13"/>
        <v>#N/A</v>
      </c>
    </row>
    <row r="57" spans="1:14" ht="15" customHeight="1" x14ac:dyDescent="0.2">
      <c r="A57" s="490">
        <v>42248</v>
      </c>
      <c r="B57" s="487">
        <v>37725</v>
      </c>
      <c r="C57" s="487">
        <v>6802</v>
      </c>
      <c r="D57" s="487">
        <v>3273</v>
      </c>
      <c r="E57" s="488">
        <f t="shared" si="11"/>
        <v>104.68116987624174</v>
      </c>
      <c r="F57" s="488">
        <f t="shared" si="11"/>
        <v>96.564452015900059</v>
      </c>
      <c r="G57" s="488">
        <f t="shared" si="11"/>
        <v>111.36440966315074</v>
      </c>
      <c r="H57" s="489">
        <f t="shared" si="14"/>
        <v>42248</v>
      </c>
      <c r="I57" s="488">
        <f t="shared" si="12"/>
        <v>104.68116987624174</v>
      </c>
      <c r="J57" s="488">
        <f t="shared" si="10"/>
        <v>96.564452015900059</v>
      </c>
      <c r="K57" s="488">
        <f t="shared" si="10"/>
        <v>111.36440966315074</v>
      </c>
      <c r="L57" s="488" t="e">
        <f t="shared" si="13"/>
        <v>#N/A</v>
      </c>
    </row>
    <row r="58" spans="1:14" ht="15" customHeight="1" x14ac:dyDescent="0.2">
      <c r="A58" s="490" t="s">
        <v>465</v>
      </c>
      <c r="B58" s="487">
        <v>37199</v>
      </c>
      <c r="C58" s="487">
        <v>6759</v>
      </c>
      <c r="D58" s="487">
        <v>3239</v>
      </c>
      <c r="E58" s="488">
        <f t="shared" si="11"/>
        <v>103.22159942283145</v>
      </c>
      <c r="F58" s="488">
        <f t="shared" si="11"/>
        <v>95.954003407155028</v>
      </c>
      <c r="G58" s="488">
        <f t="shared" si="11"/>
        <v>110.20755358965634</v>
      </c>
      <c r="H58" s="489" t="str">
        <f t="shared" si="14"/>
        <v/>
      </c>
      <c r="I58" s="488" t="str">
        <f t="shared" si="12"/>
        <v/>
      </c>
      <c r="J58" s="488" t="str">
        <f t="shared" si="10"/>
        <v/>
      </c>
      <c r="K58" s="488" t="str">
        <f t="shared" si="10"/>
        <v/>
      </c>
      <c r="L58" s="488" t="e">
        <f t="shared" si="13"/>
        <v>#N/A</v>
      </c>
    </row>
    <row r="59" spans="1:14" ht="15" customHeight="1" x14ac:dyDescent="0.2">
      <c r="A59" s="490" t="s">
        <v>466</v>
      </c>
      <c r="B59" s="487">
        <v>37372</v>
      </c>
      <c r="C59" s="487">
        <v>6661</v>
      </c>
      <c r="D59" s="487">
        <v>3176</v>
      </c>
      <c r="E59" s="488">
        <f t="shared" si="11"/>
        <v>103.7016482601698</v>
      </c>
      <c r="F59" s="488">
        <f t="shared" si="11"/>
        <v>94.562748438387274</v>
      </c>
      <c r="G59" s="488">
        <f t="shared" si="11"/>
        <v>108.06396733582851</v>
      </c>
      <c r="H59" s="489" t="str">
        <f t="shared" si="14"/>
        <v/>
      </c>
      <c r="I59" s="488" t="str">
        <f t="shared" si="12"/>
        <v/>
      </c>
      <c r="J59" s="488" t="str">
        <f t="shared" si="10"/>
        <v/>
      </c>
      <c r="K59" s="488" t="str">
        <f t="shared" si="10"/>
        <v/>
      </c>
      <c r="L59" s="488" t="e">
        <f t="shared" si="13"/>
        <v>#N/A</v>
      </c>
    </row>
    <row r="60" spans="1:14" ht="15" customHeight="1" x14ac:dyDescent="0.2">
      <c r="A60" s="490" t="s">
        <v>467</v>
      </c>
      <c r="B60" s="487">
        <v>37783</v>
      </c>
      <c r="C60" s="487">
        <v>6958</v>
      </c>
      <c r="D60" s="487">
        <v>3287</v>
      </c>
      <c r="E60" s="488">
        <f t="shared" si="11"/>
        <v>104.84211110494479</v>
      </c>
      <c r="F60" s="488">
        <f t="shared" si="11"/>
        <v>98.779102782509938</v>
      </c>
      <c r="G60" s="488">
        <f t="shared" si="11"/>
        <v>111.84076216400136</v>
      </c>
      <c r="H60" s="489" t="str">
        <f t="shared" si="14"/>
        <v/>
      </c>
      <c r="I60" s="488" t="str">
        <f t="shared" si="12"/>
        <v/>
      </c>
      <c r="J60" s="488" t="str">
        <f t="shared" si="10"/>
        <v/>
      </c>
      <c r="K60" s="488" t="str">
        <f t="shared" si="10"/>
        <v/>
      </c>
      <c r="L60" s="488" t="e">
        <f t="shared" si="13"/>
        <v>#N/A</v>
      </c>
    </row>
    <row r="61" spans="1:14" ht="15" customHeight="1" x14ac:dyDescent="0.2">
      <c r="A61" s="490">
        <v>42614</v>
      </c>
      <c r="B61" s="487">
        <v>38638</v>
      </c>
      <c r="C61" s="487">
        <v>6757</v>
      </c>
      <c r="D61" s="487">
        <v>3432</v>
      </c>
      <c r="E61" s="488">
        <f t="shared" si="11"/>
        <v>107.21460680392919</v>
      </c>
      <c r="F61" s="488">
        <f t="shared" si="11"/>
        <v>95.925610448608751</v>
      </c>
      <c r="G61" s="488">
        <f t="shared" si="11"/>
        <v>116.7744130656686</v>
      </c>
      <c r="H61" s="489">
        <f t="shared" si="14"/>
        <v>42614</v>
      </c>
      <c r="I61" s="488">
        <f t="shared" si="12"/>
        <v>107.21460680392919</v>
      </c>
      <c r="J61" s="488">
        <f t="shared" si="10"/>
        <v>95.925610448608751</v>
      </c>
      <c r="K61" s="488">
        <f t="shared" si="10"/>
        <v>116.7744130656686</v>
      </c>
      <c r="L61" s="488" t="e">
        <f t="shared" si="13"/>
        <v>#N/A</v>
      </c>
    </row>
    <row r="62" spans="1:14" ht="15" customHeight="1" x14ac:dyDescent="0.2">
      <c r="A62" s="490" t="s">
        <v>468</v>
      </c>
      <c r="B62" s="487">
        <v>38268</v>
      </c>
      <c r="C62" s="487">
        <v>6743</v>
      </c>
      <c r="D62" s="487">
        <v>3410</v>
      </c>
      <c r="E62" s="488">
        <f t="shared" si="11"/>
        <v>106.18791275875465</v>
      </c>
      <c r="F62" s="488">
        <f t="shared" si="11"/>
        <v>95.726859738784782</v>
      </c>
      <c r="G62" s="488">
        <f t="shared" si="11"/>
        <v>116.02585913576047</v>
      </c>
      <c r="H62" s="489" t="str">
        <f t="shared" si="14"/>
        <v/>
      </c>
      <c r="I62" s="488" t="str">
        <f t="shared" si="12"/>
        <v/>
      </c>
      <c r="J62" s="488" t="str">
        <f t="shared" si="10"/>
        <v/>
      </c>
      <c r="K62" s="488" t="str">
        <f t="shared" si="10"/>
        <v/>
      </c>
      <c r="L62" s="488" t="e">
        <f t="shared" si="13"/>
        <v>#N/A</v>
      </c>
    </row>
    <row r="63" spans="1:14" ht="15" customHeight="1" x14ac:dyDescent="0.2">
      <c r="A63" s="490" t="s">
        <v>469</v>
      </c>
      <c r="B63" s="487">
        <v>38389</v>
      </c>
      <c r="C63" s="487">
        <v>6618</v>
      </c>
      <c r="D63" s="487">
        <v>3336</v>
      </c>
      <c r="E63" s="488">
        <f t="shared" si="11"/>
        <v>106.52366946001443</v>
      </c>
      <c r="F63" s="488">
        <f t="shared" si="11"/>
        <v>93.952299829642243</v>
      </c>
      <c r="G63" s="488">
        <f t="shared" si="11"/>
        <v>113.50799591697856</v>
      </c>
      <c r="H63" s="489" t="str">
        <f t="shared" si="14"/>
        <v/>
      </c>
      <c r="I63" s="488" t="str">
        <f t="shared" si="12"/>
        <v/>
      </c>
      <c r="J63" s="488" t="str">
        <f t="shared" si="10"/>
        <v/>
      </c>
      <c r="K63" s="488" t="str">
        <f t="shared" si="10"/>
        <v/>
      </c>
      <c r="L63" s="488" t="e">
        <f t="shared" si="13"/>
        <v>#N/A</v>
      </c>
    </row>
    <row r="64" spans="1:14" ht="15" customHeight="1" x14ac:dyDescent="0.2">
      <c r="A64" s="490" t="s">
        <v>470</v>
      </c>
      <c r="B64" s="487">
        <v>38629</v>
      </c>
      <c r="C64" s="487">
        <v>6738</v>
      </c>
      <c r="D64" s="487">
        <v>3404</v>
      </c>
      <c r="E64" s="488">
        <f t="shared" si="11"/>
        <v>107.1896331649925</v>
      </c>
      <c r="F64" s="488">
        <f t="shared" si="11"/>
        <v>95.655877342419089</v>
      </c>
      <c r="G64" s="488">
        <f t="shared" si="11"/>
        <v>115.82170806396735</v>
      </c>
      <c r="H64" s="489" t="str">
        <f t="shared" si="14"/>
        <v/>
      </c>
      <c r="I64" s="488" t="str">
        <f t="shared" si="12"/>
        <v/>
      </c>
      <c r="J64" s="488" t="str">
        <f t="shared" si="10"/>
        <v/>
      </c>
      <c r="K64" s="488" t="str">
        <f t="shared" si="10"/>
        <v/>
      </c>
      <c r="L64" s="488" t="e">
        <f t="shared" si="13"/>
        <v>#N/A</v>
      </c>
    </row>
    <row r="65" spans="1:12" ht="15" customHeight="1" x14ac:dyDescent="0.2">
      <c r="A65" s="490">
        <v>42979</v>
      </c>
      <c r="B65" s="487">
        <v>39573</v>
      </c>
      <c r="C65" s="487">
        <v>6596</v>
      </c>
      <c r="D65" s="487">
        <v>3532</v>
      </c>
      <c r="E65" s="488">
        <f t="shared" si="11"/>
        <v>109.80909040457294</v>
      </c>
      <c r="F65" s="488">
        <f t="shared" si="11"/>
        <v>93.639977285633165</v>
      </c>
      <c r="G65" s="488">
        <f t="shared" si="11"/>
        <v>120.17693092888737</v>
      </c>
      <c r="H65" s="489">
        <f t="shared" si="14"/>
        <v>42979</v>
      </c>
      <c r="I65" s="488">
        <f t="shared" si="12"/>
        <v>109.80909040457294</v>
      </c>
      <c r="J65" s="488">
        <f t="shared" si="10"/>
        <v>93.639977285633165</v>
      </c>
      <c r="K65" s="488">
        <f t="shared" si="10"/>
        <v>120.17693092888737</v>
      </c>
      <c r="L65" s="488" t="e">
        <f t="shared" si="13"/>
        <v>#N/A</v>
      </c>
    </row>
    <row r="66" spans="1:12" ht="15" customHeight="1" x14ac:dyDescent="0.2">
      <c r="A66" s="490" t="s">
        <v>471</v>
      </c>
      <c r="B66" s="487">
        <v>38997</v>
      </c>
      <c r="C66" s="487">
        <v>6561</v>
      </c>
      <c r="D66" s="487">
        <v>3477</v>
      </c>
      <c r="E66" s="488">
        <f t="shared" si="11"/>
        <v>108.21077751262555</v>
      </c>
      <c r="F66" s="488">
        <f t="shared" si="11"/>
        <v>93.143100511073257</v>
      </c>
      <c r="G66" s="488">
        <f t="shared" si="11"/>
        <v>118.30554610411706</v>
      </c>
      <c r="H66" s="489" t="str">
        <f t="shared" si="14"/>
        <v/>
      </c>
      <c r="I66" s="488" t="str">
        <f t="shared" si="12"/>
        <v/>
      </c>
      <c r="J66" s="488" t="str">
        <f t="shared" si="10"/>
        <v/>
      </c>
      <c r="K66" s="488" t="str">
        <f t="shared" si="10"/>
        <v/>
      </c>
      <c r="L66" s="488" t="e">
        <f t="shared" si="13"/>
        <v>#N/A</v>
      </c>
    </row>
    <row r="67" spans="1:12" ht="15" customHeight="1" x14ac:dyDescent="0.2">
      <c r="A67" s="490" t="s">
        <v>472</v>
      </c>
      <c r="B67" s="487">
        <v>39542</v>
      </c>
      <c r="C67" s="487">
        <v>6462</v>
      </c>
      <c r="D67" s="487">
        <v>3418</v>
      </c>
      <c r="E67" s="488">
        <f t="shared" si="11"/>
        <v>109.72307009267995</v>
      </c>
      <c r="F67" s="488">
        <f t="shared" si="11"/>
        <v>91.737649063032364</v>
      </c>
      <c r="G67" s="488">
        <f t="shared" si="11"/>
        <v>116.29806056481797</v>
      </c>
      <c r="H67" s="489" t="str">
        <f t="shared" si="14"/>
        <v/>
      </c>
      <c r="I67" s="488" t="str">
        <f t="shared" si="12"/>
        <v/>
      </c>
      <c r="J67" s="488" t="str">
        <f t="shared" si="12"/>
        <v/>
      </c>
      <c r="K67" s="488" t="str">
        <f t="shared" si="12"/>
        <v/>
      </c>
      <c r="L67" s="488" t="e">
        <f t="shared" si="13"/>
        <v>#N/A</v>
      </c>
    </row>
    <row r="68" spans="1:12" ht="15" customHeight="1" x14ac:dyDescent="0.2">
      <c r="A68" s="490" t="s">
        <v>473</v>
      </c>
      <c r="B68" s="487">
        <v>39714</v>
      </c>
      <c r="C68" s="487">
        <v>6664</v>
      </c>
      <c r="D68" s="487">
        <v>3538</v>
      </c>
      <c r="E68" s="488">
        <f t="shared" si="11"/>
        <v>110.20034408124756</v>
      </c>
      <c r="F68" s="488">
        <f t="shared" si="11"/>
        <v>94.60533787620669</v>
      </c>
      <c r="G68" s="488">
        <f t="shared" si="11"/>
        <v>120.38108200068049</v>
      </c>
      <c r="H68" s="489" t="str">
        <f t="shared" si="14"/>
        <v/>
      </c>
      <c r="I68" s="488" t="str">
        <f t="shared" si="12"/>
        <v/>
      </c>
      <c r="J68" s="488" t="str">
        <f t="shared" si="12"/>
        <v/>
      </c>
      <c r="K68" s="488" t="str">
        <f t="shared" si="12"/>
        <v/>
      </c>
      <c r="L68" s="488" t="e">
        <f t="shared" si="13"/>
        <v>#N/A</v>
      </c>
    </row>
    <row r="69" spans="1:12" ht="15" customHeight="1" x14ac:dyDescent="0.2">
      <c r="A69" s="490">
        <v>43344</v>
      </c>
      <c r="B69" s="487">
        <v>40744</v>
      </c>
      <c r="C69" s="487">
        <v>6449</v>
      </c>
      <c r="D69" s="487">
        <v>3691</v>
      </c>
      <c r="E69" s="488">
        <f t="shared" si="11"/>
        <v>113.05843831511181</v>
      </c>
      <c r="F69" s="488">
        <f t="shared" si="11"/>
        <v>91.553094832481534</v>
      </c>
      <c r="G69" s="488">
        <f t="shared" si="11"/>
        <v>125.58693433140525</v>
      </c>
      <c r="H69" s="489">
        <f t="shared" si="14"/>
        <v>43344</v>
      </c>
      <c r="I69" s="488">
        <f t="shared" si="12"/>
        <v>113.05843831511181</v>
      </c>
      <c r="J69" s="488">
        <f t="shared" si="12"/>
        <v>91.553094832481534</v>
      </c>
      <c r="K69" s="488">
        <f t="shared" si="12"/>
        <v>125.58693433140525</v>
      </c>
      <c r="L69" s="488" t="e">
        <f t="shared" si="13"/>
        <v>#N/A</v>
      </c>
    </row>
    <row r="70" spans="1:12" ht="15" customHeight="1" x14ac:dyDescent="0.2">
      <c r="A70" s="490" t="s">
        <v>474</v>
      </c>
      <c r="B70" s="487">
        <v>40376</v>
      </c>
      <c r="C70" s="487">
        <v>6367</v>
      </c>
      <c r="D70" s="487">
        <v>3532</v>
      </c>
      <c r="E70" s="488">
        <f t="shared" si="11"/>
        <v>112.03729396747877</v>
      </c>
      <c r="F70" s="488">
        <f t="shared" si="11"/>
        <v>90.38898353208404</v>
      </c>
      <c r="G70" s="488">
        <f t="shared" si="11"/>
        <v>120.17693092888737</v>
      </c>
      <c r="H70" s="489" t="str">
        <f t="shared" si="14"/>
        <v/>
      </c>
      <c r="I70" s="488" t="str">
        <f t="shared" si="12"/>
        <v/>
      </c>
      <c r="J70" s="488" t="str">
        <f t="shared" si="12"/>
        <v/>
      </c>
      <c r="K70" s="488" t="str">
        <f t="shared" si="12"/>
        <v/>
      </c>
      <c r="L70" s="488" t="e">
        <f t="shared" si="13"/>
        <v>#N/A</v>
      </c>
    </row>
    <row r="71" spans="1:12" ht="15" customHeight="1" x14ac:dyDescent="0.2">
      <c r="A71" s="490" t="s">
        <v>475</v>
      </c>
      <c r="B71" s="487">
        <v>40598</v>
      </c>
      <c r="C71" s="487">
        <v>6285</v>
      </c>
      <c r="D71" s="487">
        <v>3514</v>
      </c>
      <c r="E71" s="491">
        <f t="shared" ref="E71:G75" si="15">IF($A$51=37802,IF(COUNTBLANK(B$51:B$70)&gt;0,#N/A,IF(ISBLANK(B71)=FALSE,B71/B$51*100,#N/A)),IF(COUNTBLANK(B$51:B$75)&gt;0,#N/A,B71/B$51*100))</f>
        <v>112.6533103945835</v>
      </c>
      <c r="F71" s="491">
        <f t="shared" si="15"/>
        <v>89.224872231686547</v>
      </c>
      <c r="G71" s="491">
        <f t="shared" si="15"/>
        <v>119.564477713508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40796</v>
      </c>
      <c r="C72" s="487">
        <v>6488</v>
      </c>
      <c r="D72" s="487">
        <v>3613</v>
      </c>
      <c r="E72" s="491">
        <f t="shared" si="15"/>
        <v>113.2027304511904</v>
      </c>
      <c r="F72" s="491">
        <f t="shared" si="15"/>
        <v>92.106757524134025</v>
      </c>
      <c r="G72" s="491">
        <f t="shared" si="15"/>
        <v>122.93297039809458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41468</v>
      </c>
      <c r="C73" s="487">
        <v>6270</v>
      </c>
      <c r="D73" s="487">
        <v>3758</v>
      </c>
      <c r="E73" s="491">
        <f t="shared" si="15"/>
        <v>115.06742882512904</v>
      </c>
      <c r="F73" s="491">
        <f t="shared" si="15"/>
        <v>89.011925042589439</v>
      </c>
      <c r="G73" s="491">
        <f t="shared" si="15"/>
        <v>127.86662129976183</v>
      </c>
      <c r="H73" s="492">
        <f>IF(A$51=37802,IF(ISERROR(L73)=TRUE,IF(ISBLANK(A73)=FALSE,IF(MONTH(A73)=MONTH(MAX(A$51:A$75)),A73,""),""),""),IF(ISERROR(L73)=TRUE,IF(MONTH(A73)=MONTH(MAX(A$51:A$75)),A73,""),""))</f>
        <v>43709</v>
      </c>
      <c r="I73" s="488">
        <f t="shared" si="12"/>
        <v>115.06742882512904</v>
      </c>
      <c r="J73" s="488">
        <f t="shared" si="12"/>
        <v>89.011925042589439</v>
      </c>
      <c r="K73" s="488">
        <f t="shared" si="12"/>
        <v>127.86662129976183</v>
      </c>
      <c r="L73" s="488" t="e">
        <f t="shared" si="13"/>
        <v>#N/A</v>
      </c>
    </row>
    <row r="74" spans="1:12" ht="15" customHeight="1" x14ac:dyDescent="0.2">
      <c r="A74" s="490" t="s">
        <v>477</v>
      </c>
      <c r="B74" s="487">
        <v>41114</v>
      </c>
      <c r="C74" s="487">
        <v>6260</v>
      </c>
      <c r="D74" s="487">
        <v>3755</v>
      </c>
      <c r="E74" s="491">
        <f t="shared" si="15"/>
        <v>114.08513236028637</v>
      </c>
      <c r="F74" s="491">
        <f t="shared" si="15"/>
        <v>88.869960249858039</v>
      </c>
      <c r="G74" s="491">
        <f t="shared" si="15"/>
        <v>127.76454576386527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41171</v>
      </c>
      <c r="C75" s="493">
        <v>6061</v>
      </c>
      <c r="D75" s="493">
        <v>3608</v>
      </c>
      <c r="E75" s="491">
        <f t="shared" si="15"/>
        <v>114.24329874021866</v>
      </c>
      <c r="F75" s="491">
        <f t="shared" si="15"/>
        <v>86.044860874503129</v>
      </c>
      <c r="G75" s="491">
        <f t="shared" si="15"/>
        <v>122.76284450493364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115.06742882512904</v>
      </c>
      <c r="J77" s="488">
        <f>IF(J75&lt;&gt;"",J75,IF(J74&lt;&gt;"",J74,IF(J73&lt;&gt;"",J73,IF(J72&lt;&gt;"",J72,IF(J71&lt;&gt;"",J71,IF(J70&lt;&gt;"",J70,""))))))</f>
        <v>89.011925042589439</v>
      </c>
      <c r="K77" s="488">
        <f>IF(K75&lt;&gt;"",K75,IF(K74&lt;&gt;"",K74,IF(K73&lt;&gt;"",K73,IF(K72&lt;&gt;"",K72,IF(K71&lt;&gt;"",K71,IF(K70&lt;&gt;"",K70,""))))))</f>
        <v>127.86662129976183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+15,1%</v>
      </c>
      <c r="J79" s="488" t="str">
        <f>"GeB - ausschließlich: "&amp;IF(J77&gt;100,"+","")&amp;TEXT(J77-100,"0,0")&amp;"%"</f>
        <v>GeB - ausschließlich: -11,0%</v>
      </c>
      <c r="K79" s="488" t="str">
        <f>"GeB - im Nebenjob: "&amp;IF(K77&gt;100,"+","")&amp;TEXT(K77-100,"0,0")&amp;"%"</f>
        <v>GeB - im Nebenjob: +27,9%</v>
      </c>
    </row>
    <row r="81" spans="9:9" ht="15" customHeight="1" x14ac:dyDescent="0.2">
      <c r="I81" s="488" t="str">
        <f>IF(ISERROR(HLOOKUP(1,I$78:K$79,2,FALSE)),"",HLOOKUP(1,I$78:K$79,2,FALSE))</f>
        <v>GeB - im Nebenjob: +27,9%</v>
      </c>
    </row>
    <row r="82" spans="9:9" ht="15" customHeight="1" x14ac:dyDescent="0.2">
      <c r="I82" s="488" t="str">
        <f>IF(ISERROR(HLOOKUP(2,I$78:K$79,2,FALSE)),"",HLOOKUP(2,I$78:K$79,2,FALSE))</f>
        <v>SvB: +15,1%</v>
      </c>
    </row>
    <row r="83" spans="9:9" ht="15" customHeight="1" x14ac:dyDescent="0.2">
      <c r="I83" s="488" t="str">
        <f>IF(ISERROR(HLOOKUP(3,I$78:K$79,2,FALSE)),"",HLOOKUP(3,I$78:K$79,2,FALSE))</f>
        <v>GeB - ausschließlich: -11,0%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41171</v>
      </c>
      <c r="E12" s="114">
        <v>41114</v>
      </c>
      <c r="F12" s="114">
        <v>41468</v>
      </c>
      <c r="G12" s="114">
        <v>40796</v>
      </c>
      <c r="H12" s="114">
        <v>40598</v>
      </c>
      <c r="I12" s="115">
        <v>573</v>
      </c>
      <c r="J12" s="116">
        <v>1.4113995763338096</v>
      </c>
      <c r="N12" s="117"/>
    </row>
    <row r="13" spans="1:15" s="110" customFormat="1" ht="13.5" customHeight="1" x14ac:dyDescent="0.2">
      <c r="A13" s="118" t="s">
        <v>105</v>
      </c>
      <c r="B13" s="119" t="s">
        <v>106</v>
      </c>
      <c r="C13" s="113">
        <v>55.417648344708653</v>
      </c>
      <c r="D13" s="114">
        <v>22816</v>
      </c>
      <c r="E13" s="114">
        <v>22792</v>
      </c>
      <c r="F13" s="114">
        <v>23090</v>
      </c>
      <c r="G13" s="114">
        <v>22755</v>
      </c>
      <c r="H13" s="114">
        <v>22567</v>
      </c>
      <c r="I13" s="115">
        <v>249</v>
      </c>
      <c r="J13" s="116">
        <v>1.1033810431160544</v>
      </c>
    </row>
    <row r="14" spans="1:15" s="110" customFormat="1" ht="13.5" customHeight="1" x14ac:dyDescent="0.2">
      <c r="A14" s="120"/>
      <c r="B14" s="119" t="s">
        <v>107</v>
      </c>
      <c r="C14" s="113">
        <v>44.582351655291347</v>
      </c>
      <c r="D14" s="114">
        <v>18355</v>
      </c>
      <c r="E14" s="114">
        <v>18322</v>
      </c>
      <c r="F14" s="114">
        <v>18378</v>
      </c>
      <c r="G14" s="114">
        <v>18041</v>
      </c>
      <c r="H14" s="114">
        <v>18031</v>
      </c>
      <c r="I14" s="115">
        <v>324</v>
      </c>
      <c r="J14" s="116">
        <v>1.796905329709944</v>
      </c>
    </row>
    <row r="15" spans="1:15" s="110" customFormat="1" ht="13.5" customHeight="1" x14ac:dyDescent="0.2">
      <c r="A15" s="118" t="s">
        <v>105</v>
      </c>
      <c r="B15" s="121" t="s">
        <v>108</v>
      </c>
      <c r="C15" s="113">
        <v>11.755847562604746</v>
      </c>
      <c r="D15" s="114">
        <v>4840</v>
      </c>
      <c r="E15" s="114">
        <v>4974</v>
      </c>
      <c r="F15" s="114">
        <v>5143</v>
      </c>
      <c r="G15" s="114">
        <v>4527</v>
      </c>
      <c r="H15" s="114">
        <v>4693</v>
      </c>
      <c r="I15" s="115">
        <v>147</v>
      </c>
      <c r="J15" s="116">
        <v>3.1323247389729385</v>
      </c>
    </row>
    <row r="16" spans="1:15" s="110" customFormat="1" ht="13.5" customHeight="1" x14ac:dyDescent="0.2">
      <c r="A16" s="118"/>
      <c r="B16" s="121" t="s">
        <v>109</v>
      </c>
      <c r="C16" s="113">
        <v>64.93891331276869</v>
      </c>
      <c r="D16" s="114">
        <v>26736</v>
      </c>
      <c r="E16" s="114">
        <v>26643</v>
      </c>
      <c r="F16" s="114">
        <v>26860</v>
      </c>
      <c r="G16" s="114">
        <v>26851</v>
      </c>
      <c r="H16" s="114">
        <v>26715</v>
      </c>
      <c r="I16" s="115">
        <v>21</v>
      </c>
      <c r="J16" s="116">
        <v>7.860752386299831E-2</v>
      </c>
    </row>
    <row r="17" spans="1:10" s="110" customFormat="1" ht="13.5" customHeight="1" x14ac:dyDescent="0.2">
      <c r="A17" s="118"/>
      <c r="B17" s="121" t="s">
        <v>110</v>
      </c>
      <c r="C17" s="113">
        <v>21.884336061791068</v>
      </c>
      <c r="D17" s="114">
        <v>9010</v>
      </c>
      <c r="E17" s="114">
        <v>8887</v>
      </c>
      <c r="F17" s="114">
        <v>8873</v>
      </c>
      <c r="G17" s="114">
        <v>8807</v>
      </c>
      <c r="H17" s="114">
        <v>8624</v>
      </c>
      <c r="I17" s="115">
        <v>386</v>
      </c>
      <c r="J17" s="116">
        <v>4.4758812615955472</v>
      </c>
    </row>
    <row r="18" spans="1:10" s="110" customFormat="1" ht="13.5" customHeight="1" x14ac:dyDescent="0.2">
      <c r="A18" s="120"/>
      <c r="B18" s="121" t="s">
        <v>111</v>
      </c>
      <c r="C18" s="113">
        <v>1.4209030628354911</v>
      </c>
      <c r="D18" s="114">
        <v>585</v>
      </c>
      <c r="E18" s="114">
        <v>610</v>
      </c>
      <c r="F18" s="114">
        <v>592</v>
      </c>
      <c r="G18" s="114">
        <v>611</v>
      </c>
      <c r="H18" s="114">
        <v>566</v>
      </c>
      <c r="I18" s="115">
        <v>19</v>
      </c>
      <c r="J18" s="116">
        <v>3.3568904593639575</v>
      </c>
    </row>
    <row r="19" spans="1:10" s="110" customFormat="1" ht="13.5" customHeight="1" x14ac:dyDescent="0.2">
      <c r="A19" s="120"/>
      <c r="B19" s="121" t="s">
        <v>112</v>
      </c>
      <c r="C19" s="113">
        <v>0.33518738918170554</v>
      </c>
      <c r="D19" s="114">
        <v>138</v>
      </c>
      <c r="E19" s="114">
        <v>142</v>
      </c>
      <c r="F19" s="114">
        <v>138</v>
      </c>
      <c r="G19" s="114">
        <v>126</v>
      </c>
      <c r="H19" s="114">
        <v>117</v>
      </c>
      <c r="I19" s="115">
        <v>21</v>
      </c>
      <c r="J19" s="116">
        <v>17.948717948717949</v>
      </c>
    </row>
    <row r="20" spans="1:10" s="110" customFormat="1" ht="13.5" customHeight="1" x14ac:dyDescent="0.2">
      <c r="A20" s="118" t="s">
        <v>113</v>
      </c>
      <c r="B20" s="122" t="s">
        <v>114</v>
      </c>
      <c r="C20" s="113">
        <v>70.297053751426972</v>
      </c>
      <c r="D20" s="114">
        <v>28942</v>
      </c>
      <c r="E20" s="114">
        <v>28936</v>
      </c>
      <c r="F20" s="114">
        <v>29280</v>
      </c>
      <c r="G20" s="114">
        <v>28723</v>
      </c>
      <c r="H20" s="114">
        <v>28572</v>
      </c>
      <c r="I20" s="115">
        <v>370</v>
      </c>
      <c r="J20" s="116">
        <v>1.2949741005179896</v>
      </c>
    </row>
    <row r="21" spans="1:10" s="110" customFormat="1" ht="13.5" customHeight="1" x14ac:dyDescent="0.2">
      <c r="A21" s="120"/>
      <c r="B21" s="122" t="s">
        <v>115</v>
      </c>
      <c r="C21" s="113">
        <v>29.702946248573024</v>
      </c>
      <c r="D21" s="114">
        <v>12229</v>
      </c>
      <c r="E21" s="114">
        <v>12178</v>
      </c>
      <c r="F21" s="114">
        <v>12188</v>
      </c>
      <c r="G21" s="114">
        <v>12073</v>
      </c>
      <c r="H21" s="114">
        <v>12026</v>
      </c>
      <c r="I21" s="115">
        <v>203</v>
      </c>
      <c r="J21" s="116">
        <v>1.6880093131548313</v>
      </c>
    </row>
    <row r="22" spans="1:10" s="110" customFormat="1" ht="13.5" customHeight="1" x14ac:dyDescent="0.2">
      <c r="A22" s="118" t="s">
        <v>113</v>
      </c>
      <c r="B22" s="122" t="s">
        <v>116</v>
      </c>
      <c r="C22" s="113">
        <v>89.232712346068837</v>
      </c>
      <c r="D22" s="114">
        <v>36738</v>
      </c>
      <c r="E22" s="114">
        <v>36815</v>
      </c>
      <c r="F22" s="114">
        <v>37207</v>
      </c>
      <c r="G22" s="114">
        <v>36519</v>
      </c>
      <c r="H22" s="114">
        <v>36641</v>
      </c>
      <c r="I22" s="115">
        <v>97</v>
      </c>
      <c r="J22" s="116">
        <v>0.26473076608171175</v>
      </c>
    </row>
    <row r="23" spans="1:10" s="110" customFormat="1" ht="13.5" customHeight="1" x14ac:dyDescent="0.2">
      <c r="A23" s="123"/>
      <c r="B23" s="124" t="s">
        <v>117</v>
      </c>
      <c r="C23" s="125">
        <v>10.711423089067548</v>
      </c>
      <c r="D23" s="114">
        <v>4410</v>
      </c>
      <c r="E23" s="114">
        <v>4279</v>
      </c>
      <c r="F23" s="114">
        <v>4243</v>
      </c>
      <c r="G23" s="114">
        <v>4261</v>
      </c>
      <c r="H23" s="114">
        <v>3940</v>
      </c>
      <c r="I23" s="115">
        <v>470</v>
      </c>
      <c r="J23" s="116">
        <v>11.928934010152284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9669</v>
      </c>
      <c r="E26" s="114">
        <v>10015</v>
      </c>
      <c r="F26" s="114">
        <v>10028</v>
      </c>
      <c r="G26" s="114">
        <v>10101</v>
      </c>
      <c r="H26" s="140">
        <v>9799</v>
      </c>
      <c r="I26" s="115">
        <v>-130</v>
      </c>
      <c r="J26" s="116">
        <v>-1.3266659863251353</v>
      </c>
    </row>
    <row r="27" spans="1:10" s="110" customFormat="1" ht="13.5" customHeight="1" x14ac:dyDescent="0.2">
      <c r="A27" s="118" t="s">
        <v>105</v>
      </c>
      <c r="B27" s="119" t="s">
        <v>106</v>
      </c>
      <c r="C27" s="113">
        <v>40.283379873823563</v>
      </c>
      <c r="D27" s="115">
        <v>3895</v>
      </c>
      <c r="E27" s="114">
        <v>3989</v>
      </c>
      <c r="F27" s="114">
        <v>4000</v>
      </c>
      <c r="G27" s="114">
        <v>4000</v>
      </c>
      <c r="H27" s="140">
        <v>3844</v>
      </c>
      <c r="I27" s="115">
        <v>51</v>
      </c>
      <c r="J27" s="116">
        <v>1.3267429760665972</v>
      </c>
    </row>
    <row r="28" spans="1:10" s="110" customFormat="1" ht="13.5" customHeight="1" x14ac:dyDescent="0.2">
      <c r="A28" s="120"/>
      <c r="B28" s="119" t="s">
        <v>107</v>
      </c>
      <c r="C28" s="113">
        <v>59.716620126176437</v>
      </c>
      <c r="D28" s="115">
        <v>5774</v>
      </c>
      <c r="E28" s="114">
        <v>6026</v>
      </c>
      <c r="F28" s="114">
        <v>6028</v>
      </c>
      <c r="G28" s="114">
        <v>6101</v>
      </c>
      <c r="H28" s="140">
        <v>5955</v>
      </c>
      <c r="I28" s="115">
        <v>-181</v>
      </c>
      <c r="J28" s="116">
        <v>-3.0394626364399664</v>
      </c>
    </row>
    <row r="29" spans="1:10" s="110" customFormat="1" ht="13.5" customHeight="1" x14ac:dyDescent="0.2">
      <c r="A29" s="118" t="s">
        <v>105</v>
      </c>
      <c r="B29" s="121" t="s">
        <v>108</v>
      </c>
      <c r="C29" s="113">
        <v>15.689316371910229</v>
      </c>
      <c r="D29" s="115">
        <v>1517</v>
      </c>
      <c r="E29" s="114">
        <v>1559</v>
      </c>
      <c r="F29" s="114">
        <v>1543</v>
      </c>
      <c r="G29" s="114">
        <v>1555</v>
      </c>
      <c r="H29" s="140">
        <v>1417</v>
      </c>
      <c r="I29" s="115">
        <v>100</v>
      </c>
      <c r="J29" s="116">
        <v>7.0571630204657732</v>
      </c>
    </row>
    <row r="30" spans="1:10" s="110" customFormat="1" ht="13.5" customHeight="1" x14ac:dyDescent="0.2">
      <c r="A30" s="118"/>
      <c r="B30" s="121" t="s">
        <v>109</v>
      </c>
      <c r="C30" s="113">
        <v>43.53087185851691</v>
      </c>
      <c r="D30" s="115">
        <v>4209</v>
      </c>
      <c r="E30" s="114">
        <v>4417</v>
      </c>
      <c r="F30" s="114">
        <v>4418</v>
      </c>
      <c r="G30" s="114">
        <v>4480</v>
      </c>
      <c r="H30" s="140">
        <v>4425</v>
      </c>
      <c r="I30" s="115">
        <v>-216</v>
      </c>
      <c r="J30" s="116">
        <v>-4.8813559322033901</v>
      </c>
    </row>
    <row r="31" spans="1:10" s="110" customFormat="1" ht="13.5" customHeight="1" x14ac:dyDescent="0.2">
      <c r="A31" s="118"/>
      <c r="B31" s="121" t="s">
        <v>110</v>
      </c>
      <c r="C31" s="113">
        <v>21.243148205605543</v>
      </c>
      <c r="D31" s="115">
        <v>2054</v>
      </c>
      <c r="E31" s="114">
        <v>2132</v>
      </c>
      <c r="F31" s="114">
        <v>2146</v>
      </c>
      <c r="G31" s="114">
        <v>2151</v>
      </c>
      <c r="H31" s="140">
        <v>2095</v>
      </c>
      <c r="I31" s="115">
        <v>-41</v>
      </c>
      <c r="J31" s="116">
        <v>-1.9570405727923628</v>
      </c>
    </row>
    <row r="32" spans="1:10" s="110" customFormat="1" ht="13.5" customHeight="1" x14ac:dyDescent="0.2">
      <c r="A32" s="120"/>
      <c r="B32" s="121" t="s">
        <v>111</v>
      </c>
      <c r="C32" s="113">
        <v>19.53666356396732</v>
      </c>
      <c r="D32" s="115">
        <v>1889</v>
      </c>
      <c r="E32" s="114">
        <v>1907</v>
      </c>
      <c r="F32" s="114">
        <v>1921</v>
      </c>
      <c r="G32" s="114">
        <v>1915</v>
      </c>
      <c r="H32" s="140">
        <v>1862</v>
      </c>
      <c r="I32" s="115">
        <v>27</v>
      </c>
      <c r="J32" s="116">
        <v>1.4500537056928033</v>
      </c>
    </row>
    <row r="33" spans="1:10" s="110" customFormat="1" ht="13.5" customHeight="1" x14ac:dyDescent="0.2">
      <c r="A33" s="120"/>
      <c r="B33" s="121" t="s">
        <v>112</v>
      </c>
      <c r="C33" s="113">
        <v>1.913331264867101</v>
      </c>
      <c r="D33" s="115">
        <v>185</v>
      </c>
      <c r="E33" s="114">
        <v>177</v>
      </c>
      <c r="F33" s="114">
        <v>193</v>
      </c>
      <c r="G33" s="114">
        <v>187</v>
      </c>
      <c r="H33" s="140">
        <v>178</v>
      </c>
      <c r="I33" s="115">
        <v>7</v>
      </c>
      <c r="J33" s="116">
        <v>3.9325842696629212</v>
      </c>
    </row>
    <row r="34" spans="1:10" s="110" customFormat="1" ht="13.5" customHeight="1" x14ac:dyDescent="0.2">
      <c r="A34" s="118" t="s">
        <v>113</v>
      </c>
      <c r="B34" s="122" t="s">
        <v>116</v>
      </c>
      <c r="C34" s="113">
        <v>93.246457751577211</v>
      </c>
      <c r="D34" s="115">
        <v>9016</v>
      </c>
      <c r="E34" s="114">
        <v>9336</v>
      </c>
      <c r="F34" s="114">
        <v>9366</v>
      </c>
      <c r="G34" s="114">
        <v>9425</v>
      </c>
      <c r="H34" s="140">
        <v>9164</v>
      </c>
      <c r="I34" s="115">
        <v>-148</v>
      </c>
      <c r="J34" s="116">
        <v>-1.6150152771715409</v>
      </c>
    </row>
    <row r="35" spans="1:10" s="110" customFormat="1" ht="13.5" customHeight="1" x14ac:dyDescent="0.2">
      <c r="A35" s="118"/>
      <c r="B35" s="119" t="s">
        <v>117</v>
      </c>
      <c r="C35" s="113">
        <v>6.5260109628710312</v>
      </c>
      <c r="D35" s="115">
        <v>631</v>
      </c>
      <c r="E35" s="114">
        <v>656</v>
      </c>
      <c r="F35" s="114">
        <v>636</v>
      </c>
      <c r="G35" s="114">
        <v>659</v>
      </c>
      <c r="H35" s="140">
        <v>619</v>
      </c>
      <c r="I35" s="115">
        <v>12</v>
      </c>
      <c r="J35" s="116">
        <v>1.938610662358643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6061</v>
      </c>
      <c r="E37" s="114">
        <v>6260</v>
      </c>
      <c r="F37" s="114">
        <v>6270</v>
      </c>
      <c r="G37" s="114">
        <v>6488</v>
      </c>
      <c r="H37" s="140">
        <v>6285</v>
      </c>
      <c r="I37" s="115">
        <v>-224</v>
      </c>
      <c r="J37" s="116">
        <v>-3.5640413683373109</v>
      </c>
    </row>
    <row r="38" spans="1:10" s="110" customFormat="1" ht="13.5" customHeight="1" x14ac:dyDescent="0.2">
      <c r="A38" s="118" t="s">
        <v>105</v>
      </c>
      <c r="B38" s="119" t="s">
        <v>106</v>
      </c>
      <c r="C38" s="113">
        <v>39.267447615904963</v>
      </c>
      <c r="D38" s="115">
        <v>2380</v>
      </c>
      <c r="E38" s="114">
        <v>2406</v>
      </c>
      <c r="F38" s="114">
        <v>2413</v>
      </c>
      <c r="G38" s="114">
        <v>2474</v>
      </c>
      <c r="H38" s="140">
        <v>2383</v>
      </c>
      <c r="I38" s="115">
        <v>-3</v>
      </c>
      <c r="J38" s="116">
        <v>-0.12589173310952581</v>
      </c>
    </row>
    <row r="39" spans="1:10" s="110" customFormat="1" ht="13.5" customHeight="1" x14ac:dyDescent="0.2">
      <c r="A39" s="120"/>
      <c r="B39" s="119" t="s">
        <v>107</v>
      </c>
      <c r="C39" s="113">
        <v>60.732552384095037</v>
      </c>
      <c r="D39" s="115">
        <v>3681</v>
      </c>
      <c r="E39" s="114">
        <v>3854</v>
      </c>
      <c r="F39" s="114">
        <v>3857</v>
      </c>
      <c r="G39" s="114">
        <v>4014</v>
      </c>
      <c r="H39" s="140">
        <v>3902</v>
      </c>
      <c r="I39" s="115">
        <v>-221</v>
      </c>
      <c r="J39" s="116">
        <v>-5.6637621732444901</v>
      </c>
    </row>
    <row r="40" spans="1:10" s="110" customFormat="1" ht="13.5" customHeight="1" x14ac:dyDescent="0.2">
      <c r="A40" s="118" t="s">
        <v>105</v>
      </c>
      <c r="B40" s="121" t="s">
        <v>108</v>
      </c>
      <c r="C40" s="113">
        <v>17.670351427157236</v>
      </c>
      <c r="D40" s="115">
        <v>1071</v>
      </c>
      <c r="E40" s="114">
        <v>1065</v>
      </c>
      <c r="F40" s="114">
        <v>1043</v>
      </c>
      <c r="G40" s="114">
        <v>1163</v>
      </c>
      <c r="H40" s="140">
        <v>1025</v>
      </c>
      <c r="I40" s="115">
        <v>46</v>
      </c>
      <c r="J40" s="116">
        <v>4.4878048780487809</v>
      </c>
    </row>
    <row r="41" spans="1:10" s="110" customFormat="1" ht="13.5" customHeight="1" x14ac:dyDescent="0.2">
      <c r="A41" s="118"/>
      <c r="B41" s="121" t="s">
        <v>109</v>
      </c>
      <c r="C41" s="113">
        <v>29.219600725952812</v>
      </c>
      <c r="D41" s="115">
        <v>1771</v>
      </c>
      <c r="E41" s="114">
        <v>1900</v>
      </c>
      <c r="F41" s="114">
        <v>1907</v>
      </c>
      <c r="G41" s="114">
        <v>2014</v>
      </c>
      <c r="H41" s="140">
        <v>2001</v>
      </c>
      <c r="I41" s="115">
        <v>-230</v>
      </c>
      <c r="J41" s="116">
        <v>-11.494252873563218</v>
      </c>
    </row>
    <row r="42" spans="1:10" s="110" customFormat="1" ht="13.5" customHeight="1" x14ac:dyDescent="0.2">
      <c r="A42" s="118"/>
      <c r="B42" s="121" t="s">
        <v>110</v>
      </c>
      <c r="C42" s="113">
        <v>22.75202111862729</v>
      </c>
      <c r="D42" s="115">
        <v>1379</v>
      </c>
      <c r="E42" s="114">
        <v>1433</v>
      </c>
      <c r="F42" s="114">
        <v>1440</v>
      </c>
      <c r="G42" s="114">
        <v>1441</v>
      </c>
      <c r="H42" s="140">
        <v>1438</v>
      </c>
      <c r="I42" s="115">
        <v>-59</v>
      </c>
      <c r="J42" s="116">
        <v>-4.1029207232267035</v>
      </c>
    </row>
    <row r="43" spans="1:10" s="110" customFormat="1" ht="13.5" customHeight="1" x14ac:dyDescent="0.2">
      <c r="A43" s="120"/>
      <c r="B43" s="121" t="s">
        <v>111</v>
      </c>
      <c r="C43" s="113">
        <v>30.358026728262661</v>
      </c>
      <c r="D43" s="115">
        <v>1840</v>
      </c>
      <c r="E43" s="114">
        <v>1862</v>
      </c>
      <c r="F43" s="114">
        <v>1880</v>
      </c>
      <c r="G43" s="114">
        <v>1870</v>
      </c>
      <c r="H43" s="140">
        <v>1821</v>
      </c>
      <c r="I43" s="115">
        <v>19</v>
      </c>
      <c r="J43" s="116">
        <v>1.043382756727073</v>
      </c>
    </row>
    <row r="44" spans="1:10" s="110" customFormat="1" ht="13.5" customHeight="1" x14ac:dyDescent="0.2">
      <c r="A44" s="120"/>
      <c r="B44" s="121" t="s">
        <v>112</v>
      </c>
      <c r="C44" s="113">
        <v>2.9203101798383106</v>
      </c>
      <c r="D44" s="115">
        <v>177</v>
      </c>
      <c r="E44" s="114">
        <v>171</v>
      </c>
      <c r="F44" s="114">
        <v>188</v>
      </c>
      <c r="G44" s="114">
        <v>182</v>
      </c>
      <c r="H44" s="140">
        <v>172</v>
      </c>
      <c r="I44" s="115">
        <v>5</v>
      </c>
      <c r="J44" s="116">
        <v>2.9069767441860463</v>
      </c>
    </row>
    <row r="45" spans="1:10" s="110" customFormat="1" ht="13.5" customHeight="1" x14ac:dyDescent="0.2">
      <c r="A45" s="118" t="s">
        <v>113</v>
      </c>
      <c r="B45" s="122" t="s">
        <v>116</v>
      </c>
      <c r="C45" s="113">
        <v>93.136446131001492</v>
      </c>
      <c r="D45" s="115">
        <v>5645</v>
      </c>
      <c r="E45" s="114">
        <v>5818</v>
      </c>
      <c r="F45" s="114">
        <v>5839</v>
      </c>
      <c r="G45" s="114">
        <v>6027</v>
      </c>
      <c r="H45" s="140">
        <v>5845</v>
      </c>
      <c r="I45" s="115">
        <v>-200</v>
      </c>
      <c r="J45" s="116">
        <v>-3.4217279726261762</v>
      </c>
    </row>
    <row r="46" spans="1:10" s="110" customFormat="1" ht="13.5" customHeight="1" x14ac:dyDescent="0.2">
      <c r="A46" s="118"/>
      <c r="B46" s="119" t="s">
        <v>117</v>
      </c>
      <c r="C46" s="113">
        <v>6.5005774624649399</v>
      </c>
      <c r="D46" s="115">
        <v>394</v>
      </c>
      <c r="E46" s="114">
        <v>419</v>
      </c>
      <c r="F46" s="114">
        <v>405</v>
      </c>
      <c r="G46" s="114">
        <v>444</v>
      </c>
      <c r="H46" s="140">
        <v>424</v>
      </c>
      <c r="I46" s="115">
        <v>-30</v>
      </c>
      <c r="J46" s="116">
        <v>-7.0754716981132075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3608</v>
      </c>
      <c r="E48" s="114">
        <v>3755</v>
      </c>
      <c r="F48" s="114">
        <v>3758</v>
      </c>
      <c r="G48" s="114">
        <v>3613</v>
      </c>
      <c r="H48" s="140">
        <v>3514</v>
      </c>
      <c r="I48" s="115">
        <v>94</v>
      </c>
      <c r="J48" s="116">
        <v>2.6750142287990895</v>
      </c>
    </row>
    <row r="49" spans="1:12" s="110" customFormat="1" ht="13.5" customHeight="1" x14ac:dyDescent="0.2">
      <c r="A49" s="118" t="s">
        <v>105</v>
      </c>
      <c r="B49" s="119" t="s">
        <v>106</v>
      </c>
      <c r="C49" s="113">
        <v>41.990022172949004</v>
      </c>
      <c r="D49" s="115">
        <v>1515</v>
      </c>
      <c r="E49" s="114">
        <v>1583</v>
      </c>
      <c r="F49" s="114">
        <v>1587</v>
      </c>
      <c r="G49" s="114">
        <v>1526</v>
      </c>
      <c r="H49" s="140">
        <v>1461</v>
      </c>
      <c r="I49" s="115">
        <v>54</v>
      </c>
      <c r="J49" s="116">
        <v>3.6960985626283369</v>
      </c>
    </row>
    <row r="50" spans="1:12" s="110" customFormat="1" ht="13.5" customHeight="1" x14ac:dyDescent="0.2">
      <c r="A50" s="120"/>
      <c r="B50" s="119" t="s">
        <v>107</v>
      </c>
      <c r="C50" s="113">
        <v>58.009977827050996</v>
      </c>
      <c r="D50" s="115">
        <v>2093</v>
      </c>
      <c r="E50" s="114">
        <v>2172</v>
      </c>
      <c r="F50" s="114">
        <v>2171</v>
      </c>
      <c r="G50" s="114">
        <v>2087</v>
      </c>
      <c r="H50" s="140">
        <v>2053</v>
      </c>
      <c r="I50" s="115">
        <v>40</v>
      </c>
      <c r="J50" s="116">
        <v>1.948368241597662</v>
      </c>
    </row>
    <row r="51" spans="1:12" s="110" customFormat="1" ht="13.5" customHeight="1" x14ac:dyDescent="0.2">
      <c r="A51" s="118" t="s">
        <v>105</v>
      </c>
      <c r="B51" s="121" t="s">
        <v>108</v>
      </c>
      <c r="C51" s="113">
        <v>12.361419068736142</v>
      </c>
      <c r="D51" s="115">
        <v>446</v>
      </c>
      <c r="E51" s="114">
        <v>494</v>
      </c>
      <c r="F51" s="114">
        <v>500</v>
      </c>
      <c r="G51" s="114">
        <v>392</v>
      </c>
      <c r="H51" s="140">
        <v>392</v>
      </c>
      <c r="I51" s="115">
        <v>54</v>
      </c>
      <c r="J51" s="116">
        <v>13.775510204081632</v>
      </c>
    </row>
    <row r="52" spans="1:12" s="110" customFormat="1" ht="13.5" customHeight="1" x14ac:dyDescent="0.2">
      <c r="A52" s="118"/>
      <c r="B52" s="121" t="s">
        <v>109</v>
      </c>
      <c r="C52" s="113">
        <v>67.572062084257212</v>
      </c>
      <c r="D52" s="115">
        <v>2438</v>
      </c>
      <c r="E52" s="114">
        <v>2517</v>
      </c>
      <c r="F52" s="114">
        <v>2511</v>
      </c>
      <c r="G52" s="114">
        <v>2466</v>
      </c>
      <c r="H52" s="140">
        <v>2424</v>
      </c>
      <c r="I52" s="115">
        <v>14</v>
      </c>
      <c r="J52" s="116">
        <v>0.57755775577557755</v>
      </c>
    </row>
    <row r="53" spans="1:12" s="110" customFormat="1" ht="13.5" customHeight="1" x14ac:dyDescent="0.2">
      <c r="A53" s="118"/>
      <c r="B53" s="121" t="s">
        <v>110</v>
      </c>
      <c r="C53" s="113">
        <v>18.708425720620841</v>
      </c>
      <c r="D53" s="115">
        <v>675</v>
      </c>
      <c r="E53" s="114">
        <v>699</v>
      </c>
      <c r="F53" s="114">
        <v>706</v>
      </c>
      <c r="G53" s="114">
        <v>710</v>
      </c>
      <c r="H53" s="140">
        <v>657</v>
      </c>
      <c r="I53" s="115">
        <v>18</v>
      </c>
      <c r="J53" s="116">
        <v>2.7397260273972601</v>
      </c>
    </row>
    <row r="54" spans="1:12" s="110" customFormat="1" ht="13.5" customHeight="1" x14ac:dyDescent="0.2">
      <c r="A54" s="120"/>
      <c r="B54" s="121" t="s">
        <v>111</v>
      </c>
      <c r="C54" s="113">
        <v>1.3580931263858094</v>
      </c>
      <c r="D54" s="115">
        <v>49</v>
      </c>
      <c r="E54" s="114">
        <v>45</v>
      </c>
      <c r="F54" s="114">
        <v>41</v>
      </c>
      <c r="G54" s="114">
        <v>45</v>
      </c>
      <c r="H54" s="140">
        <v>41</v>
      </c>
      <c r="I54" s="115">
        <v>8</v>
      </c>
      <c r="J54" s="116">
        <v>19.512195121951219</v>
      </c>
    </row>
    <row r="55" spans="1:12" s="110" customFormat="1" ht="13.5" customHeight="1" x14ac:dyDescent="0.2">
      <c r="A55" s="120"/>
      <c r="B55" s="121" t="s">
        <v>112</v>
      </c>
      <c r="C55" s="113">
        <v>0.22172949002217296</v>
      </c>
      <c r="D55" s="115">
        <v>8</v>
      </c>
      <c r="E55" s="114">
        <v>6</v>
      </c>
      <c r="F55" s="114">
        <v>5</v>
      </c>
      <c r="G55" s="114">
        <v>5</v>
      </c>
      <c r="H55" s="140">
        <v>6</v>
      </c>
      <c r="I55" s="115">
        <v>2</v>
      </c>
      <c r="J55" s="116">
        <v>33.333333333333336</v>
      </c>
    </row>
    <row r="56" spans="1:12" s="110" customFormat="1" ht="13.5" customHeight="1" x14ac:dyDescent="0.2">
      <c r="A56" s="118" t="s">
        <v>113</v>
      </c>
      <c r="B56" s="122" t="s">
        <v>116</v>
      </c>
      <c r="C56" s="113">
        <v>93.431263858093132</v>
      </c>
      <c r="D56" s="115">
        <v>3371</v>
      </c>
      <c r="E56" s="114">
        <v>3518</v>
      </c>
      <c r="F56" s="114">
        <v>3527</v>
      </c>
      <c r="G56" s="114">
        <v>3398</v>
      </c>
      <c r="H56" s="140">
        <v>3319</v>
      </c>
      <c r="I56" s="115">
        <v>52</v>
      </c>
      <c r="J56" s="116">
        <v>1.5667369689665562</v>
      </c>
    </row>
    <row r="57" spans="1:12" s="110" customFormat="1" ht="13.5" customHeight="1" x14ac:dyDescent="0.2">
      <c r="A57" s="142"/>
      <c r="B57" s="124" t="s">
        <v>117</v>
      </c>
      <c r="C57" s="125">
        <v>6.5687361419068733</v>
      </c>
      <c r="D57" s="143">
        <v>237</v>
      </c>
      <c r="E57" s="144">
        <v>237</v>
      </c>
      <c r="F57" s="144">
        <v>231</v>
      </c>
      <c r="G57" s="144">
        <v>215</v>
      </c>
      <c r="H57" s="145">
        <v>195</v>
      </c>
      <c r="I57" s="143">
        <v>42</v>
      </c>
      <c r="J57" s="146">
        <v>21.53846153846154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41171</v>
      </c>
      <c r="E12" s="236">
        <v>41114</v>
      </c>
      <c r="F12" s="114">
        <v>41468</v>
      </c>
      <c r="G12" s="114">
        <v>40796</v>
      </c>
      <c r="H12" s="140">
        <v>40598</v>
      </c>
      <c r="I12" s="115">
        <v>573</v>
      </c>
      <c r="J12" s="116">
        <v>1.4113995763338096</v>
      </c>
    </row>
    <row r="13" spans="1:15" s="110" customFormat="1" ht="12" customHeight="1" x14ac:dyDescent="0.2">
      <c r="A13" s="118" t="s">
        <v>105</v>
      </c>
      <c r="B13" s="119" t="s">
        <v>106</v>
      </c>
      <c r="C13" s="113">
        <v>55.417648344708653</v>
      </c>
      <c r="D13" s="115">
        <v>22816</v>
      </c>
      <c r="E13" s="114">
        <v>22792</v>
      </c>
      <c r="F13" s="114">
        <v>23090</v>
      </c>
      <c r="G13" s="114">
        <v>22755</v>
      </c>
      <c r="H13" s="140">
        <v>22567</v>
      </c>
      <c r="I13" s="115">
        <v>249</v>
      </c>
      <c r="J13" s="116">
        <v>1.1033810431160544</v>
      </c>
    </row>
    <row r="14" spans="1:15" s="110" customFormat="1" ht="12" customHeight="1" x14ac:dyDescent="0.2">
      <c r="A14" s="118"/>
      <c r="B14" s="119" t="s">
        <v>107</v>
      </c>
      <c r="C14" s="113">
        <v>44.582351655291347</v>
      </c>
      <c r="D14" s="115">
        <v>18355</v>
      </c>
      <c r="E14" s="114">
        <v>18322</v>
      </c>
      <c r="F14" s="114">
        <v>18378</v>
      </c>
      <c r="G14" s="114">
        <v>18041</v>
      </c>
      <c r="H14" s="140">
        <v>18031</v>
      </c>
      <c r="I14" s="115">
        <v>324</v>
      </c>
      <c r="J14" s="116">
        <v>1.796905329709944</v>
      </c>
    </row>
    <row r="15" spans="1:15" s="110" customFormat="1" ht="12" customHeight="1" x14ac:dyDescent="0.2">
      <c r="A15" s="118" t="s">
        <v>105</v>
      </c>
      <c r="B15" s="121" t="s">
        <v>108</v>
      </c>
      <c r="C15" s="113">
        <v>11.755847562604746</v>
      </c>
      <c r="D15" s="115">
        <v>4840</v>
      </c>
      <c r="E15" s="114">
        <v>4974</v>
      </c>
      <c r="F15" s="114">
        <v>5143</v>
      </c>
      <c r="G15" s="114">
        <v>4527</v>
      </c>
      <c r="H15" s="140">
        <v>4693</v>
      </c>
      <c r="I15" s="115">
        <v>147</v>
      </c>
      <c r="J15" s="116">
        <v>3.1323247389729385</v>
      </c>
    </row>
    <row r="16" spans="1:15" s="110" customFormat="1" ht="12" customHeight="1" x14ac:dyDescent="0.2">
      <c r="A16" s="118"/>
      <c r="B16" s="121" t="s">
        <v>109</v>
      </c>
      <c r="C16" s="113">
        <v>64.93891331276869</v>
      </c>
      <c r="D16" s="115">
        <v>26736</v>
      </c>
      <c r="E16" s="114">
        <v>26643</v>
      </c>
      <c r="F16" s="114">
        <v>26860</v>
      </c>
      <c r="G16" s="114">
        <v>26851</v>
      </c>
      <c r="H16" s="140">
        <v>26715</v>
      </c>
      <c r="I16" s="115">
        <v>21</v>
      </c>
      <c r="J16" s="116">
        <v>7.860752386299831E-2</v>
      </c>
    </row>
    <row r="17" spans="1:10" s="110" customFormat="1" ht="12" customHeight="1" x14ac:dyDescent="0.2">
      <c r="A17" s="118"/>
      <c r="B17" s="121" t="s">
        <v>110</v>
      </c>
      <c r="C17" s="113">
        <v>21.884336061791068</v>
      </c>
      <c r="D17" s="115">
        <v>9010</v>
      </c>
      <c r="E17" s="114">
        <v>8887</v>
      </c>
      <c r="F17" s="114">
        <v>8873</v>
      </c>
      <c r="G17" s="114">
        <v>8807</v>
      </c>
      <c r="H17" s="140">
        <v>8624</v>
      </c>
      <c r="I17" s="115">
        <v>386</v>
      </c>
      <c r="J17" s="116">
        <v>4.4758812615955472</v>
      </c>
    </row>
    <row r="18" spans="1:10" s="110" customFormat="1" ht="12" customHeight="1" x14ac:dyDescent="0.2">
      <c r="A18" s="120"/>
      <c r="B18" s="121" t="s">
        <v>111</v>
      </c>
      <c r="C18" s="113">
        <v>1.4209030628354911</v>
      </c>
      <c r="D18" s="115">
        <v>585</v>
      </c>
      <c r="E18" s="114">
        <v>610</v>
      </c>
      <c r="F18" s="114">
        <v>592</v>
      </c>
      <c r="G18" s="114">
        <v>611</v>
      </c>
      <c r="H18" s="140">
        <v>566</v>
      </c>
      <c r="I18" s="115">
        <v>19</v>
      </c>
      <c r="J18" s="116">
        <v>3.3568904593639575</v>
      </c>
    </row>
    <row r="19" spans="1:10" s="110" customFormat="1" ht="12" customHeight="1" x14ac:dyDescent="0.2">
      <c r="A19" s="120"/>
      <c r="B19" s="121" t="s">
        <v>112</v>
      </c>
      <c r="C19" s="113">
        <v>0.33518738918170554</v>
      </c>
      <c r="D19" s="115">
        <v>138</v>
      </c>
      <c r="E19" s="114">
        <v>142</v>
      </c>
      <c r="F19" s="114">
        <v>138</v>
      </c>
      <c r="G19" s="114">
        <v>126</v>
      </c>
      <c r="H19" s="140">
        <v>117</v>
      </c>
      <c r="I19" s="115">
        <v>21</v>
      </c>
      <c r="J19" s="116">
        <v>17.948717948717949</v>
      </c>
    </row>
    <row r="20" spans="1:10" s="110" customFormat="1" ht="12" customHeight="1" x14ac:dyDescent="0.2">
      <c r="A20" s="118" t="s">
        <v>113</v>
      </c>
      <c r="B20" s="119" t="s">
        <v>181</v>
      </c>
      <c r="C20" s="113">
        <v>70.297053751426972</v>
      </c>
      <c r="D20" s="115">
        <v>28942</v>
      </c>
      <c r="E20" s="114">
        <v>28936</v>
      </c>
      <c r="F20" s="114">
        <v>29280</v>
      </c>
      <c r="G20" s="114">
        <v>28723</v>
      </c>
      <c r="H20" s="140">
        <v>28572</v>
      </c>
      <c r="I20" s="115">
        <v>370</v>
      </c>
      <c r="J20" s="116">
        <v>1.2949741005179896</v>
      </c>
    </row>
    <row r="21" spans="1:10" s="110" customFormat="1" ht="12" customHeight="1" x14ac:dyDescent="0.2">
      <c r="A21" s="118"/>
      <c r="B21" s="119" t="s">
        <v>182</v>
      </c>
      <c r="C21" s="113">
        <v>29.702946248573024</v>
      </c>
      <c r="D21" s="115">
        <v>12229</v>
      </c>
      <c r="E21" s="114">
        <v>12178</v>
      </c>
      <c r="F21" s="114">
        <v>12188</v>
      </c>
      <c r="G21" s="114">
        <v>12073</v>
      </c>
      <c r="H21" s="140">
        <v>12026</v>
      </c>
      <c r="I21" s="115">
        <v>203</v>
      </c>
      <c r="J21" s="116">
        <v>1.6880093131548313</v>
      </c>
    </row>
    <row r="22" spans="1:10" s="110" customFormat="1" ht="12" customHeight="1" x14ac:dyDescent="0.2">
      <c r="A22" s="118" t="s">
        <v>113</v>
      </c>
      <c r="B22" s="119" t="s">
        <v>116</v>
      </c>
      <c r="C22" s="113">
        <v>89.232712346068837</v>
      </c>
      <c r="D22" s="115">
        <v>36738</v>
      </c>
      <c r="E22" s="114">
        <v>36815</v>
      </c>
      <c r="F22" s="114">
        <v>37207</v>
      </c>
      <c r="G22" s="114">
        <v>36519</v>
      </c>
      <c r="H22" s="140">
        <v>36641</v>
      </c>
      <c r="I22" s="115">
        <v>97</v>
      </c>
      <c r="J22" s="116">
        <v>0.26473076608171175</v>
      </c>
    </row>
    <row r="23" spans="1:10" s="110" customFormat="1" ht="12" customHeight="1" x14ac:dyDescent="0.2">
      <c r="A23" s="118"/>
      <c r="B23" s="119" t="s">
        <v>117</v>
      </c>
      <c r="C23" s="113">
        <v>10.711423089067548</v>
      </c>
      <c r="D23" s="115">
        <v>4410</v>
      </c>
      <c r="E23" s="114">
        <v>4279</v>
      </c>
      <c r="F23" s="114">
        <v>4243</v>
      </c>
      <c r="G23" s="114">
        <v>4261</v>
      </c>
      <c r="H23" s="140">
        <v>3940</v>
      </c>
      <c r="I23" s="115">
        <v>470</v>
      </c>
      <c r="J23" s="116">
        <v>11.928934010152284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48581</v>
      </c>
      <c r="E64" s="236">
        <v>48547</v>
      </c>
      <c r="F64" s="236">
        <v>49131</v>
      </c>
      <c r="G64" s="236">
        <v>48217</v>
      </c>
      <c r="H64" s="140">
        <v>48324</v>
      </c>
      <c r="I64" s="115">
        <v>257</v>
      </c>
      <c r="J64" s="116">
        <v>0.53182683552686039</v>
      </c>
    </row>
    <row r="65" spans="1:12" s="110" customFormat="1" ht="12" customHeight="1" x14ac:dyDescent="0.2">
      <c r="A65" s="118" t="s">
        <v>105</v>
      </c>
      <c r="B65" s="119" t="s">
        <v>106</v>
      </c>
      <c r="C65" s="113">
        <v>54.685988349354687</v>
      </c>
      <c r="D65" s="235">
        <v>26567</v>
      </c>
      <c r="E65" s="236">
        <v>26591</v>
      </c>
      <c r="F65" s="236">
        <v>27031</v>
      </c>
      <c r="G65" s="236">
        <v>26567</v>
      </c>
      <c r="H65" s="140">
        <v>26598</v>
      </c>
      <c r="I65" s="115">
        <v>-31</v>
      </c>
      <c r="J65" s="116">
        <v>-0.11655011655011654</v>
      </c>
    </row>
    <row r="66" spans="1:12" s="110" customFormat="1" ht="12" customHeight="1" x14ac:dyDescent="0.2">
      <c r="A66" s="118"/>
      <c r="B66" s="119" t="s">
        <v>107</v>
      </c>
      <c r="C66" s="113">
        <v>45.314011650645313</v>
      </c>
      <c r="D66" s="235">
        <v>22014</v>
      </c>
      <c r="E66" s="236">
        <v>21956</v>
      </c>
      <c r="F66" s="236">
        <v>22100</v>
      </c>
      <c r="G66" s="236">
        <v>21650</v>
      </c>
      <c r="H66" s="140">
        <v>21726</v>
      </c>
      <c r="I66" s="115">
        <v>288</v>
      </c>
      <c r="J66" s="116">
        <v>1.3256006628003314</v>
      </c>
    </row>
    <row r="67" spans="1:12" s="110" customFormat="1" ht="12" customHeight="1" x14ac:dyDescent="0.2">
      <c r="A67" s="118" t="s">
        <v>105</v>
      </c>
      <c r="B67" s="121" t="s">
        <v>108</v>
      </c>
      <c r="C67" s="113">
        <v>11.144274510611144</v>
      </c>
      <c r="D67" s="235">
        <v>5414</v>
      </c>
      <c r="E67" s="236">
        <v>5579</v>
      </c>
      <c r="F67" s="236">
        <v>5793</v>
      </c>
      <c r="G67" s="236">
        <v>5095</v>
      </c>
      <c r="H67" s="140">
        <v>5364</v>
      </c>
      <c r="I67" s="115">
        <v>50</v>
      </c>
      <c r="J67" s="116">
        <v>0.93214019388516034</v>
      </c>
    </row>
    <row r="68" spans="1:12" s="110" customFormat="1" ht="12" customHeight="1" x14ac:dyDescent="0.2">
      <c r="A68" s="118"/>
      <c r="B68" s="121" t="s">
        <v>109</v>
      </c>
      <c r="C68" s="113">
        <v>64.903974804964903</v>
      </c>
      <c r="D68" s="235">
        <v>31531</v>
      </c>
      <c r="E68" s="236">
        <v>31458</v>
      </c>
      <c r="F68" s="236">
        <v>31870</v>
      </c>
      <c r="G68" s="236">
        <v>31800</v>
      </c>
      <c r="H68" s="140">
        <v>31868</v>
      </c>
      <c r="I68" s="115">
        <v>-337</v>
      </c>
      <c r="J68" s="116">
        <v>-1.0574871344295218</v>
      </c>
    </row>
    <row r="69" spans="1:12" s="110" customFormat="1" ht="12" customHeight="1" x14ac:dyDescent="0.2">
      <c r="A69" s="118"/>
      <c r="B69" s="121" t="s">
        <v>110</v>
      </c>
      <c r="C69" s="113">
        <v>22.605545377822605</v>
      </c>
      <c r="D69" s="235">
        <v>10982</v>
      </c>
      <c r="E69" s="236">
        <v>10837</v>
      </c>
      <c r="F69" s="236">
        <v>10818</v>
      </c>
      <c r="G69" s="236">
        <v>10661</v>
      </c>
      <c r="H69" s="140">
        <v>10454</v>
      </c>
      <c r="I69" s="115">
        <v>528</v>
      </c>
      <c r="J69" s="116">
        <v>5.0506982973024677</v>
      </c>
    </row>
    <row r="70" spans="1:12" s="110" customFormat="1" ht="12" customHeight="1" x14ac:dyDescent="0.2">
      <c r="A70" s="120"/>
      <c r="B70" s="121" t="s">
        <v>111</v>
      </c>
      <c r="C70" s="113">
        <v>1.3462053066013462</v>
      </c>
      <c r="D70" s="235">
        <v>654</v>
      </c>
      <c r="E70" s="236">
        <v>673</v>
      </c>
      <c r="F70" s="236">
        <v>650</v>
      </c>
      <c r="G70" s="236">
        <v>661</v>
      </c>
      <c r="H70" s="140">
        <v>638</v>
      </c>
      <c r="I70" s="115">
        <v>16</v>
      </c>
      <c r="J70" s="116">
        <v>2.5078369905956115</v>
      </c>
    </row>
    <row r="71" spans="1:12" s="110" customFormat="1" ht="12" customHeight="1" x14ac:dyDescent="0.2">
      <c r="A71" s="120"/>
      <c r="B71" s="121" t="s">
        <v>112</v>
      </c>
      <c r="C71" s="113">
        <v>0.33140528190033142</v>
      </c>
      <c r="D71" s="235">
        <v>161</v>
      </c>
      <c r="E71" s="236">
        <v>153</v>
      </c>
      <c r="F71" s="236">
        <v>153</v>
      </c>
      <c r="G71" s="236">
        <v>134</v>
      </c>
      <c r="H71" s="140">
        <v>129</v>
      </c>
      <c r="I71" s="115">
        <v>32</v>
      </c>
      <c r="J71" s="116">
        <v>24.806201550387598</v>
      </c>
    </row>
    <row r="72" spans="1:12" s="110" customFormat="1" ht="12" customHeight="1" x14ac:dyDescent="0.2">
      <c r="A72" s="118" t="s">
        <v>113</v>
      </c>
      <c r="B72" s="119" t="s">
        <v>181</v>
      </c>
      <c r="C72" s="113">
        <v>70.377308001070375</v>
      </c>
      <c r="D72" s="235">
        <v>34190</v>
      </c>
      <c r="E72" s="236">
        <v>34236</v>
      </c>
      <c r="F72" s="236">
        <v>34820</v>
      </c>
      <c r="G72" s="236">
        <v>34097</v>
      </c>
      <c r="H72" s="140">
        <v>34255</v>
      </c>
      <c r="I72" s="115">
        <v>-65</v>
      </c>
      <c r="J72" s="116">
        <v>-0.18975332068311196</v>
      </c>
    </row>
    <row r="73" spans="1:12" s="110" customFormat="1" ht="12" customHeight="1" x14ac:dyDescent="0.2">
      <c r="A73" s="118"/>
      <c r="B73" s="119" t="s">
        <v>182</v>
      </c>
      <c r="C73" s="113">
        <v>29.622691998929621</v>
      </c>
      <c r="D73" s="115">
        <v>14391</v>
      </c>
      <c r="E73" s="114">
        <v>14311</v>
      </c>
      <c r="F73" s="114">
        <v>14311</v>
      </c>
      <c r="G73" s="114">
        <v>14120</v>
      </c>
      <c r="H73" s="140">
        <v>14069</v>
      </c>
      <c r="I73" s="115">
        <v>322</v>
      </c>
      <c r="J73" s="116">
        <v>2.2887198805885278</v>
      </c>
    </row>
    <row r="74" spans="1:12" s="110" customFormat="1" ht="12" customHeight="1" x14ac:dyDescent="0.2">
      <c r="A74" s="118" t="s">
        <v>113</v>
      </c>
      <c r="B74" s="119" t="s">
        <v>116</v>
      </c>
      <c r="C74" s="113">
        <v>92.439431053292438</v>
      </c>
      <c r="D74" s="115">
        <v>44908</v>
      </c>
      <c r="E74" s="114">
        <v>45033</v>
      </c>
      <c r="F74" s="114">
        <v>45449</v>
      </c>
      <c r="G74" s="114">
        <v>44586</v>
      </c>
      <c r="H74" s="140">
        <v>44790</v>
      </c>
      <c r="I74" s="115">
        <v>118</v>
      </c>
      <c r="J74" s="116">
        <v>0.26345166331770487</v>
      </c>
    </row>
    <row r="75" spans="1:12" s="110" customFormat="1" ht="12" customHeight="1" x14ac:dyDescent="0.2">
      <c r="A75" s="142"/>
      <c r="B75" s="124" t="s">
        <v>117</v>
      </c>
      <c r="C75" s="125">
        <v>7.5214590066075218</v>
      </c>
      <c r="D75" s="143">
        <v>3654</v>
      </c>
      <c r="E75" s="144">
        <v>3497</v>
      </c>
      <c r="F75" s="144">
        <v>3665</v>
      </c>
      <c r="G75" s="144">
        <v>3613</v>
      </c>
      <c r="H75" s="145">
        <v>3517</v>
      </c>
      <c r="I75" s="143">
        <v>137</v>
      </c>
      <c r="J75" s="146">
        <v>3.8953653682115439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41171</v>
      </c>
      <c r="G11" s="114">
        <v>41114</v>
      </c>
      <c r="H11" s="114">
        <v>41468</v>
      </c>
      <c r="I11" s="114">
        <v>40796</v>
      </c>
      <c r="J11" s="140">
        <v>40598</v>
      </c>
      <c r="K11" s="114">
        <v>573</v>
      </c>
      <c r="L11" s="116">
        <v>1.4113995763338096</v>
      </c>
    </row>
    <row r="12" spans="1:17" s="110" customFormat="1" ht="24.95" customHeight="1" x14ac:dyDescent="0.2">
      <c r="A12" s="604" t="s">
        <v>185</v>
      </c>
      <c r="B12" s="605"/>
      <c r="C12" s="605"/>
      <c r="D12" s="606"/>
      <c r="E12" s="113">
        <v>55.417648344708653</v>
      </c>
      <c r="F12" s="115">
        <v>22816</v>
      </c>
      <c r="G12" s="114">
        <v>22792</v>
      </c>
      <c r="H12" s="114">
        <v>23090</v>
      </c>
      <c r="I12" s="114">
        <v>22755</v>
      </c>
      <c r="J12" s="140">
        <v>22567</v>
      </c>
      <c r="K12" s="114">
        <v>249</v>
      </c>
      <c r="L12" s="116">
        <v>1.1033810431160544</v>
      </c>
    </row>
    <row r="13" spans="1:17" s="110" customFormat="1" ht="15" customHeight="1" x14ac:dyDescent="0.2">
      <c r="A13" s="120"/>
      <c r="B13" s="612" t="s">
        <v>107</v>
      </c>
      <c r="C13" s="612"/>
      <c r="E13" s="113">
        <v>44.582351655291347</v>
      </c>
      <c r="F13" s="115">
        <v>18355</v>
      </c>
      <c r="G13" s="114">
        <v>18322</v>
      </c>
      <c r="H13" s="114">
        <v>18378</v>
      </c>
      <c r="I13" s="114">
        <v>18041</v>
      </c>
      <c r="J13" s="140">
        <v>18031</v>
      </c>
      <c r="K13" s="114">
        <v>324</v>
      </c>
      <c r="L13" s="116">
        <v>1.796905329709944</v>
      </c>
    </row>
    <row r="14" spans="1:17" s="110" customFormat="1" ht="24.95" customHeight="1" x14ac:dyDescent="0.2">
      <c r="A14" s="604" t="s">
        <v>186</v>
      </c>
      <c r="B14" s="605"/>
      <c r="C14" s="605"/>
      <c r="D14" s="606"/>
      <c r="E14" s="113">
        <v>11.755847562604746</v>
      </c>
      <c r="F14" s="115">
        <v>4840</v>
      </c>
      <c r="G14" s="114">
        <v>4974</v>
      </c>
      <c r="H14" s="114">
        <v>5143</v>
      </c>
      <c r="I14" s="114">
        <v>4527</v>
      </c>
      <c r="J14" s="140">
        <v>4693</v>
      </c>
      <c r="K14" s="114">
        <v>147</v>
      </c>
      <c r="L14" s="116">
        <v>3.1323247389729385</v>
      </c>
    </row>
    <row r="15" spans="1:17" s="110" customFormat="1" ht="15" customHeight="1" x14ac:dyDescent="0.2">
      <c r="A15" s="120"/>
      <c r="B15" s="119"/>
      <c r="C15" s="258" t="s">
        <v>106</v>
      </c>
      <c r="E15" s="113">
        <v>61.756198347107436</v>
      </c>
      <c r="F15" s="115">
        <v>2989</v>
      </c>
      <c r="G15" s="114">
        <v>3078</v>
      </c>
      <c r="H15" s="114">
        <v>3210</v>
      </c>
      <c r="I15" s="114">
        <v>2841</v>
      </c>
      <c r="J15" s="140">
        <v>2951</v>
      </c>
      <c r="K15" s="114">
        <v>38</v>
      </c>
      <c r="L15" s="116">
        <v>1.2876990850559134</v>
      </c>
    </row>
    <row r="16" spans="1:17" s="110" customFormat="1" ht="15" customHeight="1" x14ac:dyDescent="0.2">
      <c r="A16" s="120"/>
      <c r="B16" s="119"/>
      <c r="C16" s="258" t="s">
        <v>107</v>
      </c>
      <c r="E16" s="113">
        <v>38.243801652892564</v>
      </c>
      <c r="F16" s="115">
        <v>1851</v>
      </c>
      <c r="G16" s="114">
        <v>1896</v>
      </c>
      <c r="H16" s="114">
        <v>1933</v>
      </c>
      <c r="I16" s="114">
        <v>1686</v>
      </c>
      <c r="J16" s="140">
        <v>1742</v>
      </c>
      <c r="K16" s="114">
        <v>109</v>
      </c>
      <c r="L16" s="116">
        <v>6.2571756601607351</v>
      </c>
    </row>
    <row r="17" spans="1:12" s="110" customFormat="1" ht="15" customHeight="1" x14ac:dyDescent="0.2">
      <c r="A17" s="120"/>
      <c r="B17" s="121" t="s">
        <v>109</v>
      </c>
      <c r="C17" s="258"/>
      <c r="E17" s="113">
        <v>64.93891331276869</v>
      </c>
      <c r="F17" s="115">
        <v>26736</v>
      </c>
      <c r="G17" s="114">
        <v>26643</v>
      </c>
      <c r="H17" s="114">
        <v>26860</v>
      </c>
      <c r="I17" s="114">
        <v>26851</v>
      </c>
      <c r="J17" s="140">
        <v>26715</v>
      </c>
      <c r="K17" s="114">
        <v>21</v>
      </c>
      <c r="L17" s="116">
        <v>7.860752386299831E-2</v>
      </c>
    </row>
    <row r="18" spans="1:12" s="110" customFormat="1" ht="15" customHeight="1" x14ac:dyDescent="0.2">
      <c r="A18" s="120"/>
      <c r="B18" s="119"/>
      <c r="C18" s="258" t="s">
        <v>106</v>
      </c>
      <c r="E18" s="113">
        <v>55.041891083183721</v>
      </c>
      <c r="F18" s="115">
        <v>14716</v>
      </c>
      <c r="G18" s="114">
        <v>14650</v>
      </c>
      <c r="H18" s="114">
        <v>14831</v>
      </c>
      <c r="I18" s="114">
        <v>14888</v>
      </c>
      <c r="J18" s="140">
        <v>14754</v>
      </c>
      <c r="K18" s="114">
        <v>-38</v>
      </c>
      <c r="L18" s="116">
        <v>-0.2575572726040396</v>
      </c>
    </row>
    <row r="19" spans="1:12" s="110" customFormat="1" ht="15" customHeight="1" x14ac:dyDescent="0.2">
      <c r="A19" s="120"/>
      <c r="B19" s="119"/>
      <c r="C19" s="258" t="s">
        <v>107</v>
      </c>
      <c r="E19" s="113">
        <v>44.958108916816279</v>
      </c>
      <c r="F19" s="115">
        <v>12020</v>
      </c>
      <c r="G19" s="114">
        <v>11993</v>
      </c>
      <c r="H19" s="114">
        <v>12029</v>
      </c>
      <c r="I19" s="114">
        <v>11963</v>
      </c>
      <c r="J19" s="140">
        <v>11961</v>
      </c>
      <c r="K19" s="114">
        <v>59</v>
      </c>
      <c r="L19" s="116">
        <v>0.49326979349552713</v>
      </c>
    </row>
    <row r="20" spans="1:12" s="110" customFormat="1" ht="15" customHeight="1" x14ac:dyDescent="0.2">
      <c r="A20" s="120"/>
      <c r="B20" s="121" t="s">
        <v>110</v>
      </c>
      <c r="C20" s="258"/>
      <c r="E20" s="113">
        <v>21.884336061791068</v>
      </c>
      <c r="F20" s="115">
        <v>9010</v>
      </c>
      <c r="G20" s="114">
        <v>8887</v>
      </c>
      <c r="H20" s="114">
        <v>8873</v>
      </c>
      <c r="I20" s="114">
        <v>8807</v>
      </c>
      <c r="J20" s="140">
        <v>8624</v>
      </c>
      <c r="K20" s="114">
        <v>386</v>
      </c>
      <c r="L20" s="116">
        <v>4.4758812615955472</v>
      </c>
    </row>
    <row r="21" spans="1:12" s="110" customFormat="1" ht="15" customHeight="1" x14ac:dyDescent="0.2">
      <c r="A21" s="120"/>
      <c r="B21" s="119"/>
      <c r="C21" s="258" t="s">
        <v>106</v>
      </c>
      <c r="E21" s="113">
        <v>52.730299667036626</v>
      </c>
      <c r="F21" s="115">
        <v>4751</v>
      </c>
      <c r="G21" s="114">
        <v>4677</v>
      </c>
      <c r="H21" s="114">
        <v>4663</v>
      </c>
      <c r="I21" s="114">
        <v>4631</v>
      </c>
      <c r="J21" s="140">
        <v>4506</v>
      </c>
      <c r="K21" s="114">
        <v>245</v>
      </c>
      <c r="L21" s="116">
        <v>5.4371948513093651</v>
      </c>
    </row>
    <row r="22" spans="1:12" s="110" customFormat="1" ht="15" customHeight="1" x14ac:dyDescent="0.2">
      <c r="A22" s="120"/>
      <c r="B22" s="119"/>
      <c r="C22" s="258" t="s">
        <v>107</v>
      </c>
      <c r="E22" s="113">
        <v>47.269700332963374</v>
      </c>
      <c r="F22" s="115">
        <v>4259</v>
      </c>
      <c r="G22" s="114">
        <v>4210</v>
      </c>
      <c r="H22" s="114">
        <v>4210</v>
      </c>
      <c r="I22" s="114">
        <v>4176</v>
      </c>
      <c r="J22" s="140">
        <v>4118</v>
      </c>
      <c r="K22" s="114">
        <v>141</v>
      </c>
      <c r="L22" s="116">
        <v>3.423992229237494</v>
      </c>
    </row>
    <row r="23" spans="1:12" s="110" customFormat="1" ht="15" customHeight="1" x14ac:dyDescent="0.2">
      <c r="A23" s="120"/>
      <c r="B23" s="121" t="s">
        <v>111</v>
      </c>
      <c r="C23" s="258"/>
      <c r="E23" s="113">
        <v>1.4209030628354911</v>
      </c>
      <c r="F23" s="115">
        <v>585</v>
      </c>
      <c r="G23" s="114">
        <v>610</v>
      </c>
      <c r="H23" s="114">
        <v>592</v>
      </c>
      <c r="I23" s="114">
        <v>611</v>
      </c>
      <c r="J23" s="140">
        <v>566</v>
      </c>
      <c r="K23" s="114">
        <v>19</v>
      </c>
      <c r="L23" s="116">
        <v>3.3568904593639575</v>
      </c>
    </row>
    <row r="24" spans="1:12" s="110" customFormat="1" ht="15" customHeight="1" x14ac:dyDescent="0.2">
      <c r="A24" s="120"/>
      <c r="B24" s="119"/>
      <c r="C24" s="258" t="s">
        <v>106</v>
      </c>
      <c r="E24" s="113">
        <v>61.53846153846154</v>
      </c>
      <c r="F24" s="115">
        <v>360</v>
      </c>
      <c r="G24" s="114">
        <v>387</v>
      </c>
      <c r="H24" s="114">
        <v>386</v>
      </c>
      <c r="I24" s="114">
        <v>395</v>
      </c>
      <c r="J24" s="140">
        <v>356</v>
      </c>
      <c r="K24" s="114">
        <v>4</v>
      </c>
      <c r="L24" s="116">
        <v>1.1235955056179776</v>
      </c>
    </row>
    <row r="25" spans="1:12" s="110" customFormat="1" ht="15" customHeight="1" x14ac:dyDescent="0.2">
      <c r="A25" s="120"/>
      <c r="B25" s="119"/>
      <c r="C25" s="258" t="s">
        <v>107</v>
      </c>
      <c r="E25" s="113">
        <v>38.46153846153846</v>
      </c>
      <c r="F25" s="115">
        <v>225</v>
      </c>
      <c r="G25" s="114">
        <v>223</v>
      </c>
      <c r="H25" s="114">
        <v>206</v>
      </c>
      <c r="I25" s="114">
        <v>216</v>
      </c>
      <c r="J25" s="140">
        <v>210</v>
      </c>
      <c r="K25" s="114">
        <v>15</v>
      </c>
      <c r="L25" s="116">
        <v>7.1428571428571432</v>
      </c>
    </row>
    <row r="26" spans="1:12" s="110" customFormat="1" ht="15" customHeight="1" x14ac:dyDescent="0.2">
      <c r="A26" s="120"/>
      <c r="C26" s="121" t="s">
        <v>187</v>
      </c>
      <c r="D26" s="110" t="s">
        <v>188</v>
      </c>
      <c r="E26" s="113">
        <v>0.33518738918170554</v>
      </c>
      <c r="F26" s="115">
        <v>138</v>
      </c>
      <c r="G26" s="114">
        <v>142</v>
      </c>
      <c r="H26" s="114">
        <v>138</v>
      </c>
      <c r="I26" s="114">
        <v>126</v>
      </c>
      <c r="J26" s="140">
        <v>117</v>
      </c>
      <c r="K26" s="114">
        <v>21</v>
      </c>
      <c r="L26" s="116">
        <v>17.948717948717949</v>
      </c>
    </row>
    <row r="27" spans="1:12" s="110" customFormat="1" ht="15" customHeight="1" x14ac:dyDescent="0.2">
      <c r="A27" s="120"/>
      <c r="B27" s="119"/>
      <c r="D27" s="259" t="s">
        <v>106</v>
      </c>
      <c r="E27" s="113">
        <v>52.89855072463768</v>
      </c>
      <c r="F27" s="115">
        <v>73</v>
      </c>
      <c r="G27" s="114">
        <v>81</v>
      </c>
      <c r="H27" s="114">
        <v>85</v>
      </c>
      <c r="I27" s="114">
        <v>73</v>
      </c>
      <c r="J27" s="140">
        <v>65</v>
      </c>
      <c r="K27" s="114">
        <v>8</v>
      </c>
      <c r="L27" s="116">
        <v>12.307692307692308</v>
      </c>
    </row>
    <row r="28" spans="1:12" s="110" customFormat="1" ht="15" customHeight="1" x14ac:dyDescent="0.2">
      <c r="A28" s="120"/>
      <c r="B28" s="119"/>
      <c r="D28" s="259" t="s">
        <v>107</v>
      </c>
      <c r="E28" s="113">
        <v>47.10144927536232</v>
      </c>
      <c r="F28" s="115">
        <v>65</v>
      </c>
      <c r="G28" s="114">
        <v>61</v>
      </c>
      <c r="H28" s="114">
        <v>53</v>
      </c>
      <c r="I28" s="114">
        <v>53</v>
      </c>
      <c r="J28" s="140">
        <v>52</v>
      </c>
      <c r="K28" s="114">
        <v>13</v>
      </c>
      <c r="L28" s="116">
        <v>25</v>
      </c>
    </row>
    <row r="29" spans="1:12" s="110" customFormat="1" ht="24.95" customHeight="1" x14ac:dyDescent="0.2">
      <c r="A29" s="604" t="s">
        <v>189</v>
      </c>
      <c r="B29" s="605"/>
      <c r="C29" s="605"/>
      <c r="D29" s="606"/>
      <c r="E29" s="113">
        <v>89.232712346068837</v>
      </c>
      <c r="F29" s="115">
        <v>36738</v>
      </c>
      <c r="G29" s="114">
        <v>36815</v>
      </c>
      <c r="H29" s="114">
        <v>37207</v>
      </c>
      <c r="I29" s="114">
        <v>36519</v>
      </c>
      <c r="J29" s="140">
        <v>36641</v>
      </c>
      <c r="K29" s="114">
        <v>97</v>
      </c>
      <c r="L29" s="116">
        <v>0.26473076608171175</v>
      </c>
    </row>
    <row r="30" spans="1:12" s="110" customFormat="1" ht="15" customHeight="1" x14ac:dyDescent="0.2">
      <c r="A30" s="120"/>
      <c r="B30" s="119"/>
      <c r="C30" s="258" t="s">
        <v>106</v>
      </c>
      <c r="E30" s="113">
        <v>53.625673689367957</v>
      </c>
      <c r="F30" s="115">
        <v>19701</v>
      </c>
      <c r="G30" s="114">
        <v>19751</v>
      </c>
      <c r="H30" s="114">
        <v>20045</v>
      </c>
      <c r="I30" s="114">
        <v>19703</v>
      </c>
      <c r="J30" s="140">
        <v>19712</v>
      </c>
      <c r="K30" s="114">
        <v>-11</v>
      </c>
      <c r="L30" s="116">
        <v>-5.5803571428571432E-2</v>
      </c>
    </row>
    <row r="31" spans="1:12" s="110" customFormat="1" ht="15" customHeight="1" x14ac:dyDescent="0.2">
      <c r="A31" s="120"/>
      <c r="B31" s="119"/>
      <c r="C31" s="258" t="s">
        <v>107</v>
      </c>
      <c r="E31" s="113">
        <v>46.374326310632043</v>
      </c>
      <c r="F31" s="115">
        <v>17037</v>
      </c>
      <c r="G31" s="114">
        <v>17064</v>
      </c>
      <c r="H31" s="114">
        <v>17162</v>
      </c>
      <c r="I31" s="114">
        <v>16816</v>
      </c>
      <c r="J31" s="140">
        <v>16929</v>
      </c>
      <c r="K31" s="114">
        <v>108</v>
      </c>
      <c r="L31" s="116">
        <v>0.63795853269537484</v>
      </c>
    </row>
    <row r="32" spans="1:12" s="110" customFormat="1" ht="15" customHeight="1" x14ac:dyDescent="0.2">
      <c r="A32" s="120"/>
      <c r="B32" s="119" t="s">
        <v>117</v>
      </c>
      <c r="C32" s="258"/>
      <c r="E32" s="113">
        <v>10.711423089067548</v>
      </c>
      <c r="F32" s="115">
        <v>4410</v>
      </c>
      <c r="G32" s="114">
        <v>4279</v>
      </c>
      <c r="H32" s="114">
        <v>4243</v>
      </c>
      <c r="I32" s="114">
        <v>4261</v>
      </c>
      <c r="J32" s="140">
        <v>3940</v>
      </c>
      <c r="K32" s="114">
        <v>470</v>
      </c>
      <c r="L32" s="116">
        <v>11.928934010152284</v>
      </c>
    </row>
    <row r="33" spans="1:12" s="110" customFormat="1" ht="15" customHeight="1" x14ac:dyDescent="0.2">
      <c r="A33" s="120"/>
      <c r="B33" s="119"/>
      <c r="C33" s="258" t="s">
        <v>106</v>
      </c>
      <c r="E33" s="113">
        <v>70.362811791383223</v>
      </c>
      <c r="F33" s="115">
        <v>3103</v>
      </c>
      <c r="G33" s="114">
        <v>3031</v>
      </c>
      <c r="H33" s="114">
        <v>3035</v>
      </c>
      <c r="I33" s="114">
        <v>3042</v>
      </c>
      <c r="J33" s="140">
        <v>2844</v>
      </c>
      <c r="K33" s="114">
        <v>259</v>
      </c>
      <c r="L33" s="116">
        <v>9.1068917018284115</v>
      </c>
    </row>
    <row r="34" spans="1:12" s="110" customFormat="1" ht="15" customHeight="1" x14ac:dyDescent="0.2">
      <c r="A34" s="120"/>
      <c r="B34" s="119"/>
      <c r="C34" s="258" t="s">
        <v>107</v>
      </c>
      <c r="E34" s="113">
        <v>29.637188208616781</v>
      </c>
      <c r="F34" s="115">
        <v>1307</v>
      </c>
      <c r="G34" s="114">
        <v>1248</v>
      </c>
      <c r="H34" s="114">
        <v>1208</v>
      </c>
      <c r="I34" s="114">
        <v>1219</v>
      </c>
      <c r="J34" s="140">
        <v>1096</v>
      </c>
      <c r="K34" s="114">
        <v>211</v>
      </c>
      <c r="L34" s="116">
        <v>19.251824817518248</v>
      </c>
    </row>
    <row r="35" spans="1:12" s="110" customFormat="1" ht="24.95" customHeight="1" x14ac:dyDescent="0.2">
      <c r="A35" s="604" t="s">
        <v>190</v>
      </c>
      <c r="B35" s="605"/>
      <c r="C35" s="605"/>
      <c r="D35" s="606"/>
      <c r="E35" s="113">
        <v>70.297053751426972</v>
      </c>
      <c r="F35" s="115">
        <v>28942</v>
      </c>
      <c r="G35" s="114">
        <v>28936</v>
      </c>
      <c r="H35" s="114">
        <v>29280</v>
      </c>
      <c r="I35" s="114">
        <v>28723</v>
      </c>
      <c r="J35" s="140">
        <v>28572</v>
      </c>
      <c r="K35" s="114">
        <v>370</v>
      </c>
      <c r="L35" s="116">
        <v>1.2949741005179896</v>
      </c>
    </row>
    <row r="36" spans="1:12" s="110" customFormat="1" ht="15" customHeight="1" x14ac:dyDescent="0.2">
      <c r="A36" s="120"/>
      <c r="B36" s="119"/>
      <c r="C36" s="258" t="s">
        <v>106</v>
      </c>
      <c r="E36" s="113">
        <v>72.209937115610529</v>
      </c>
      <c r="F36" s="115">
        <v>20899</v>
      </c>
      <c r="G36" s="114">
        <v>20868</v>
      </c>
      <c r="H36" s="114">
        <v>21143</v>
      </c>
      <c r="I36" s="114">
        <v>20793</v>
      </c>
      <c r="J36" s="140">
        <v>20659</v>
      </c>
      <c r="K36" s="114">
        <v>240</v>
      </c>
      <c r="L36" s="116">
        <v>1.1617212837020185</v>
      </c>
    </row>
    <row r="37" spans="1:12" s="110" customFormat="1" ht="15" customHeight="1" x14ac:dyDescent="0.2">
      <c r="A37" s="120"/>
      <c r="B37" s="119"/>
      <c r="C37" s="258" t="s">
        <v>107</v>
      </c>
      <c r="E37" s="113">
        <v>27.790062884389467</v>
      </c>
      <c r="F37" s="115">
        <v>8043</v>
      </c>
      <c r="G37" s="114">
        <v>8068</v>
      </c>
      <c r="H37" s="114">
        <v>8137</v>
      </c>
      <c r="I37" s="114">
        <v>7930</v>
      </c>
      <c r="J37" s="140">
        <v>7913</v>
      </c>
      <c r="K37" s="114">
        <v>130</v>
      </c>
      <c r="L37" s="116">
        <v>1.6428661695943385</v>
      </c>
    </row>
    <row r="38" spans="1:12" s="110" customFormat="1" ht="15" customHeight="1" x14ac:dyDescent="0.2">
      <c r="A38" s="120"/>
      <c r="B38" s="119" t="s">
        <v>182</v>
      </c>
      <c r="C38" s="258"/>
      <c r="E38" s="113">
        <v>29.702946248573024</v>
      </c>
      <c r="F38" s="115">
        <v>12229</v>
      </c>
      <c r="G38" s="114">
        <v>12178</v>
      </c>
      <c r="H38" s="114">
        <v>12188</v>
      </c>
      <c r="I38" s="114">
        <v>12073</v>
      </c>
      <c r="J38" s="140">
        <v>12026</v>
      </c>
      <c r="K38" s="114">
        <v>203</v>
      </c>
      <c r="L38" s="116">
        <v>1.6880093131548313</v>
      </c>
    </row>
    <row r="39" spans="1:12" s="110" customFormat="1" ht="15" customHeight="1" x14ac:dyDescent="0.2">
      <c r="A39" s="120"/>
      <c r="B39" s="119"/>
      <c r="C39" s="258" t="s">
        <v>106</v>
      </c>
      <c r="E39" s="113">
        <v>15.675852481805544</v>
      </c>
      <c r="F39" s="115">
        <v>1917</v>
      </c>
      <c r="G39" s="114">
        <v>1924</v>
      </c>
      <c r="H39" s="114">
        <v>1947</v>
      </c>
      <c r="I39" s="114">
        <v>1962</v>
      </c>
      <c r="J39" s="140">
        <v>1908</v>
      </c>
      <c r="K39" s="114">
        <v>9</v>
      </c>
      <c r="L39" s="116">
        <v>0.47169811320754718</v>
      </c>
    </row>
    <row r="40" spans="1:12" s="110" customFormat="1" ht="15" customHeight="1" x14ac:dyDescent="0.2">
      <c r="A40" s="120"/>
      <c r="B40" s="119"/>
      <c r="C40" s="258" t="s">
        <v>107</v>
      </c>
      <c r="E40" s="113">
        <v>84.324147518194451</v>
      </c>
      <c r="F40" s="115">
        <v>10312</v>
      </c>
      <c r="G40" s="114">
        <v>10254</v>
      </c>
      <c r="H40" s="114">
        <v>10241</v>
      </c>
      <c r="I40" s="114">
        <v>10111</v>
      </c>
      <c r="J40" s="140">
        <v>10118</v>
      </c>
      <c r="K40" s="114">
        <v>194</v>
      </c>
      <c r="L40" s="116">
        <v>1.9173749752915596</v>
      </c>
    </row>
    <row r="41" spans="1:12" s="110" customFormat="1" ht="24.75" customHeight="1" x14ac:dyDescent="0.2">
      <c r="A41" s="604" t="s">
        <v>518</v>
      </c>
      <c r="B41" s="605"/>
      <c r="C41" s="605"/>
      <c r="D41" s="606"/>
      <c r="E41" s="113">
        <v>5.3921449564013502</v>
      </c>
      <c r="F41" s="115">
        <v>2220</v>
      </c>
      <c r="G41" s="114">
        <v>2431</v>
      </c>
      <c r="H41" s="114">
        <v>2481</v>
      </c>
      <c r="I41" s="114">
        <v>1917</v>
      </c>
      <c r="J41" s="140">
        <v>2205</v>
      </c>
      <c r="K41" s="114">
        <v>15</v>
      </c>
      <c r="L41" s="116">
        <v>0.68027210884353739</v>
      </c>
    </row>
    <row r="42" spans="1:12" s="110" customFormat="1" ht="15" customHeight="1" x14ac:dyDescent="0.2">
      <c r="A42" s="120"/>
      <c r="B42" s="119"/>
      <c r="C42" s="258" t="s">
        <v>106</v>
      </c>
      <c r="E42" s="113">
        <v>62.792792792792795</v>
      </c>
      <c r="F42" s="115">
        <v>1394</v>
      </c>
      <c r="G42" s="114">
        <v>1568</v>
      </c>
      <c r="H42" s="114">
        <v>1608</v>
      </c>
      <c r="I42" s="114">
        <v>1245</v>
      </c>
      <c r="J42" s="140">
        <v>1419</v>
      </c>
      <c r="K42" s="114">
        <v>-25</v>
      </c>
      <c r="L42" s="116">
        <v>-1.7618040873854828</v>
      </c>
    </row>
    <row r="43" spans="1:12" s="110" customFormat="1" ht="15" customHeight="1" x14ac:dyDescent="0.2">
      <c r="A43" s="123"/>
      <c r="B43" s="124"/>
      <c r="C43" s="260" t="s">
        <v>107</v>
      </c>
      <c r="D43" s="261"/>
      <c r="E43" s="125">
        <v>37.207207207207205</v>
      </c>
      <c r="F43" s="143">
        <v>826</v>
      </c>
      <c r="G43" s="144">
        <v>863</v>
      </c>
      <c r="H43" s="144">
        <v>873</v>
      </c>
      <c r="I43" s="144">
        <v>672</v>
      </c>
      <c r="J43" s="145">
        <v>786</v>
      </c>
      <c r="K43" s="144">
        <v>40</v>
      </c>
      <c r="L43" s="146">
        <v>5.0890585241730282</v>
      </c>
    </row>
    <row r="44" spans="1:12" s="110" customFormat="1" ht="45.75" customHeight="1" x14ac:dyDescent="0.2">
      <c r="A44" s="604" t="s">
        <v>191</v>
      </c>
      <c r="B44" s="605"/>
      <c r="C44" s="605"/>
      <c r="D44" s="606"/>
      <c r="E44" s="113">
        <v>1.8823929464914624</v>
      </c>
      <c r="F44" s="115">
        <v>775</v>
      </c>
      <c r="G44" s="114">
        <v>783</v>
      </c>
      <c r="H44" s="114">
        <v>778</v>
      </c>
      <c r="I44" s="114">
        <v>787</v>
      </c>
      <c r="J44" s="140">
        <v>805</v>
      </c>
      <c r="K44" s="114">
        <v>-30</v>
      </c>
      <c r="L44" s="116">
        <v>-3.7267080745341614</v>
      </c>
    </row>
    <row r="45" spans="1:12" s="110" customFormat="1" ht="15" customHeight="1" x14ac:dyDescent="0.2">
      <c r="A45" s="120"/>
      <c r="B45" s="119"/>
      <c r="C45" s="258" t="s">
        <v>106</v>
      </c>
      <c r="E45" s="113">
        <v>64.645161290322577</v>
      </c>
      <c r="F45" s="115">
        <v>501</v>
      </c>
      <c r="G45" s="114">
        <v>504</v>
      </c>
      <c r="H45" s="114">
        <v>503</v>
      </c>
      <c r="I45" s="114">
        <v>509</v>
      </c>
      <c r="J45" s="140">
        <v>520</v>
      </c>
      <c r="K45" s="114">
        <v>-19</v>
      </c>
      <c r="L45" s="116">
        <v>-3.6538461538461537</v>
      </c>
    </row>
    <row r="46" spans="1:12" s="110" customFormat="1" ht="15" customHeight="1" x14ac:dyDescent="0.2">
      <c r="A46" s="123"/>
      <c r="B46" s="124"/>
      <c r="C46" s="260" t="s">
        <v>107</v>
      </c>
      <c r="D46" s="261"/>
      <c r="E46" s="125">
        <v>35.354838709677416</v>
      </c>
      <c r="F46" s="143">
        <v>274</v>
      </c>
      <c r="G46" s="144">
        <v>279</v>
      </c>
      <c r="H46" s="144">
        <v>275</v>
      </c>
      <c r="I46" s="144">
        <v>278</v>
      </c>
      <c r="J46" s="145">
        <v>285</v>
      </c>
      <c r="K46" s="144">
        <v>-11</v>
      </c>
      <c r="L46" s="146">
        <v>-3.8596491228070176</v>
      </c>
    </row>
    <row r="47" spans="1:12" s="110" customFormat="1" ht="39" customHeight="1" x14ac:dyDescent="0.2">
      <c r="A47" s="604" t="s">
        <v>519</v>
      </c>
      <c r="B47" s="607"/>
      <c r="C47" s="607"/>
      <c r="D47" s="608"/>
      <c r="E47" s="113">
        <v>0.34004517743071577</v>
      </c>
      <c r="F47" s="115">
        <v>140</v>
      </c>
      <c r="G47" s="114">
        <v>150</v>
      </c>
      <c r="H47" s="114">
        <v>150</v>
      </c>
      <c r="I47" s="114">
        <v>155</v>
      </c>
      <c r="J47" s="140">
        <v>162</v>
      </c>
      <c r="K47" s="114">
        <v>-22</v>
      </c>
      <c r="L47" s="116">
        <v>-13.580246913580247</v>
      </c>
    </row>
    <row r="48" spans="1:12" s="110" customFormat="1" ht="15" customHeight="1" x14ac:dyDescent="0.2">
      <c r="A48" s="120"/>
      <c r="B48" s="119"/>
      <c r="C48" s="258" t="s">
        <v>106</v>
      </c>
      <c r="E48" s="113">
        <v>40.714285714285715</v>
      </c>
      <c r="F48" s="115">
        <v>57</v>
      </c>
      <c r="G48" s="114">
        <v>61</v>
      </c>
      <c r="H48" s="114">
        <v>62</v>
      </c>
      <c r="I48" s="114">
        <v>54</v>
      </c>
      <c r="J48" s="140">
        <v>55</v>
      </c>
      <c r="K48" s="114">
        <v>2</v>
      </c>
      <c r="L48" s="116">
        <v>3.6363636363636362</v>
      </c>
    </row>
    <row r="49" spans="1:12" s="110" customFormat="1" ht="15" customHeight="1" x14ac:dyDescent="0.2">
      <c r="A49" s="123"/>
      <c r="B49" s="124"/>
      <c r="C49" s="260" t="s">
        <v>107</v>
      </c>
      <c r="D49" s="261"/>
      <c r="E49" s="125">
        <v>59.285714285714285</v>
      </c>
      <c r="F49" s="143">
        <v>83</v>
      </c>
      <c r="G49" s="144">
        <v>89</v>
      </c>
      <c r="H49" s="144">
        <v>88</v>
      </c>
      <c r="I49" s="144">
        <v>101</v>
      </c>
      <c r="J49" s="145">
        <v>107</v>
      </c>
      <c r="K49" s="144">
        <v>-24</v>
      </c>
      <c r="L49" s="146">
        <v>-22.429906542056074</v>
      </c>
    </row>
    <row r="50" spans="1:12" s="110" customFormat="1" ht="24.95" customHeight="1" x14ac:dyDescent="0.2">
      <c r="A50" s="609" t="s">
        <v>192</v>
      </c>
      <c r="B50" s="610"/>
      <c r="C50" s="610"/>
      <c r="D50" s="611"/>
      <c r="E50" s="262">
        <v>15.066430254305216</v>
      </c>
      <c r="F50" s="263">
        <v>6203</v>
      </c>
      <c r="G50" s="264">
        <v>6320</v>
      </c>
      <c r="H50" s="264">
        <v>6413</v>
      </c>
      <c r="I50" s="264">
        <v>5935</v>
      </c>
      <c r="J50" s="265">
        <v>6006</v>
      </c>
      <c r="K50" s="263">
        <v>197</v>
      </c>
      <c r="L50" s="266">
        <v>3.2800532800532802</v>
      </c>
    </row>
    <row r="51" spans="1:12" s="110" customFormat="1" ht="15" customHeight="1" x14ac:dyDescent="0.2">
      <c r="A51" s="120"/>
      <c r="B51" s="119"/>
      <c r="C51" s="258" t="s">
        <v>106</v>
      </c>
      <c r="E51" s="113">
        <v>60.277285184588102</v>
      </c>
      <c r="F51" s="115">
        <v>3739</v>
      </c>
      <c r="G51" s="114">
        <v>3793</v>
      </c>
      <c r="H51" s="114">
        <v>3876</v>
      </c>
      <c r="I51" s="114">
        <v>3606</v>
      </c>
      <c r="J51" s="140">
        <v>3627</v>
      </c>
      <c r="K51" s="114">
        <v>112</v>
      </c>
      <c r="L51" s="116">
        <v>3.0879514750482491</v>
      </c>
    </row>
    <row r="52" spans="1:12" s="110" customFormat="1" ht="15" customHeight="1" x14ac:dyDescent="0.2">
      <c r="A52" s="120"/>
      <c r="B52" s="119"/>
      <c r="C52" s="258" t="s">
        <v>107</v>
      </c>
      <c r="E52" s="113">
        <v>39.722714815411898</v>
      </c>
      <c r="F52" s="115">
        <v>2464</v>
      </c>
      <c r="G52" s="114">
        <v>2527</v>
      </c>
      <c r="H52" s="114">
        <v>2537</v>
      </c>
      <c r="I52" s="114">
        <v>2329</v>
      </c>
      <c r="J52" s="140">
        <v>2379</v>
      </c>
      <c r="K52" s="114">
        <v>85</v>
      </c>
      <c r="L52" s="116">
        <v>3.572929802437999</v>
      </c>
    </row>
    <row r="53" spans="1:12" s="110" customFormat="1" ht="15" customHeight="1" x14ac:dyDescent="0.2">
      <c r="A53" s="120"/>
      <c r="B53" s="119"/>
      <c r="C53" s="258" t="s">
        <v>187</v>
      </c>
      <c r="D53" s="110" t="s">
        <v>193</v>
      </c>
      <c r="E53" s="113">
        <v>25.568273416088989</v>
      </c>
      <c r="F53" s="115">
        <v>1586</v>
      </c>
      <c r="G53" s="114">
        <v>1846</v>
      </c>
      <c r="H53" s="114">
        <v>1918</v>
      </c>
      <c r="I53" s="114">
        <v>1415</v>
      </c>
      <c r="J53" s="140">
        <v>1532</v>
      </c>
      <c r="K53" s="114">
        <v>54</v>
      </c>
      <c r="L53" s="116">
        <v>3.524804177545692</v>
      </c>
    </row>
    <row r="54" spans="1:12" s="110" customFormat="1" ht="15" customHeight="1" x14ac:dyDescent="0.2">
      <c r="A54" s="120"/>
      <c r="B54" s="119"/>
      <c r="D54" s="267" t="s">
        <v>194</v>
      </c>
      <c r="E54" s="113">
        <v>64.754098360655732</v>
      </c>
      <c r="F54" s="115">
        <v>1027</v>
      </c>
      <c r="G54" s="114">
        <v>1180</v>
      </c>
      <c r="H54" s="114">
        <v>1240</v>
      </c>
      <c r="I54" s="114">
        <v>945</v>
      </c>
      <c r="J54" s="140">
        <v>1020</v>
      </c>
      <c r="K54" s="114">
        <v>7</v>
      </c>
      <c r="L54" s="116">
        <v>0.68627450980392157</v>
      </c>
    </row>
    <row r="55" spans="1:12" s="110" customFormat="1" ht="15" customHeight="1" x14ac:dyDescent="0.2">
      <c r="A55" s="120"/>
      <c r="B55" s="119"/>
      <c r="D55" s="267" t="s">
        <v>195</v>
      </c>
      <c r="E55" s="113">
        <v>35.245901639344261</v>
      </c>
      <c r="F55" s="115">
        <v>559</v>
      </c>
      <c r="G55" s="114">
        <v>666</v>
      </c>
      <c r="H55" s="114">
        <v>678</v>
      </c>
      <c r="I55" s="114">
        <v>470</v>
      </c>
      <c r="J55" s="140">
        <v>512</v>
      </c>
      <c r="K55" s="114">
        <v>47</v>
      </c>
      <c r="L55" s="116">
        <v>9.1796875</v>
      </c>
    </row>
    <row r="56" spans="1:12" s="110" customFormat="1" ht="15" customHeight="1" x14ac:dyDescent="0.2">
      <c r="A56" s="120"/>
      <c r="B56" s="119" t="s">
        <v>196</v>
      </c>
      <c r="C56" s="258"/>
      <c r="E56" s="113">
        <v>67.12006023657429</v>
      </c>
      <c r="F56" s="115">
        <v>27634</v>
      </c>
      <c r="G56" s="114">
        <v>27434</v>
      </c>
      <c r="H56" s="114">
        <v>27659</v>
      </c>
      <c r="I56" s="114">
        <v>27425</v>
      </c>
      <c r="J56" s="140">
        <v>27449</v>
      </c>
      <c r="K56" s="114">
        <v>185</v>
      </c>
      <c r="L56" s="116">
        <v>0.6739771940690007</v>
      </c>
    </row>
    <row r="57" spans="1:12" s="110" customFormat="1" ht="15" customHeight="1" x14ac:dyDescent="0.2">
      <c r="A57" s="120"/>
      <c r="B57" s="119"/>
      <c r="C57" s="258" t="s">
        <v>106</v>
      </c>
      <c r="E57" s="113">
        <v>53.752623579648258</v>
      </c>
      <c r="F57" s="115">
        <v>14854</v>
      </c>
      <c r="G57" s="114">
        <v>14746</v>
      </c>
      <c r="H57" s="114">
        <v>14945</v>
      </c>
      <c r="I57" s="114">
        <v>14837</v>
      </c>
      <c r="J57" s="140">
        <v>14784</v>
      </c>
      <c r="K57" s="114">
        <v>70</v>
      </c>
      <c r="L57" s="116">
        <v>0.47348484848484851</v>
      </c>
    </row>
    <row r="58" spans="1:12" s="110" customFormat="1" ht="15" customHeight="1" x14ac:dyDescent="0.2">
      <c r="A58" s="120"/>
      <c r="B58" s="119"/>
      <c r="C58" s="258" t="s">
        <v>107</v>
      </c>
      <c r="E58" s="113">
        <v>46.247376420351742</v>
      </c>
      <c r="F58" s="115">
        <v>12780</v>
      </c>
      <c r="G58" s="114">
        <v>12688</v>
      </c>
      <c r="H58" s="114">
        <v>12714</v>
      </c>
      <c r="I58" s="114">
        <v>12588</v>
      </c>
      <c r="J58" s="140">
        <v>12665</v>
      </c>
      <c r="K58" s="114">
        <v>115</v>
      </c>
      <c r="L58" s="116">
        <v>0.90801421239636793</v>
      </c>
    </row>
    <row r="59" spans="1:12" s="110" customFormat="1" ht="15" customHeight="1" x14ac:dyDescent="0.2">
      <c r="A59" s="120"/>
      <c r="B59" s="119"/>
      <c r="C59" s="258" t="s">
        <v>105</v>
      </c>
      <c r="D59" s="110" t="s">
        <v>197</v>
      </c>
      <c r="E59" s="113">
        <v>92.863863356734456</v>
      </c>
      <c r="F59" s="115">
        <v>25662</v>
      </c>
      <c r="G59" s="114">
        <v>25463</v>
      </c>
      <c r="H59" s="114">
        <v>25690</v>
      </c>
      <c r="I59" s="114">
        <v>25470</v>
      </c>
      <c r="J59" s="140">
        <v>25528</v>
      </c>
      <c r="K59" s="114">
        <v>134</v>
      </c>
      <c r="L59" s="116">
        <v>0.52491382011908494</v>
      </c>
    </row>
    <row r="60" spans="1:12" s="110" customFormat="1" ht="15" customHeight="1" x14ac:dyDescent="0.2">
      <c r="A60" s="120"/>
      <c r="B60" s="119"/>
      <c r="C60" s="258"/>
      <c r="D60" s="267" t="s">
        <v>198</v>
      </c>
      <c r="E60" s="113">
        <v>52.396539630582183</v>
      </c>
      <c r="F60" s="115">
        <v>13446</v>
      </c>
      <c r="G60" s="114">
        <v>13329</v>
      </c>
      <c r="H60" s="114">
        <v>13523</v>
      </c>
      <c r="I60" s="114">
        <v>13420</v>
      </c>
      <c r="J60" s="140">
        <v>13399</v>
      </c>
      <c r="K60" s="114">
        <v>47</v>
      </c>
      <c r="L60" s="116">
        <v>0.35077244570490335</v>
      </c>
    </row>
    <row r="61" spans="1:12" s="110" customFormat="1" ht="15" customHeight="1" x14ac:dyDescent="0.2">
      <c r="A61" s="120"/>
      <c r="B61" s="119"/>
      <c r="C61" s="258"/>
      <c r="D61" s="267" t="s">
        <v>199</v>
      </c>
      <c r="E61" s="113">
        <v>47.603460369417817</v>
      </c>
      <c r="F61" s="115">
        <v>12216</v>
      </c>
      <c r="G61" s="114">
        <v>12134</v>
      </c>
      <c r="H61" s="114">
        <v>12167</v>
      </c>
      <c r="I61" s="114">
        <v>12050</v>
      </c>
      <c r="J61" s="140">
        <v>12129</v>
      </c>
      <c r="K61" s="114">
        <v>87</v>
      </c>
      <c r="L61" s="116">
        <v>0.71728914172644076</v>
      </c>
    </row>
    <row r="62" spans="1:12" s="110" customFormat="1" ht="15" customHeight="1" x14ac:dyDescent="0.2">
      <c r="A62" s="120"/>
      <c r="B62" s="119"/>
      <c r="C62" s="258"/>
      <c r="D62" s="258" t="s">
        <v>200</v>
      </c>
      <c r="E62" s="113">
        <v>7.1361366432655426</v>
      </c>
      <c r="F62" s="115">
        <v>1972</v>
      </c>
      <c r="G62" s="114">
        <v>1971</v>
      </c>
      <c r="H62" s="114">
        <v>1969</v>
      </c>
      <c r="I62" s="114">
        <v>1955</v>
      </c>
      <c r="J62" s="140">
        <v>1921</v>
      </c>
      <c r="K62" s="114">
        <v>51</v>
      </c>
      <c r="L62" s="116">
        <v>2.6548672566371683</v>
      </c>
    </row>
    <row r="63" spans="1:12" s="110" customFormat="1" ht="15" customHeight="1" x14ac:dyDescent="0.2">
      <c r="A63" s="120"/>
      <c r="B63" s="119"/>
      <c r="C63" s="258"/>
      <c r="D63" s="267" t="s">
        <v>198</v>
      </c>
      <c r="E63" s="113">
        <v>71.399594320486813</v>
      </c>
      <c r="F63" s="115">
        <v>1408</v>
      </c>
      <c r="G63" s="114">
        <v>1417</v>
      </c>
      <c r="H63" s="114">
        <v>1422</v>
      </c>
      <c r="I63" s="114">
        <v>1417</v>
      </c>
      <c r="J63" s="140">
        <v>1385</v>
      </c>
      <c r="K63" s="114">
        <v>23</v>
      </c>
      <c r="L63" s="116">
        <v>1.6606498194945849</v>
      </c>
    </row>
    <row r="64" spans="1:12" s="110" customFormat="1" ht="15" customHeight="1" x14ac:dyDescent="0.2">
      <c r="A64" s="120"/>
      <c r="B64" s="119"/>
      <c r="C64" s="258"/>
      <c r="D64" s="267" t="s">
        <v>199</v>
      </c>
      <c r="E64" s="113">
        <v>28.600405679513184</v>
      </c>
      <c r="F64" s="115">
        <v>564</v>
      </c>
      <c r="G64" s="114">
        <v>554</v>
      </c>
      <c r="H64" s="114">
        <v>547</v>
      </c>
      <c r="I64" s="114">
        <v>538</v>
      </c>
      <c r="J64" s="140">
        <v>536</v>
      </c>
      <c r="K64" s="114">
        <v>28</v>
      </c>
      <c r="L64" s="116">
        <v>5.2238805970149258</v>
      </c>
    </row>
    <row r="65" spans="1:12" s="110" customFormat="1" ht="15" customHeight="1" x14ac:dyDescent="0.2">
      <c r="A65" s="120"/>
      <c r="B65" s="119" t="s">
        <v>201</v>
      </c>
      <c r="C65" s="258"/>
      <c r="E65" s="113">
        <v>7.4809939034757473</v>
      </c>
      <c r="F65" s="115">
        <v>3080</v>
      </c>
      <c r="G65" s="114">
        <v>3046</v>
      </c>
      <c r="H65" s="114">
        <v>3038</v>
      </c>
      <c r="I65" s="114">
        <v>3030</v>
      </c>
      <c r="J65" s="140">
        <v>2994</v>
      </c>
      <c r="K65" s="114">
        <v>86</v>
      </c>
      <c r="L65" s="116">
        <v>2.8724114896459585</v>
      </c>
    </row>
    <row r="66" spans="1:12" s="110" customFormat="1" ht="15" customHeight="1" x14ac:dyDescent="0.2">
      <c r="A66" s="120"/>
      <c r="B66" s="119"/>
      <c r="C66" s="258" t="s">
        <v>106</v>
      </c>
      <c r="E66" s="113">
        <v>48.506493506493506</v>
      </c>
      <c r="F66" s="115">
        <v>1494</v>
      </c>
      <c r="G66" s="114">
        <v>1487</v>
      </c>
      <c r="H66" s="114">
        <v>1476</v>
      </c>
      <c r="I66" s="114">
        <v>1468</v>
      </c>
      <c r="J66" s="140">
        <v>1464</v>
      </c>
      <c r="K66" s="114">
        <v>30</v>
      </c>
      <c r="L66" s="116">
        <v>2.0491803278688523</v>
      </c>
    </row>
    <row r="67" spans="1:12" s="110" customFormat="1" ht="15" customHeight="1" x14ac:dyDescent="0.2">
      <c r="A67" s="120"/>
      <c r="B67" s="119"/>
      <c r="C67" s="258" t="s">
        <v>107</v>
      </c>
      <c r="E67" s="113">
        <v>51.493506493506494</v>
      </c>
      <c r="F67" s="115">
        <v>1586</v>
      </c>
      <c r="G67" s="114">
        <v>1559</v>
      </c>
      <c r="H67" s="114">
        <v>1562</v>
      </c>
      <c r="I67" s="114">
        <v>1562</v>
      </c>
      <c r="J67" s="140">
        <v>1530</v>
      </c>
      <c r="K67" s="114">
        <v>56</v>
      </c>
      <c r="L67" s="116">
        <v>3.6601307189542482</v>
      </c>
    </row>
    <row r="68" spans="1:12" s="110" customFormat="1" ht="15" customHeight="1" x14ac:dyDescent="0.2">
      <c r="A68" s="120"/>
      <c r="B68" s="119"/>
      <c r="C68" s="258" t="s">
        <v>105</v>
      </c>
      <c r="D68" s="110" t="s">
        <v>202</v>
      </c>
      <c r="E68" s="113">
        <v>18.506493506493506</v>
      </c>
      <c r="F68" s="115">
        <v>570</v>
      </c>
      <c r="G68" s="114">
        <v>550</v>
      </c>
      <c r="H68" s="114">
        <v>549</v>
      </c>
      <c r="I68" s="114">
        <v>533</v>
      </c>
      <c r="J68" s="140">
        <v>511</v>
      </c>
      <c r="K68" s="114">
        <v>59</v>
      </c>
      <c r="L68" s="116">
        <v>11.545988258317026</v>
      </c>
    </row>
    <row r="69" spans="1:12" s="110" customFormat="1" ht="15" customHeight="1" x14ac:dyDescent="0.2">
      <c r="A69" s="120"/>
      <c r="B69" s="119"/>
      <c r="C69" s="258"/>
      <c r="D69" s="267" t="s">
        <v>198</v>
      </c>
      <c r="E69" s="113">
        <v>47.89473684210526</v>
      </c>
      <c r="F69" s="115">
        <v>273</v>
      </c>
      <c r="G69" s="114">
        <v>262</v>
      </c>
      <c r="H69" s="114">
        <v>252</v>
      </c>
      <c r="I69" s="114">
        <v>253</v>
      </c>
      <c r="J69" s="140">
        <v>247</v>
      </c>
      <c r="K69" s="114">
        <v>26</v>
      </c>
      <c r="L69" s="116">
        <v>10.526315789473685</v>
      </c>
    </row>
    <row r="70" spans="1:12" s="110" customFormat="1" ht="15" customHeight="1" x14ac:dyDescent="0.2">
      <c r="A70" s="120"/>
      <c r="B70" s="119"/>
      <c r="C70" s="258"/>
      <c r="D70" s="267" t="s">
        <v>199</v>
      </c>
      <c r="E70" s="113">
        <v>52.10526315789474</v>
      </c>
      <c r="F70" s="115">
        <v>297</v>
      </c>
      <c r="G70" s="114">
        <v>288</v>
      </c>
      <c r="H70" s="114">
        <v>297</v>
      </c>
      <c r="I70" s="114">
        <v>280</v>
      </c>
      <c r="J70" s="140">
        <v>264</v>
      </c>
      <c r="K70" s="114">
        <v>33</v>
      </c>
      <c r="L70" s="116">
        <v>12.5</v>
      </c>
    </row>
    <row r="71" spans="1:12" s="110" customFormat="1" ht="15" customHeight="1" x14ac:dyDescent="0.2">
      <c r="A71" s="120"/>
      <c r="B71" s="119"/>
      <c r="C71" s="258"/>
      <c r="D71" s="110" t="s">
        <v>203</v>
      </c>
      <c r="E71" s="113">
        <v>75.032467532467535</v>
      </c>
      <c r="F71" s="115">
        <v>2311</v>
      </c>
      <c r="G71" s="114">
        <v>2299</v>
      </c>
      <c r="H71" s="114">
        <v>2285</v>
      </c>
      <c r="I71" s="114">
        <v>2290</v>
      </c>
      <c r="J71" s="140">
        <v>2283</v>
      </c>
      <c r="K71" s="114">
        <v>28</v>
      </c>
      <c r="L71" s="116">
        <v>1.2264564169951817</v>
      </c>
    </row>
    <row r="72" spans="1:12" s="110" customFormat="1" ht="15" customHeight="1" x14ac:dyDescent="0.2">
      <c r="A72" s="120"/>
      <c r="B72" s="119"/>
      <c r="C72" s="258"/>
      <c r="D72" s="267" t="s">
        <v>198</v>
      </c>
      <c r="E72" s="113">
        <v>48.334054521852011</v>
      </c>
      <c r="F72" s="115">
        <v>1117</v>
      </c>
      <c r="G72" s="114">
        <v>1122</v>
      </c>
      <c r="H72" s="114">
        <v>1119</v>
      </c>
      <c r="I72" s="114">
        <v>1107</v>
      </c>
      <c r="J72" s="140">
        <v>1111</v>
      </c>
      <c r="K72" s="114">
        <v>6</v>
      </c>
      <c r="L72" s="116">
        <v>0.54005400540054005</v>
      </c>
    </row>
    <row r="73" spans="1:12" s="110" customFormat="1" ht="15" customHeight="1" x14ac:dyDescent="0.2">
      <c r="A73" s="120"/>
      <c r="B73" s="119"/>
      <c r="C73" s="258"/>
      <c r="D73" s="267" t="s">
        <v>199</v>
      </c>
      <c r="E73" s="113">
        <v>51.665945478147989</v>
      </c>
      <c r="F73" s="115">
        <v>1194</v>
      </c>
      <c r="G73" s="114">
        <v>1177</v>
      </c>
      <c r="H73" s="114">
        <v>1166</v>
      </c>
      <c r="I73" s="114">
        <v>1183</v>
      </c>
      <c r="J73" s="140">
        <v>1172</v>
      </c>
      <c r="K73" s="114">
        <v>22</v>
      </c>
      <c r="L73" s="116">
        <v>1.8771331058020477</v>
      </c>
    </row>
    <row r="74" spans="1:12" s="110" customFormat="1" ht="15" customHeight="1" x14ac:dyDescent="0.2">
      <c r="A74" s="120"/>
      <c r="B74" s="119"/>
      <c r="C74" s="258"/>
      <c r="D74" s="110" t="s">
        <v>204</v>
      </c>
      <c r="E74" s="113">
        <v>6.4610389610389607</v>
      </c>
      <c r="F74" s="115">
        <v>199</v>
      </c>
      <c r="G74" s="114">
        <v>197</v>
      </c>
      <c r="H74" s="114">
        <v>204</v>
      </c>
      <c r="I74" s="114">
        <v>207</v>
      </c>
      <c r="J74" s="140">
        <v>200</v>
      </c>
      <c r="K74" s="114">
        <v>-1</v>
      </c>
      <c r="L74" s="116">
        <v>-0.5</v>
      </c>
    </row>
    <row r="75" spans="1:12" s="110" customFormat="1" ht="15" customHeight="1" x14ac:dyDescent="0.2">
      <c r="A75" s="120"/>
      <c r="B75" s="119"/>
      <c r="C75" s="258"/>
      <c r="D75" s="267" t="s">
        <v>198</v>
      </c>
      <c r="E75" s="113">
        <v>52.261306532663319</v>
      </c>
      <c r="F75" s="115">
        <v>104</v>
      </c>
      <c r="G75" s="114">
        <v>103</v>
      </c>
      <c r="H75" s="114">
        <v>105</v>
      </c>
      <c r="I75" s="114">
        <v>108</v>
      </c>
      <c r="J75" s="140">
        <v>106</v>
      </c>
      <c r="K75" s="114">
        <v>-2</v>
      </c>
      <c r="L75" s="116">
        <v>-1.8867924528301887</v>
      </c>
    </row>
    <row r="76" spans="1:12" s="110" customFormat="1" ht="15" customHeight="1" x14ac:dyDescent="0.2">
      <c r="A76" s="120"/>
      <c r="B76" s="119"/>
      <c r="C76" s="258"/>
      <c r="D76" s="267" t="s">
        <v>199</v>
      </c>
      <c r="E76" s="113">
        <v>47.738693467336681</v>
      </c>
      <c r="F76" s="115">
        <v>95</v>
      </c>
      <c r="G76" s="114">
        <v>94</v>
      </c>
      <c r="H76" s="114">
        <v>99</v>
      </c>
      <c r="I76" s="114">
        <v>99</v>
      </c>
      <c r="J76" s="140">
        <v>94</v>
      </c>
      <c r="K76" s="114">
        <v>1</v>
      </c>
      <c r="L76" s="116">
        <v>1.0638297872340425</v>
      </c>
    </row>
    <row r="77" spans="1:12" s="110" customFormat="1" ht="15" customHeight="1" x14ac:dyDescent="0.2">
      <c r="A77" s="534"/>
      <c r="B77" s="119" t="s">
        <v>205</v>
      </c>
      <c r="C77" s="268"/>
      <c r="D77" s="182"/>
      <c r="E77" s="113">
        <v>10.332515605644749</v>
      </c>
      <c r="F77" s="115">
        <v>4254</v>
      </c>
      <c r="G77" s="114">
        <v>4314</v>
      </c>
      <c r="H77" s="114">
        <v>4358</v>
      </c>
      <c r="I77" s="114">
        <v>4406</v>
      </c>
      <c r="J77" s="140">
        <v>4149</v>
      </c>
      <c r="K77" s="114">
        <v>105</v>
      </c>
      <c r="L77" s="116">
        <v>2.5307302964569778</v>
      </c>
    </row>
    <row r="78" spans="1:12" s="110" customFormat="1" ht="15" customHeight="1" x14ac:dyDescent="0.2">
      <c r="A78" s="120"/>
      <c r="B78" s="119"/>
      <c r="C78" s="268" t="s">
        <v>106</v>
      </c>
      <c r="D78" s="182"/>
      <c r="E78" s="113">
        <v>64.151386929948288</v>
      </c>
      <c r="F78" s="115">
        <v>2729</v>
      </c>
      <c r="G78" s="114">
        <v>2766</v>
      </c>
      <c r="H78" s="114">
        <v>2793</v>
      </c>
      <c r="I78" s="114">
        <v>2844</v>
      </c>
      <c r="J78" s="140">
        <v>2692</v>
      </c>
      <c r="K78" s="114">
        <v>37</v>
      </c>
      <c r="L78" s="116">
        <v>1.37444279346211</v>
      </c>
    </row>
    <row r="79" spans="1:12" s="110" customFormat="1" ht="15" customHeight="1" x14ac:dyDescent="0.2">
      <c r="A79" s="123"/>
      <c r="B79" s="124"/>
      <c r="C79" s="260" t="s">
        <v>107</v>
      </c>
      <c r="D79" s="261"/>
      <c r="E79" s="125">
        <v>35.848613070051719</v>
      </c>
      <c r="F79" s="143">
        <v>1525</v>
      </c>
      <c r="G79" s="144">
        <v>1548</v>
      </c>
      <c r="H79" s="144">
        <v>1565</v>
      </c>
      <c r="I79" s="144">
        <v>1562</v>
      </c>
      <c r="J79" s="145">
        <v>1457</v>
      </c>
      <c r="K79" s="144">
        <v>68</v>
      </c>
      <c r="L79" s="146">
        <v>4.667124227865477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41171</v>
      </c>
      <c r="E11" s="114">
        <v>41114</v>
      </c>
      <c r="F11" s="114">
        <v>41468</v>
      </c>
      <c r="G11" s="114">
        <v>40796</v>
      </c>
      <c r="H11" s="140">
        <v>40598</v>
      </c>
      <c r="I11" s="115">
        <v>573</v>
      </c>
      <c r="J11" s="116">
        <v>1.4113995763338096</v>
      </c>
    </row>
    <row r="12" spans="1:15" s="110" customFormat="1" ht="24.95" customHeight="1" x14ac:dyDescent="0.2">
      <c r="A12" s="193" t="s">
        <v>132</v>
      </c>
      <c r="B12" s="194" t="s">
        <v>133</v>
      </c>
      <c r="C12" s="113">
        <v>2.0305554880862742</v>
      </c>
      <c r="D12" s="115">
        <v>836</v>
      </c>
      <c r="E12" s="114">
        <v>778</v>
      </c>
      <c r="F12" s="114">
        <v>863</v>
      </c>
      <c r="G12" s="114">
        <v>854</v>
      </c>
      <c r="H12" s="140">
        <v>837</v>
      </c>
      <c r="I12" s="115">
        <v>-1</v>
      </c>
      <c r="J12" s="116">
        <v>-0.11947431302270012</v>
      </c>
    </row>
    <row r="13" spans="1:15" s="110" customFormat="1" ht="24.95" customHeight="1" x14ac:dyDescent="0.2">
      <c r="A13" s="193" t="s">
        <v>134</v>
      </c>
      <c r="B13" s="199" t="s">
        <v>214</v>
      </c>
      <c r="C13" s="113">
        <v>2.1398557236890046</v>
      </c>
      <c r="D13" s="115">
        <v>881</v>
      </c>
      <c r="E13" s="114">
        <v>882</v>
      </c>
      <c r="F13" s="114">
        <v>896</v>
      </c>
      <c r="G13" s="114">
        <v>895</v>
      </c>
      <c r="H13" s="140">
        <v>909</v>
      </c>
      <c r="I13" s="115">
        <v>-28</v>
      </c>
      <c r="J13" s="116">
        <v>-3.0803080308030801</v>
      </c>
    </row>
    <row r="14" spans="1:15" s="287" customFormat="1" ht="24" customHeight="1" x14ac:dyDescent="0.2">
      <c r="A14" s="193" t="s">
        <v>215</v>
      </c>
      <c r="B14" s="199" t="s">
        <v>137</v>
      </c>
      <c r="C14" s="113">
        <v>25.466954895436107</v>
      </c>
      <c r="D14" s="115">
        <v>10485</v>
      </c>
      <c r="E14" s="114">
        <v>10539</v>
      </c>
      <c r="F14" s="114">
        <v>10607</v>
      </c>
      <c r="G14" s="114">
        <v>10507</v>
      </c>
      <c r="H14" s="140">
        <v>10382</v>
      </c>
      <c r="I14" s="115">
        <v>103</v>
      </c>
      <c r="J14" s="116">
        <v>0.99210171450587559</v>
      </c>
      <c r="K14" s="110"/>
      <c r="L14" s="110"/>
      <c r="M14" s="110"/>
      <c r="N14" s="110"/>
      <c r="O14" s="110"/>
    </row>
    <row r="15" spans="1:15" s="110" customFormat="1" ht="24.75" customHeight="1" x14ac:dyDescent="0.2">
      <c r="A15" s="193" t="s">
        <v>216</v>
      </c>
      <c r="B15" s="199" t="s">
        <v>217</v>
      </c>
      <c r="C15" s="113">
        <v>9.4896893444414765</v>
      </c>
      <c r="D15" s="115">
        <v>3907</v>
      </c>
      <c r="E15" s="114">
        <v>3952</v>
      </c>
      <c r="F15" s="114">
        <v>3930</v>
      </c>
      <c r="G15" s="114">
        <v>3952</v>
      </c>
      <c r="H15" s="140">
        <v>3812</v>
      </c>
      <c r="I15" s="115">
        <v>95</v>
      </c>
      <c r="J15" s="116">
        <v>2.492130115424974</v>
      </c>
    </row>
    <row r="16" spans="1:15" s="287" customFormat="1" ht="24.95" customHeight="1" x14ac:dyDescent="0.2">
      <c r="A16" s="193" t="s">
        <v>218</v>
      </c>
      <c r="B16" s="199" t="s">
        <v>141</v>
      </c>
      <c r="C16" s="113">
        <v>7.9570571518787494</v>
      </c>
      <c r="D16" s="115">
        <v>3276</v>
      </c>
      <c r="E16" s="114">
        <v>3294</v>
      </c>
      <c r="F16" s="114">
        <v>3354</v>
      </c>
      <c r="G16" s="114">
        <v>3279</v>
      </c>
      <c r="H16" s="140">
        <v>3283</v>
      </c>
      <c r="I16" s="115">
        <v>-7</v>
      </c>
      <c r="J16" s="116">
        <v>-0.21321961620469082</v>
      </c>
      <c r="K16" s="110"/>
      <c r="L16" s="110"/>
      <c r="M16" s="110"/>
      <c r="N16" s="110"/>
      <c r="O16" s="110"/>
    </row>
    <row r="17" spans="1:15" s="110" customFormat="1" ht="24.95" customHeight="1" x14ac:dyDescent="0.2">
      <c r="A17" s="193" t="s">
        <v>219</v>
      </c>
      <c r="B17" s="199" t="s">
        <v>220</v>
      </c>
      <c r="C17" s="113">
        <v>8.0202083991158819</v>
      </c>
      <c r="D17" s="115">
        <v>3302</v>
      </c>
      <c r="E17" s="114">
        <v>3293</v>
      </c>
      <c r="F17" s="114">
        <v>3323</v>
      </c>
      <c r="G17" s="114">
        <v>3276</v>
      </c>
      <c r="H17" s="140">
        <v>3287</v>
      </c>
      <c r="I17" s="115">
        <v>15</v>
      </c>
      <c r="J17" s="116">
        <v>0.45634317006388803</v>
      </c>
    </row>
    <row r="18" spans="1:15" s="287" customFormat="1" ht="24.95" customHeight="1" x14ac:dyDescent="0.2">
      <c r="A18" s="201" t="s">
        <v>144</v>
      </c>
      <c r="B18" s="202" t="s">
        <v>145</v>
      </c>
      <c r="C18" s="113">
        <v>8.5569940006315122</v>
      </c>
      <c r="D18" s="115">
        <v>3523</v>
      </c>
      <c r="E18" s="114">
        <v>3506</v>
      </c>
      <c r="F18" s="114">
        <v>3569</v>
      </c>
      <c r="G18" s="114">
        <v>3414</v>
      </c>
      <c r="H18" s="140">
        <v>3382</v>
      </c>
      <c r="I18" s="115">
        <v>141</v>
      </c>
      <c r="J18" s="116">
        <v>4.1691306918982853</v>
      </c>
      <c r="K18" s="110"/>
      <c r="L18" s="110"/>
      <c r="M18" s="110"/>
      <c r="N18" s="110"/>
      <c r="O18" s="110"/>
    </row>
    <row r="19" spans="1:15" s="110" customFormat="1" ht="24.95" customHeight="1" x14ac:dyDescent="0.2">
      <c r="A19" s="193" t="s">
        <v>146</v>
      </c>
      <c r="B19" s="199" t="s">
        <v>147</v>
      </c>
      <c r="C19" s="113">
        <v>14.838114206601734</v>
      </c>
      <c r="D19" s="115">
        <v>6109</v>
      </c>
      <c r="E19" s="114">
        <v>6130</v>
      </c>
      <c r="F19" s="114">
        <v>6246</v>
      </c>
      <c r="G19" s="114">
        <v>6187</v>
      </c>
      <c r="H19" s="140">
        <v>6160</v>
      </c>
      <c r="I19" s="115">
        <v>-51</v>
      </c>
      <c r="J19" s="116">
        <v>-0.82792207792207795</v>
      </c>
    </row>
    <row r="20" spans="1:15" s="287" customFormat="1" ht="24.95" customHeight="1" x14ac:dyDescent="0.2">
      <c r="A20" s="193" t="s">
        <v>148</v>
      </c>
      <c r="B20" s="199" t="s">
        <v>149</v>
      </c>
      <c r="C20" s="113">
        <v>5.4552962036384836</v>
      </c>
      <c r="D20" s="115">
        <v>2246</v>
      </c>
      <c r="E20" s="114">
        <v>2275</v>
      </c>
      <c r="F20" s="114">
        <v>2317</v>
      </c>
      <c r="G20" s="114">
        <v>2311</v>
      </c>
      <c r="H20" s="140">
        <v>2277</v>
      </c>
      <c r="I20" s="115">
        <v>-31</v>
      </c>
      <c r="J20" s="116">
        <v>-1.3614404918752745</v>
      </c>
      <c r="K20" s="110"/>
      <c r="L20" s="110"/>
      <c r="M20" s="110"/>
      <c r="N20" s="110"/>
      <c r="O20" s="110"/>
    </row>
    <row r="21" spans="1:15" s="110" customFormat="1" ht="24.95" customHeight="1" x14ac:dyDescent="0.2">
      <c r="A21" s="201" t="s">
        <v>150</v>
      </c>
      <c r="B21" s="202" t="s">
        <v>151</v>
      </c>
      <c r="C21" s="113">
        <v>1.9625464526001311</v>
      </c>
      <c r="D21" s="115">
        <v>808</v>
      </c>
      <c r="E21" s="114">
        <v>813</v>
      </c>
      <c r="F21" s="114">
        <v>817</v>
      </c>
      <c r="G21" s="114">
        <v>769</v>
      </c>
      <c r="H21" s="140">
        <v>763</v>
      </c>
      <c r="I21" s="115">
        <v>45</v>
      </c>
      <c r="J21" s="116">
        <v>5.8977719528178243</v>
      </c>
    </row>
    <row r="22" spans="1:15" s="110" customFormat="1" ht="24.95" customHeight="1" x14ac:dyDescent="0.2">
      <c r="A22" s="201" t="s">
        <v>152</v>
      </c>
      <c r="B22" s="199" t="s">
        <v>153</v>
      </c>
      <c r="C22" s="113">
        <v>0.4201986835393845</v>
      </c>
      <c r="D22" s="115">
        <v>173</v>
      </c>
      <c r="E22" s="114">
        <v>177</v>
      </c>
      <c r="F22" s="114">
        <v>165</v>
      </c>
      <c r="G22" s="114">
        <v>155</v>
      </c>
      <c r="H22" s="140">
        <v>157</v>
      </c>
      <c r="I22" s="115">
        <v>16</v>
      </c>
      <c r="J22" s="116">
        <v>10.19108280254777</v>
      </c>
    </row>
    <row r="23" spans="1:15" s="110" customFormat="1" ht="24.95" customHeight="1" x14ac:dyDescent="0.2">
      <c r="A23" s="193" t="s">
        <v>154</v>
      </c>
      <c r="B23" s="199" t="s">
        <v>155</v>
      </c>
      <c r="C23" s="113">
        <v>2.3001627359063419</v>
      </c>
      <c r="D23" s="115">
        <v>947</v>
      </c>
      <c r="E23" s="114">
        <v>958</v>
      </c>
      <c r="F23" s="114">
        <v>965</v>
      </c>
      <c r="G23" s="114">
        <v>949</v>
      </c>
      <c r="H23" s="140">
        <v>972</v>
      </c>
      <c r="I23" s="115">
        <v>-25</v>
      </c>
      <c r="J23" s="116">
        <v>-2.57201646090535</v>
      </c>
    </row>
    <row r="24" spans="1:15" s="110" customFormat="1" ht="24.95" customHeight="1" x14ac:dyDescent="0.2">
      <c r="A24" s="193" t="s">
        <v>156</v>
      </c>
      <c r="B24" s="199" t="s">
        <v>221</v>
      </c>
      <c r="C24" s="113">
        <v>3.6530567632556896</v>
      </c>
      <c r="D24" s="115">
        <v>1504</v>
      </c>
      <c r="E24" s="114">
        <v>1501</v>
      </c>
      <c r="F24" s="114">
        <v>1435</v>
      </c>
      <c r="G24" s="114">
        <v>1359</v>
      </c>
      <c r="H24" s="140">
        <v>1345</v>
      </c>
      <c r="I24" s="115">
        <v>159</v>
      </c>
      <c r="J24" s="116">
        <v>11.821561338289962</v>
      </c>
    </row>
    <row r="25" spans="1:15" s="110" customFormat="1" ht="24.95" customHeight="1" x14ac:dyDescent="0.2">
      <c r="A25" s="193" t="s">
        <v>222</v>
      </c>
      <c r="B25" s="204" t="s">
        <v>159</v>
      </c>
      <c r="C25" s="113">
        <v>1.9576886643511209</v>
      </c>
      <c r="D25" s="115">
        <v>806</v>
      </c>
      <c r="E25" s="114">
        <v>800</v>
      </c>
      <c r="F25" s="114">
        <v>856</v>
      </c>
      <c r="G25" s="114">
        <v>854</v>
      </c>
      <c r="H25" s="140">
        <v>838</v>
      </c>
      <c r="I25" s="115">
        <v>-32</v>
      </c>
      <c r="J25" s="116">
        <v>-3.8186157517899759</v>
      </c>
    </row>
    <row r="26" spans="1:15" s="110" customFormat="1" ht="24.95" customHeight="1" x14ac:dyDescent="0.2">
      <c r="A26" s="201">
        <v>782.78300000000002</v>
      </c>
      <c r="B26" s="203" t="s">
        <v>160</v>
      </c>
      <c r="C26" s="113">
        <v>2.1568579825605401</v>
      </c>
      <c r="D26" s="115">
        <v>888</v>
      </c>
      <c r="E26" s="114">
        <v>807</v>
      </c>
      <c r="F26" s="114">
        <v>861</v>
      </c>
      <c r="G26" s="114">
        <v>919</v>
      </c>
      <c r="H26" s="140">
        <v>909</v>
      </c>
      <c r="I26" s="115">
        <v>-21</v>
      </c>
      <c r="J26" s="116">
        <v>-2.3102310231023102</v>
      </c>
    </row>
    <row r="27" spans="1:15" s="110" customFormat="1" ht="24.95" customHeight="1" x14ac:dyDescent="0.2">
      <c r="A27" s="193" t="s">
        <v>161</v>
      </c>
      <c r="B27" s="199" t="s">
        <v>223</v>
      </c>
      <c r="C27" s="113">
        <v>5.9677928639090618</v>
      </c>
      <c r="D27" s="115">
        <v>2457</v>
      </c>
      <c r="E27" s="114">
        <v>2451</v>
      </c>
      <c r="F27" s="114">
        <v>2438</v>
      </c>
      <c r="G27" s="114">
        <v>2373</v>
      </c>
      <c r="H27" s="140">
        <v>2376</v>
      </c>
      <c r="I27" s="115">
        <v>81</v>
      </c>
      <c r="J27" s="116">
        <v>3.4090909090909092</v>
      </c>
    </row>
    <row r="28" spans="1:15" s="110" customFormat="1" ht="24.95" customHeight="1" x14ac:dyDescent="0.2">
      <c r="A28" s="193" t="s">
        <v>163</v>
      </c>
      <c r="B28" s="199" t="s">
        <v>164</v>
      </c>
      <c r="C28" s="113">
        <v>4.7679191664035363</v>
      </c>
      <c r="D28" s="115">
        <v>1963</v>
      </c>
      <c r="E28" s="114">
        <v>1990</v>
      </c>
      <c r="F28" s="114">
        <v>1986</v>
      </c>
      <c r="G28" s="114">
        <v>1957</v>
      </c>
      <c r="H28" s="140">
        <v>1947</v>
      </c>
      <c r="I28" s="115">
        <v>16</v>
      </c>
      <c r="J28" s="116">
        <v>0.82177709296353363</v>
      </c>
    </row>
    <row r="29" spans="1:15" s="110" customFormat="1" ht="24.95" customHeight="1" x14ac:dyDescent="0.2">
      <c r="A29" s="193">
        <v>86</v>
      </c>
      <c r="B29" s="199" t="s">
        <v>165</v>
      </c>
      <c r="C29" s="113">
        <v>5.5573097568676983</v>
      </c>
      <c r="D29" s="115">
        <v>2288</v>
      </c>
      <c r="E29" s="114">
        <v>2276</v>
      </c>
      <c r="F29" s="114">
        <v>2268</v>
      </c>
      <c r="G29" s="114">
        <v>2215</v>
      </c>
      <c r="H29" s="140">
        <v>2213</v>
      </c>
      <c r="I29" s="115">
        <v>75</v>
      </c>
      <c r="J29" s="116">
        <v>3.3890646181653863</v>
      </c>
    </row>
    <row r="30" spans="1:15" s="110" customFormat="1" ht="24.95" customHeight="1" x14ac:dyDescent="0.2">
      <c r="A30" s="193">
        <v>87.88</v>
      </c>
      <c r="B30" s="204" t="s">
        <v>166</v>
      </c>
      <c r="C30" s="113">
        <v>9.7860144276311001</v>
      </c>
      <c r="D30" s="115">
        <v>4029</v>
      </c>
      <c r="E30" s="114">
        <v>4016</v>
      </c>
      <c r="F30" s="114">
        <v>3939</v>
      </c>
      <c r="G30" s="114">
        <v>3840</v>
      </c>
      <c r="H30" s="140">
        <v>3924</v>
      </c>
      <c r="I30" s="115">
        <v>105</v>
      </c>
      <c r="J30" s="116">
        <v>2.6758409785932722</v>
      </c>
    </row>
    <row r="31" spans="1:15" s="110" customFormat="1" ht="24.95" customHeight="1" x14ac:dyDescent="0.2">
      <c r="A31" s="193" t="s">
        <v>167</v>
      </c>
      <c r="B31" s="199" t="s">
        <v>168</v>
      </c>
      <c r="C31" s="113">
        <v>2.9826819848922788</v>
      </c>
      <c r="D31" s="115">
        <v>1228</v>
      </c>
      <c r="E31" s="114">
        <v>1215</v>
      </c>
      <c r="F31" s="114">
        <v>1240</v>
      </c>
      <c r="G31" s="114">
        <v>1237</v>
      </c>
      <c r="H31" s="140">
        <v>1206</v>
      </c>
      <c r="I31" s="115">
        <v>22</v>
      </c>
      <c r="J31" s="116">
        <v>1.8242122719734659</v>
      </c>
    </row>
    <row r="32" spans="1:15" s="110" customFormat="1" ht="24.95" customHeight="1" x14ac:dyDescent="0.2">
      <c r="A32" s="193"/>
      <c r="B32" s="288" t="s">
        <v>224</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2.0305554880862742</v>
      </c>
      <c r="D34" s="115">
        <v>836</v>
      </c>
      <c r="E34" s="114">
        <v>778</v>
      </c>
      <c r="F34" s="114">
        <v>863</v>
      </c>
      <c r="G34" s="114">
        <v>854</v>
      </c>
      <c r="H34" s="140">
        <v>837</v>
      </c>
      <c r="I34" s="115">
        <v>-1</v>
      </c>
      <c r="J34" s="116">
        <v>-0.11947431302270012</v>
      </c>
    </row>
    <row r="35" spans="1:10" s="110" customFormat="1" ht="24.95" customHeight="1" x14ac:dyDescent="0.2">
      <c r="A35" s="292" t="s">
        <v>171</v>
      </c>
      <c r="B35" s="293" t="s">
        <v>172</v>
      </c>
      <c r="C35" s="113">
        <v>36.163804619756625</v>
      </c>
      <c r="D35" s="115">
        <v>14889</v>
      </c>
      <c r="E35" s="114">
        <v>14927</v>
      </c>
      <c r="F35" s="114">
        <v>15072</v>
      </c>
      <c r="G35" s="114">
        <v>14816</v>
      </c>
      <c r="H35" s="140">
        <v>14673</v>
      </c>
      <c r="I35" s="115">
        <v>216</v>
      </c>
      <c r="J35" s="116">
        <v>1.4720915968104682</v>
      </c>
    </row>
    <row r="36" spans="1:10" s="110" customFormat="1" ht="24.95" customHeight="1" x14ac:dyDescent="0.2">
      <c r="A36" s="294" t="s">
        <v>173</v>
      </c>
      <c r="B36" s="295" t="s">
        <v>174</v>
      </c>
      <c r="C36" s="125">
        <v>61.805639892157103</v>
      </c>
      <c r="D36" s="143">
        <v>25446</v>
      </c>
      <c r="E36" s="144">
        <v>25409</v>
      </c>
      <c r="F36" s="144">
        <v>25533</v>
      </c>
      <c r="G36" s="144">
        <v>25125</v>
      </c>
      <c r="H36" s="145">
        <v>25087</v>
      </c>
      <c r="I36" s="143">
        <v>359</v>
      </c>
      <c r="J36" s="146">
        <v>1.4310200502252162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2020-09-25T06:59:42Z</dcterms:created>
  <dcterms:modified xsi:type="dcterms:W3CDTF">2020-09-28T08:06:28Z</dcterms:modified>
</cp:coreProperties>
</file>