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C29" i="24"/>
  <c r="K57" i="15"/>
  <c r="L57" i="15" s="1"/>
  <c r="C38" i="24"/>
  <c r="C37" i="24"/>
  <c r="C35" i="24"/>
  <c r="C34" i="24"/>
  <c r="M34" i="24" s="1"/>
  <c r="C33" i="24"/>
  <c r="C32" i="24"/>
  <c r="M32" i="24" s="1"/>
  <c r="C31" i="24"/>
  <c r="C30" i="24"/>
  <c r="C28" i="24"/>
  <c r="C27" i="24"/>
  <c r="C26" i="24"/>
  <c r="C25" i="24"/>
  <c r="C24" i="24"/>
  <c r="M24" i="24" s="1"/>
  <c r="C23" i="24"/>
  <c r="C22" i="24"/>
  <c r="C21" i="24"/>
  <c r="C20" i="24"/>
  <c r="C19" i="24"/>
  <c r="C18" i="24"/>
  <c r="G18" i="24" s="1"/>
  <c r="C17" i="24"/>
  <c r="C16" i="24"/>
  <c r="M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34" i="24" l="1"/>
  <c r="F9" i="24"/>
  <c r="D9" i="24"/>
  <c r="J9" i="24"/>
  <c r="H9" i="24"/>
  <c r="K9" i="24"/>
  <c r="G21" i="24"/>
  <c r="M21" i="24"/>
  <c r="E21" i="24"/>
  <c r="L21" i="24"/>
  <c r="I21" i="24"/>
  <c r="K8" i="24"/>
  <c r="J8" i="24"/>
  <c r="H8" i="24"/>
  <c r="F8" i="24"/>
  <c r="D8" i="24"/>
  <c r="F31" i="24"/>
  <c r="D31" i="24"/>
  <c r="J31" i="24"/>
  <c r="H31" i="24"/>
  <c r="K31" i="24"/>
  <c r="F15" i="24"/>
  <c r="D15" i="24"/>
  <c r="J15" i="24"/>
  <c r="H15" i="24"/>
  <c r="K15" i="24"/>
  <c r="G9" i="24"/>
  <c r="M9" i="24"/>
  <c r="E9" i="24"/>
  <c r="L9" i="24"/>
  <c r="I9" i="24"/>
  <c r="F25" i="24"/>
  <c r="D25" i="24"/>
  <c r="J25" i="24"/>
  <c r="H25" i="24"/>
  <c r="K25" i="24"/>
  <c r="I28" i="24"/>
  <c r="L28" i="24"/>
  <c r="G28" i="24"/>
  <c r="E28" i="24"/>
  <c r="M28" i="24"/>
  <c r="G29" i="24"/>
  <c r="M29" i="24"/>
  <c r="E29" i="24"/>
  <c r="L29" i="24"/>
  <c r="I29" i="24"/>
  <c r="F29" i="24"/>
  <c r="D29" i="24"/>
  <c r="J29" i="24"/>
  <c r="H29" i="24"/>
  <c r="K29" i="24"/>
  <c r="G19" i="24"/>
  <c r="M19" i="24"/>
  <c r="E19" i="24"/>
  <c r="L19" i="24"/>
  <c r="I19" i="24"/>
  <c r="G35" i="24"/>
  <c r="M35" i="24"/>
  <c r="E35" i="24"/>
  <c r="L35" i="24"/>
  <c r="I35" i="24"/>
  <c r="K66" i="24"/>
  <c r="I66" i="24"/>
  <c r="J66" i="24"/>
  <c r="F19" i="24"/>
  <c r="D19" i="24"/>
  <c r="J19" i="24"/>
  <c r="H19" i="24"/>
  <c r="K19" i="24"/>
  <c r="C45" i="24"/>
  <c r="C39" i="24"/>
  <c r="K16" i="24"/>
  <c r="J16" i="24"/>
  <c r="H16" i="24"/>
  <c r="F16" i="24"/>
  <c r="D16" i="24"/>
  <c r="K26" i="24"/>
  <c r="J26" i="24"/>
  <c r="H26" i="24"/>
  <c r="F26" i="24"/>
  <c r="D26" i="24"/>
  <c r="K32" i="24"/>
  <c r="J32" i="24"/>
  <c r="H32" i="24"/>
  <c r="F32" i="24"/>
  <c r="D32" i="24"/>
  <c r="G23" i="24"/>
  <c r="M23" i="24"/>
  <c r="E23" i="24"/>
  <c r="L23" i="24"/>
  <c r="I23" i="24"/>
  <c r="I26" i="24"/>
  <c r="L26" i="24"/>
  <c r="M26" i="24"/>
  <c r="E26" i="24"/>
  <c r="I22" i="24"/>
  <c r="L22" i="24"/>
  <c r="M22" i="24"/>
  <c r="G22" i="24"/>
  <c r="E22" i="24"/>
  <c r="K20" i="24"/>
  <c r="J20" i="24"/>
  <c r="H20" i="24"/>
  <c r="F20" i="24"/>
  <c r="D20" i="24"/>
  <c r="F23" i="24"/>
  <c r="D23" i="24"/>
  <c r="J23" i="24"/>
  <c r="H23" i="24"/>
  <c r="H37" i="24"/>
  <c r="F37" i="24"/>
  <c r="D37" i="24"/>
  <c r="J37" i="24"/>
  <c r="K37" i="24"/>
  <c r="G7" i="24"/>
  <c r="M7" i="24"/>
  <c r="E7" i="24"/>
  <c r="L7" i="24"/>
  <c r="I7" i="24"/>
  <c r="G17" i="24"/>
  <c r="M17" i="24"/>
  <c r="E17" i="24"/>
  <c r="L17" i="24"/>
  <c r="I17" i="24"/>
  <c r="G33" i="24"/>
  <c r="M33" i="24"/>
  <c r="E33" i="24"/>
  <c r="L33" i="24"/>
  <c r="I33" i="24"/>
  <c r="K74" i="24"/>
  <c r="I74" i="24"/>
  <c r="J74" i="24"/>
  <c r="K22" i="24"/>
  <c r="J22" i="24"/>
  <c r="H22" i="24"/>
  <c r="F22" i="24"/>
  <c r="D22" i="24"/>
  <c r="B14" i="24"/>
  <c r="B6" i="24"/>
  <c r="F17" i="24"/>
  <c r="D17" i="24"/>
  <c r="J17" i="24"/>
  <c r="H17" i="24"/>
  <c r="K17" i="24"/>
  <c r="F27" i="24"/>
  <c r="D27" i="24"/>
  <c r="J27" i="24"/>
  <c r="H27" i="24"/>
  <c r="K27" i="24"/>
  <c r="K30" i="24"/>
  <c r="J30" i="24"/>
  <c r="H30" i="24"/>
  <c r="F30" i="24"/>
  <c r="D30" i="24"/>
  <c r="F33" i="24"/>
  <c r="D33" i="24"/>
  <c r="J33" i="24"/>
  <c r="H33" i="24"/>
  <c r="K33" i="24"/>
  <c r="I8" i="24"/>
  <c r="L8" i="24"/>
  <c r="G8" i="24"/>
  <c r="E8" i="24"/>
  <c r="M8" i="24"/>
  <c r="C14" i="24"/>
  <c r="C6" i="24"/>
  <c r="I20" i="24"/>
  <c r="L20" i="24"/>
  <c r="G20" i="24"/>
  <c r="E20" i="24"/>
  <c r="M20" i="24"/>
  <c r="I30" i="24"/>
  <c r="L30" i="24"/>
  <c r="M30" i="24"/>
  <c r="G30" i="24"/>
  <c r="E30" i="24"/>
  <c r="I37" i="24"/>
  <c r="G37" i="24"/>
  <c r="L37" i="24"/>
  <c r="M37" i="24"/>
  <c r="B45" i="24"/>
  <c r="B39" i="24"/>
  <c r="F21" i="24"/>
  <c r="D21" i="24"/>
  <c r="J21" i="24"/>
  <c r="H21" i="24"/>
  <c r="K21" i="24"/>
  <c r="D38" i="24"/>
  <c r="K38" i="24"/>
  <c r="J38" i="24"/>
  <c r="H38" i="24"/>
  <c r="F38" i="24"/>
  <c r="G27" i="24"/>
  <c r="M27" i="24"/>
  <c r="E27" i="24"/>
  <c r="L27" i="24"/>
  <c r="I27" i="24"/>
  <c r="E37" i="24"/>
  <c r="K18" i="24"/>
  <c r="J18" i="24"/>
  <c r="H18" i="24"/>
  <c r="F18" i="24"/>
  <c r="D18" i="24"/>
  <c r="K24" i="24"/>
  <c r="J24" i="24"/>
  <c r="H24" i="24"/>
  <c r="F24" i="24"/>
  <c r="D24" i="24"/>
  <c r="K34" i="24"/>
  <c r="J34" i="24"/>
  <c r="H34" i="24"/>
  <c r="F34" i="24"/>
  <c r="D34" i="24"/>
  <c r="G15" i="24"/>
  <c r="M15" i="24"/>
  <c r="E15" i="24"/>
  <c r="L15" i="24"/>
  <c r="I15" i="24"/>
  <c r="I18" i="24"/>
  <c r="L18" i="24"/>
  <c r="M18" i="24"/>
  <c r="E18" i="24"/>
  <c r="G31" i="24"/>
  <c r="M31" i="24"/>
  <c r="E31" i="24"/>
  <c r="L31" i="24"/>
  <c r="I31" i="24"/>
  <c r="M38" i="24"/>
  <c r="E38" i="24"/>
  <c r="L38" i="24"/>
  <c r="I38" i="24"/>
  <c r="G38" i="24"/>
  <c r="K23" i="24"/>
  <c r="K58" i="24"/>
  <c r="I58" i="24"/>
  <c r="J58" i="24"/>
  <c r="F35" i="24"/>
  <c r="D35" i="24"/>
  <c r="J35" i="24"/>
  <c r="H35" i="24"/>
  <c r="K35" i="24"/>
  <c r="F7" i="24"/>
  <c r="D7" i="24"/>
  <c r="J7" i="24"/>
  <c r="H7" i="24"/>
  <c r="K7" i="24"/>
  <c r="K28" i="24"/>
  <c r="J28" i="24"/>
  <c r="H28" i="24"/>
  <c r="F28" i="24"/>
  <c r="D28" i="24"/>
  <c r="G25" i="24"/>
  <c r="M25" i="24"/>
  <c r="E25" i="24"/>
  <c r="L25" i="24"/>
  <c r="I25" i="24"/>
  <c r="G26" i="24"/>
  <c r="J77" i="24"/>
  <c r="E34" i="24"/>
  <c r="I41" i="24"/>
  <c r="G41" i="24"/>
  <c r="L41" i="24"/>
  <c r="K53" i="24"/>
  <c r="I53" i="24"/>
  <c r="K61" i="24"/>
  <c r="I61" i="24"/>
  <c r="K69" i="24"/>
  <c r="I69" i="24"/>
  <c r="E16" i="24"/>
  <c r="E24" i="24"/>
  <c r="E32" i="24"/>
  <c r="K55" i="24"/>
  <c r="I55" i="24"/>
  <c r="K63" i="24"/>
  <c r="I63" i="24"/>
  <c r="K71" i="24"/>
  <c r="I71" i="24"/>
  <c r="I34" i="24"/>
  <c r="L34" i="24"/>
  <c r="G16" i="24"/>
  <c r="G24" i="24"/>
  <c r="G32" i="24"/>
  <c r="K52" i="24"/>
  <c r="I52" i="24"/>
  <c r="K60" i="24"/>
  <c r="I60" i="24"/>
  <c r="K68" i="24"/>
  <c r="I68" i="24"/>
  <c r="I43" i="24"/>
  <c r="G43" i="24"/>
  <c r="L43" i="24"/>
  <c r="K57" i="24"/>
  <c r="I57" i="24"/>
  <c r="K65" i="24"/>
  <c r="I65" i="24"/>
  <c r="K73" i="24"/>
  <c r="I73" i="24"/>
  <c r="I16" i="24"/>
  <c r="L16" i="24"/>
  <c r="I24" i="24"/>
  <c r="L24" i="24"/>
  <c r="I32" i="24"/>
  <c r="L32"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K44" i="24"/>
  <c r="L44" i="24"/>
  <c r="E40" i="24"/>
  <c r="E42" i="24"/>
  <c r="E44" i="24"/>
  <c r="I39" i="24" l="1"/>
  <c r="G39" i="24"/>
  <c r="L39" i="24"/>
  <c r="E39" i="24"/>
  <c r="M39" i="24"/>
  <c r="H39" i="24"/>
  <c r="F39" i="24"/>
  <c r="D39" i="24"/>
  <c r="J39" i="24"/>
  <c r="K39" i="24"/>
  <c r="I6" i="24"/>
  <c r="L6" i="24"/>
  <c r="M6" i="24"/>
  <c r="E6" i="24"/>
  <c r="G6" i="24"/>
  <c r="I45" i="24"/>
  <c r="G45" i="24"/>
  <c r="L45" i="24"/>
  <c r="E45" i="24"/>
  <c r="M45" i="24"/>
  <c r="I77" i="24"/>
  <c r="H45" i="24"/>
  <c r="F45" i="24"/>
  <c r="D45" i="24"/>
  <c r="J45" i="24"/>
  <c r="K45" i="24"/>
  <c r="I14" i="24"/>
  <c r="L14" i="24"/>
  <c r="M14" i="24"/>
  <c r="G14" i="24"/>
  <c r="E14" i="24"/>
  <c r="K77" i="24"/>
  <c r="K6" i="24"/>
  <c r="J6" i="24"/>
  <c r="H6" i="24"/>
  <c r="F6" i="24"/>
  <c r="D6" i="24"/>
  <c r="J79" i="24"/>
  <c r="J78" i="24"/>
  <c r="K14" i="24"/>
  <c r="J14" i="24"/>
  <c r="H14" i="24"/>
  <c r="F14" i="24"/>
  <c r="D14" i="24"/>
  <c r="K79" i="24" l="1"/>
  <c r="K78" i="24"/>
  <c r="I78" i="24"/>
  <c r="I79" i="24"/>
  <c r="I83" i="24" l="1"/>
  <c r="I82" i="24"/>
  <c r="I81" i="24"/>
</calcChain>
</file>

<file path=xl/sharedStrings.xml><?xml version="1.0" encoding="utf-8"?>
<sst xmlns="http://schemas.openxmlformats.org/spreadsheetml/2006/main" count="1702" uniqueCount="520">
  <si>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</si>
  <si>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</si>
  <si>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</si>
  <si>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</si>
  <si>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</si>
  <si>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</si>
  <si>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</si>
  <si>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</si>
  <si>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</si>
  <si>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</si>
  <si>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</si>
  <si>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</si>
  <si>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</si>
  <si>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Schaumburg (03257)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</si>
  <si>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</si>
  <si>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</si>
  <si>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</si>
  <si>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</si>
  <si>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</si>
  <si>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</si>
  <si>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</si>
  <si>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</si>
  <si>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</si>
  <si>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</si>
  <si>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</si>
  <si>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</si>
  <si>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</si>
  <si>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</si>
  <si>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</si>
  <si>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</si>
  <si>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</si>
  <si>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</si>
  <si>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</si>
  <si>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</si>
  <si>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</si>
  <si>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</si>
  <si>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</si>
  <si>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</si>
  <si>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</si>
  <si>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</si>
  <si>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</si>
  <si>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</si>
  <si>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</si>
  <si>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</si>
  <si>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</si>
  <si>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</si>
  <si>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</si>
  <si>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</si>
  <si>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</si>
  <si>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</si>
  <si>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</si>
  <si>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</si>
  <si>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</si>
  <si>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</si>
  <si>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</si>
  <si>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</si>
  <si>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</si>
  <si>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</si>
  <si>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</si>
  <si>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</si>
  <si>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</si>
  <si>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</si>
  <si>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</si>
  <si>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</si>
  <si>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</si>
  <si>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</si>
  <si>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</si>
  <si>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</si>
  <si>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</si>
  <si>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</si>
  <si>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</si>
  <si>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</si>
  <si>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</si>
  <si>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</si>
  <si>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</si>
  <si>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</si>
  <si>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</si>
  <si>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</si>
  <si>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</si>
  <si>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</si>
  <si>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</si>
  <si>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</si>
  <si>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</si>
  <si>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</si>
  <si>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</si>
  <si>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</si>
  <si>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</si>
  <si>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</si>
  <si>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</si>
  <si>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</si>
  <si>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</si>
  <si>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</si>
  <si>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Schaumburg (03257);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</si>
  <si>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</si>
  <si>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</si>
  <si>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</si>
  <si>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</si>
  <si>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</si>
  <si>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</si>
  <si>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</si>
  <si>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</si>
  <si>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</si>
  <si>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</si>
  <si>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</si>
  <si>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</si>
  <si>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</si>
  <si>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</si>
  <si>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</si>
  <si>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</si>
  <si>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</si>
  <si>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</si>
  <si>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</si>
  <si>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</si>
  <si>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</si>
  <si>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</si>
  <si>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</si>
  <si>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</si>
  <si>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</si>
  <si>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</si>
  <si>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</si>
  <si>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</si>
  <si>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</si>
  <si>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</si>
  <si>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</si>
  <si>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</si>
  <si>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</si>
  <si>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</si>
  <si>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</si>
  <si>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</si>
  <si>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</si>
  <si>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</si>
  <si>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</si>
  <si>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</si>
  <si>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</si>
  <si>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</si>
  <si>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</si>
  <si>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</si>
  <si>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</si>
  <si>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</si>
  <si>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</si>
  <si>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</si>
  <si>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</si>
  <si>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</si>
  <si>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</si>
  <si>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</si>
  <si>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</si>
  <si>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</si>
  <si>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</si>
  <si>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</si>
  <si>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</si>
  <si>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</si>
  <si>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</si>
  <si>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</si>
  <si>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</si>
  <si>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</si>
  <si>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</si>
  <si>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</si>
  <si>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</si>
  <si>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</si>
  <si>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</si>
  <si>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</si>
  <si>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</si>
  <si>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</si>
  <si>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</si>
  <si>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</si>
  <si>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</si>
  <si>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</si>
  <si>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</si>
  <si>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</si>
  <si>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</si>
  <si>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</si>
  <si>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</si>
  <si>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</si>
  <si>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</si>
  <si>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</si>
  <si>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</si>
  <si>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</si>
  <si>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</si>
  <si>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</si>
  <si>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</si>
  <si>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</si>
  <si>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</si>
  <si>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</si>
  <si>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Schaumburg (03257)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</si>
  <si>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</si>
  <si>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</si>
  <si>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</si>
  <si>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</si>
  <si>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</si>
  <si>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</si>
  <si>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</si>
  <si>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</si>
  <si>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</si>
  <si>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</si>
  <si>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</si>
  <si>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</si>
  <si>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</si>
  <si>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</si>
  <si>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</si>
  <si>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</si>
  <si>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</si>
  <si>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</si>
  <si>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</si>
  <si>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</si>
  <si>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</si>
  <si>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</si>
  <si>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</si>
  <si>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</si>
  <si>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</si>
  <si>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</si>
  <si>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</si>
  <si>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</si>
  <si>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</si>
  <si>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</si>
  <si>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</si>
  <si>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</si>
  <si>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</si>
  <si>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</si>
  <si>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</si>
  <si>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</si>
  <si>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</si>
  <si>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</si>
  <si>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</si>
  <si>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</si>
  <si>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</si>
  <si>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</si>
  <si>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</si>
  <si>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</si>
  <si>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</si>
  <si>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</si>
  <si>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</si>
  <si>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</si>
  <si>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</si>
  <si>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</si>
  <si>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</si>
  <si>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</si>
  <si>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</si>
  <si>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</si>
  <si>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</si>
  <si>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</si>
  <si>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</si>
  <si>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</si>
  <si>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</si>
  <si>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</si>
  <si>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</si>
  <si>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</si>
  <si>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</si>
  <si>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</si>
  <si>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</si>
  <si>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</si>
  <si>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</si>
  <si>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</si>
  <si>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</si>
  <si>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</si>
  <si>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</si>
  <si>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</si>
  <si>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</si>
  <si>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</si>
  <si>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</si>
  <si>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</si>
  <si>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</si>
  <si>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</si>
  <si>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</si>
  <si>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</si>
  <si>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</si>
  <si>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</si>
  <si>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</si>
  <si>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</si>
  <si>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</si>
  <si>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</si>
  <si>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</si>
  <si>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</si>
  <si>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</si>
  <si>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</si>
  <si>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</si>
  <si>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</si>
  <si>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</si>
  <si>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</si>
  <si>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</si>
  <si>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</si>
  <si>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</si>
  <si>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</si>
  <si>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</si>
  <si>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</si>
  <si>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</si>
  <si>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</si>
  <si>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</si>
  <si>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</si>
  <si>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</si>
  <si>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</si>
  <si>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</si>
  <si>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</si>
  <si>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</si>
  <si>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</si>
  <si>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</si>
  <si>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</si>
  <si>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</si>
  <si>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</si>
  <si>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</si>
  <si>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</si>
  <si>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</si>
  <si>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</si>
  <si>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</si>
  <si>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</si>
  <si>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</si>
  <si>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</si>
  <si>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</si>
  <si>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</si>
  <si>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</si>
  <si>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</si>
  <si>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</si>
  <si>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</si>
  <si>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</si>
  <si>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</si>
  <si>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</si>
  <si>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</si>
  <si>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</si>
  <si>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</si>
  <si>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</si>
  <si>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</si>
  <si>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</si>
  <si>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</si>
  <si>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</si>
  <si>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</si>
  <si>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</si>
  <si>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</si>
  <si>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</si>
  <si>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</si>
  <si>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</si>
  <si>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</si>
  <si>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</si>
  <si>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</si>
  <si>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</si>
  <si>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</si>
  <si>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</si>
  <si>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</si>
  <si>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</si>
  <si>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</si>
  <si>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</si>
  <si>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</si>
  <si>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</si>
  <si>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</si>
  <si>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</si>
  <si>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</si>
  <si>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</si>
  <si>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</si>
  <si>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</si>
  <si>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</si>
  <si>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</si>
  <si>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</si>
  <si>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</si>
  <si>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</si>
  <si>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</si>
  <si>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</si>
  <si>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</si>
  <si>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</si>
  <si>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</si>
  <si>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</si>
  <si>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</si>
  <si>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</si>
  <si>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</si>
  <si>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</si>
  <si>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</si>
  <si>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</si>
  <si>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</si>
  <si>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</si>
  <si>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</si>
  <si>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</si>
  <si>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</si>
  <si>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</si>
  <si>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</si>
  <si>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</si>
  <si>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</si>
  <si>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Schaumburg (03257);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</si>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</sst>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{3E9B6950-8DF1-4D8D-A14D-4DEDC7FED797}</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81A5-4048-9353-418215A62705}"/>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{8223E661-69E7-43B4-9984-DC6F79C854EC}</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81A5-4048-9353-418215A6270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{9D584BDF-00CC-47A8-8ACF-BE5B05F0460F}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1A5-4048-9353-418215A6270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{81D86F0D-5D97-45B8-9743-480C47C3431B}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1A5-4048-9353-418215A6270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1.5974999453659389</c:v>
                </c:pt>
                <c:pt idx="1">
                  <c:v>1.4040057212208159</c:v>
                </c:pt>
                <c:pt idx="2">
                  <c:v>1.1186464311118853</c:v>
                </c:pt>
                <c:pt idx="3">
                  <c:v>1.0875687030768</c:v>
                </c:pt>
              </c:numCache>
            </c:numRef>
          </c:val>
          <c:extLst>
            <c:ext xmlns:c16="http://schemas.microsoft.com/office/drawing/2014/chart" uri="{C3380CC4-5D6E-409C-BE32-E72D297353CC}">
              <c16:uniqueId val="{00000004-81A5-4048-9353-418215A6270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{18147B31-85A8-4AF5-BDE0-B9830B07935F}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1A5-4048-9353-418215A6270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{4414E65B-BE01-4831-BD44-1C4114778BE8}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1A5-4048-9353-418215A6270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{FC38DC8D-E2EF-4479-8EC4-5426380B41F6}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1A5-4048-9353-418215A6270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{71926004-E9BE-4EAD-8BAE-354D7CA87BB1}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1A5-4048-9353-418215A627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1A5-4048-9353-418215A6270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1A5-4048-9353-418215A6270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{F21E4112-BC5F-4EC1-BD28-A29F91A64E09}</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A844-41A9-8062-BD4F88A62502}"/>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{77324850-F0B2-4B70-A5D3-8AE8C071F076}</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A844-41A9-8062-BD4F88A6250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{473D8D85-9019-4238-AE73-DBCD6DB45F25}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844-41A9-8062-BD4F88A6250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{5AE51935-DDDF-41F2-8A02-93535ABD563F}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844-41A9-8062-BD4F88A625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-2.4927160893493041</c:v>
                </c:pt>
                <c:pt idx="1">
                  <c:v>-2.8801937126160149</c:v>
                </c:pt>
                <c:pt idx="2">
                  <c:v>-2.7637010795899166</c:v>
                </c:pt>
                <c:pt idx="3">
                  <c:v>-2.8655893304673015</c:v>
                </c:pt>
              </c:numCache>
            </c:numRef>
          </c:val>
          <c:extLst>
            <c:ext xmlns:c16="http://schemas.microsoft.com/office/drawing/2014/chart" uri="{C3380CC4-5D6E-409C-BE32-E72D297353CC}">
              <c16:uniqueId val="{00000004-A844-41A9-8062-BD4F88A6250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{87E0D863-EB22-4FEC-8CD0-BB7AFF861184}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844-41A9-8062-BD4F88A6250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{7B228F4B-7B36-4141-9A3D-D167161C7D28}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844-41A9-8062-BD4F88A6250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{011A7ED1-E253-4005-ADE7-02EF55276091}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844-41A9-8062-BD4F88A6250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{8E8E82C8-A8C1-4CD1-9DAE-AF73A05D17BE}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844-41A9-8062-BD4F88A625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44-41A9-8062-BD4F88A6250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44-41A9-8062-BD4F88A6250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{8F3CEC62-4D39-4A44-ADDB-C946AEE156E9}</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915A-4FDA-9D6C-662F10212530}"/>
                </c:ext>
              </c:extLst>
            </c:dLbl>
            <c:dLbl>
              <c:idx val="1"/>
              <c:tx>
                <c:strRef>
                  <c:f>Daten_Diagramme!$D$15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{732EEB89-1615-4F33-ABD9-198E28879250}</c15:txfldGUID>
                      <c15:f>Daten_Diagramme!$D$15</c15:f>
                      <c15:dlblFieldTableCache>
                        <c:ptCount val="1"/>
                        <c:pt idx="0">
                          <c:v>-0.3</c:v>
                        </c:pt>
                      </c15:dlblFieldTableCache>
                    </c15:dlblFTEntry>
                  </c15:dlblFieldTable>
                  <c15:showDataLabelsRange val="0"/>
                </c:ext>
                <c:ext xmlns:c16="http://schemas.microsoft.com/office/drawing/2014/chart" uri="{C3380CC4-5D6E-409C-BE32-E72D297353CC}">
                  <c16:uniqueId val="{00000001-915A-4FDA-9D6C-662F10212530}"/>
                </c:ext>
              </c:extLst>
            </c:dLbl>
            <c:dLbl>
              <c:idx val="2"/>
              <c:tx>
                <c:strRef>
                  <c:f>Daten_Diagramme!$D$16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{7502256B-2AD9-48A4-B82B-F7E50F627BDA}</c15:txfldGUID>
                      <c15:f>Daten_Diagramme!$D$16</c15:f>
                      <c15:dlblFieldTableCache>
                        <c:ptCount val="1"/>
                        <c:pt idx="0">
                          <c:v>4.1</c:v>
                        </c:pt>
                      </c15:dlblFieldTableCache>
                    </c15:dlblFTEntry>
                  </c15:dlblFieldTable>
                  <c15:showDataLabelsRange val="0"/>
                </c:ext>
                <c:ext xmlns:c16="http://schemas.microsoft.com/office/drawing/2014/chart" uri="{C3380CC4-5D6E-409C-BE32-E72D297353CC}">
                  <c16:uniqueId val="{00000002-915A-4FDA-9D6C-662F10212530}"/>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{E33182AB-530D-4417-8B04-BECA9084D5A4}</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915A-4FDA-9D6C-662F10212530}"/>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{C0130ACF-C548-48DC-AB13-4253FDDC9AD7}</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915A-4FDA-9D6C-662F10212530}"/>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{80739CA6-C0E3-4297-BAEB-7BA3BB13AEA2}</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915A-4FDA-9D6C-662F10212530}"/>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{881369B0-6B1A-4FC4-AAE8-EA2A0EF15E92}</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915A-4FDA-9D6C-662F10212530}"/>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{24152D84-5603-4958-A8D6-57E2BD8DC815}</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915A-4FDA-9D6C-662F10212530}"/>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{F7FD31EB-6188-4AF4-8055-85A7DB0DD83A}</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915A-4FDA-9D6C-662F10212530}"/>
                </c:ext>
              </c:extLst>
            </c:dLbl>
            <c:dLbl>
              <c:idx val="9"/>
              <c:tx>
                <c:strRef>
                  <c:f>Daten_Diagramme!$D$23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{27A6D713-9AC2-405E-9BA5-763495AE8C5F}</c15:txfldGUID>
                      <c15:f>Daten_Diagramme!$D$23</c15:f>
                      <c15:dlblFieldTableCache>
                        <c:ptCount val="1"/>
                        <c:pt idx="0">
                          <c:v>3.5</c:v>
                        </c:pt>
                      </c15:dlblFieldTableCache>
                    </c15:dlblFTEntry>
                  </c15:dlblFieldTable>
                  <c15:showDataLabelsRange val="0"/>
                </c:ext>
                <c:ext xmlns:c16="http://schemas.microsoft.com/office/drawing/2014/chart" uri="{C3380CC4-5D6E-409C-BE32-E72D297353CC}">
                  <c16:uniqueId val="{00000009-915A-4FDA-9D6C-662F10212530}"/>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{CC175E71-785C-4243-AAF8-AFAC313703A6}</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915A-4FDA-9D6C-662F10212530}"/>
                </c:ext>
              </c:extLst>
            </c:dLbl>
            <c:dLbl>
              <c:idx val="11"/>
              <c:tx>
                <c:strRef>
                  <c:f>Daten_Diagramme!$D$25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{E1FB2C9F-901C-4305-994C-E19F8A45CA0C}</c15:txfldGUID>
                      <c15:f>Daten_Diagramme!$D$25</c15:f>
                      <c15:dlblFieldTableCache>
                        <c:ptCount val="1"/>
                        <c:pt idx="0">
                          <c:v>0.0</c:v>
                        </c:pt>
                      </c15:dlblFieldTableCache>
                    </c15:dlblFTEntry>
                  </c15:dlblFieldTable>
                  <c15:showDataLabelsRange val="0"/>
                </c:ext>
                <c:ext xmlns:c16="http://schemas.microsoft.com/office/drawing/2014/chart" uri="{C3380CC4-5D6E-409C-BE32-E72D297353CC}">
                  <c16:uniqueId val="{0000000B-915A-4FDA-9D6C-662F10212530}"/>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{59F96D75-2B93-481F-91AD-BC5B3E83C611}</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915A-4FDA-9D6C-662F10212530}"/>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{5AAB1FA6-A21B-4EE9-9C3B-A9FF13DE66FE}</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915A-4FDA-9D6C-662F10212530}"/>
                </c:ext>
              </c:extLst>
            </c:dLbl>
            <c:dLbl>
              <c:idx val="14"/>
              <c:tx>
                <c:strRef>
                  <c:f>Daten_Diagramme!$D$28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{DBF457E4-B53C-4688-8040-5192F345DD40}</c15:txfldGUID>
                      <c15:f>Daten_Diagramme!$D$28</c15:f>
                      <c15:dlblFieldTableCache>
                        <c:ptCount val="1"/>
                        <c:pt idx="0">
                          <c:v>7.0</c:v>
                        </c:pt>
                      </c15:dlblFieldTableCache>
                    </c15:dlblFTEntry>
                  </c15:dlblFieldTable>
                  <c15:showDataLabelsRange val="0"/>
                </c:ext>
                <c:ext xmlns:c16="http://schemas.microsoft.com/office/drawing/2014/chart" uri="{C3380CC4-5D6E-409C-BE32-E72D297353CC}">
                  <c16:uniqueId val="{0000000E-915A-4FDA-9D6C-662F10212530}"/>
                </c:ext>
              </c:extLst>
            </c:dLbl>
            <c:dLbl>
              <c:idx val="15"/>
              <c:tx>
                <c:strRef>
                  <c:f>Daten_Diagramme!$D$29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{314DF5E3-F514-4CD3-B618-1CCC0405C348}</c15:txfldGUID>
                      <c15:f>Daten_Diagramme!$D$29</c15:f>
                      <c15:dlblFieldTableCache>
                        <c:ptCount val="1"/>
                        <c:pt idx="0">
                          <c:v>-8.7</c:v>
                        </c:pt>
                      </c15:dlblFieldTableCache>
                    </c15:dlblFTEntry>
                  </c15:dlblFieldTable>
                  <c15:showDataLabelsRange val="0"/>
                </c:ext>
                <c:ext xmlns:c16="http://schemas.microsoft.com/office/drawing/2014/chart" uri="{C3380CC4-5D6E-409C-BE32-E72D297353CC}">
                  <c16:uniqueId val="{0000000F-915A-4FDA-9D6C-662F10212530}"/>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{E2238E3D-C2E4-4A46-82F6-4CF821C075F5}</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915A-4FDA-9D6C-662F10212530}"/>
                </c:ext>
              </c:extLst>
            </c:dLbl>
            <c:dLbl>
              <c:idx val="17"/>
              <c:tx>
                <c:strRef>
                  <c:f>Daten_Diagramme!$D$31</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{BE11E5FC-05D7-48D3-812B-B95A46623387}</c15:txfldGUID>
                      <c15:f>Daten_Diagramme!$D$31</c15:f>
                      <c15:dlblFieldTableCache>
                        <c:ptCount val="1"/>
                        <c:pt idx="0">
                          <c:v>-8.6</c:v>
                        </c:pt>
                      </c15:dlblFieldTableCache>
                    </c15:dlblFTEntry>
                  </c15:dlblFieldTable>
                  <c15:showDataLabelsRange val="0"/>
                </c:ext>
                <c:ext xmlns:c16="http://schemas.microsoft.com/office/drawing/2014/chart" uri="{C3380CC4-5D6E-409C-BE32-E72D297353CC}">
                  <c16:uniqueId val="{00000011-915A-4FDA-9D6C-662F10212530}"/>
                </c:ext>
              </c:extLst>
            </c:dLbl>
            <c:dLbl>
              <c:idx val="18"/>
              <c:tx>
                <c:strRef>
                  <c:f>Daten_Diagramme!$D$32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{EDA12541-CCE6-44C8-AD51-6B0B8F9B443A}</c15:txfldGUID>
                      <c15:f>Daten_Diagramme!$D$32</c15:f>
                      <c15:dlblFieldTableCache>
                        <c:ptCount val="1"/>
                        <c:pt idx="0">
                          <c:v>4.1</c:v>
                        </c:pt>
                      </c15:dlblFieldTableCache>
                    </c15:dlblFTEntry>
                  </c15:dlblFieldTable>
                  <c15:showDataLabelsRange val="0"/>
                </c:ext>
                <c:ext xmlns:c16="http://schemas.microsoft.com/office/drawing/2014/chart" uri="{C3380CC4-5D6E-409C-BE32-E72D297353CC}">
                  <c16:uniqueId val="{00000012-915A-4FDA-9D6C-662F10212530}"/>
                </c:ext>
              </c:extLst>
            </c:dLbl>
            <c:dLbl>
              <c:idx val="19"/>
              <c:tx>
                <c:strRef>
                  <c:f>Daten_Diagramme!$D$33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{2879600D-FBBB-4854-82C8-3AFE3CCC855F}</c15:txfldGUID>
                      <c15:f>Daten_Diagramme!$D$33</c15:f>
                      <c15:dlblFieldTableCache>
                        <c:ptCount val="1"/>
                        <c:pt idx="0">
                          <c:v>5.4</c:v>
                        </c:pt>
                      </c15:dlblFieldTableCache>
                    </c15:dlblFTEntry>
                  </c15:dlblFieldTable>
                  <c15:showDataLabelsRange val="0"/>
                </c:ext>
                <c:ext xmlns:c16="http://schemas.microsoft.com/office/drawing/2014/chart" uri="{C3380CC4-5D6E-409C-BE32-E72D297353CC}">
                  <c16:uniqueId val="{00000013-915A-4FDA-9D6C-662F10212530}"/>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{E5FB96C0-1F90-404D-851E-007F9CEF95DA}</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915A-4FDA-9D6C-662F1021253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{8DE529F3-DC4B-401D-A503-79AD0FB9DF93}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15A-4FDA-9D6C-662F1021253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{17F6BC76-4264-459A-A69D-473BF2DF5362}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15A-4FDA-9D6C-662F10212530}"/>
                </c:ext>
              </c:extLst>
            </c:dLbl>
            <c:dLbl>
              <c:idx val="23"/>
              <c:tx>
                <c:strRef>
                  <c:f>Daten_Diagramme!$D$37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{0A570939-37BD-4C4C-B730-E7E328CF6749}</c15:txfldGUID>
                      <c15:f>Daten_Diagramme!$D$37</c15:f>
                      <c15:dlblFieldTableCache>
                        <c:ptCount val="1"/>
                        <c:pt idx="0">
                          <c:v>-0.3</c:v>
                        </c:pt>
                      </c15:dlblFieldTableCache>
                    </c15:dlblFTEntry>
                  </c15:dlblFieldTable>
                  <c15:showDataLabelsRange val="0"/>
                </c:ext>
                <c:ext xmlns:c16="http://schemas.microsoft.com/office/drawing/2014/chart" uri="{C3380CC4-5D6E-409C-BE32-E72D297353CC}">
                  <c16:uniqueId val="{00000017-915A-4FDA-9D6C-662F10212530}"/>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{8E4C1760-E6D5-447E-AF4A-FB32BD080384}</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915A-4FDA-9D6C-662F10212530}"/>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{3F5586AB-4114-4298-BDFC-F3642D7D99B1}</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915A-4FDA-9D6C-662F1021253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{93404683-9F06-45E4-A324-F871EE337F95}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15A-4FDA-9D6C-662F1021253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{88443D60-C024-4FDF-B239-4511800CB3D2}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15A-4FDA-9D6C-662F1021253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{6545C535-7B34-40C9-B662-068FE9A74BF2}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15A-4FDA-9D6C-662F1021253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{3A23B901-5368-4749-9E6B-E9932F91EE8C}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15A-4FDA-9D6C-662F1021253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{6EC27B32-2F76-436C-A60B-F431F059ED10}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15A-4FDA-9D6C-662F10212530}"/>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{7C0F07CC-2F34-411E-A02C-BF27CC9166BD}</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915A-4FDA-9D6C-662F102125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1.5974999453659389</c:v>
                </c:pt>
                <c:pt idx="1">
                  <c:v>-0.31847133757961782</c:v>
                </c:pt>
                <c:pt idx="2">
                  <c:v>4.1493775933609962</c:v>
                </c:pt>
                <c:pt idx="3">
                  <c:v>-1.6289961311341885</c:v>
                </c:pt>
                <c:pt idx="4">
                  <c:v>-2.5738798856053382</c:v>
                </c:pt>
                <c:pt idx="5">
                  <c:v>-1.054189014240799</c:v>
                </c:pt>
                <c:pt idx="6">
                  <c:v>-2.1148036253776437</c:v>
                </c:pt>
                <c:pt idx="7">
                  <c:v>-0.26809651474530832</c:v>
                </c:pt>
                <c:pt idx="8">
                  <c:v>2.3673100120627262</c:v>
                </c:pt>
                <c:pt idx="9">
                  <c:v>3.5490605427974948</c:v>
                </c:pt>
                <c:pt idx="10">
                  <c:v>-1.1805555555555556</c:v>
                </c:pt>
                <c:pt idx="11">
                  <c:v>0</c:v>
                </c:pt>
                <c:pt idx="12">
                  <c:v>1.4418125643666324</c:v>
                </c:pt>
                <c:pt idx="13">
                  <c:v>2.2900763358778624</c:v>
                </c:pt>
                <c:pt idx="14">
                  <c:v>6.9956875898418787</c:v>
                </c:pt>
                <c:pt idx="15">
                  <c:v>-8.6687306501547994</c:v>
                </c:pt>
                <c:pt idx="16">
                  <c:v>2.9631760644418872</c:v>
                </c:pt>
                <c:pt idx="17">
                  <c:v>-8.5808580858085808</c:v>
                </c:pt>
                <c:pt idx="18">
                  <c:v>4.0763226366001737</c:v>
                </c:pt>
                <c:pt idx="19">
                  <c:v>5.4429552141222626</c:v>
                </c:pt>
                <c:pt idx="20">
                  <c:v>3.669724770642202</c:v>
                </c:pt>
                <c:pt idx="21">
                  <c:v>0</c:v>
                </c:pt>
                <c:pt idx="23">
                  <c:v>-0.31847133757961782</c:v>
                </c:pt>
                <c:pt idx="24">
                  <c:v>-1.1382113821138211</c:v>
                </c:pt>
                <c:pt idx="25">
                  <c:v>2.7021211189671073</c:v>
                </c:pt>
              </c:numCache>
            </c:numRef>
          </c:val>
          <c:extLst>
            <c:ext xmlns:c16="http://schemas.microsoft.com/office/drawing/2014/chart" uri="{C3380CC4-5D6E-409C-BE32-E72D297353CC}">
              <c16:uniqueId val="{00000020-915A-4FDA-9D6C-662F1021253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{71943A1E-10D2-42CA-960B-AB1D71988357}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15A-4FDA-9D6C-662F1021253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{6E612B20-6B8D-4F85-890D-503FBA7E75DC}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15A-4FDA-9D6C-662F1021253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{8DF3952F-6B62-4767-8361-947D935AF2E2}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15A-4FDA-9D6C-662F1021253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{CBED56DB-43CA-4D11-A7F9-CC605863583E}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15A-4FDA-9D6C-662F1021253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{A9B7DE2A-CDAE-4326-8745-6B0463D1486D}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15A-4FDA-9D6C-662F1021253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{0EFAF0DC-9BB8-4C4E-BA1B-833DDF496BDE}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15A-4FDA-9D6C-662F1021253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{D5757903-57C9-4E70-90A6-0C1D89D43B89}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15A-4FDA-9D6C-662F1021253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{56DD270C-378C-467F-845D-E29E6ADF54E5}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15A-4FDA-9D6C-662F1021253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{80A50C81-4AF6-41C0-9C3B-20B77E81B63E}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15A-4FDA-9D6C-662F1021253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{866E1E6D-8509-49A7-A3C6-0A35C7E05D7D}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15A-4FDA-9D6C-662F1021253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{7259D67F-34CD-4E94-B9C4-2678BB571AD9}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15A-4FDA-9D6C-662F1021253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{674C78F4-FDF0-42B1-B7EE-9F080CC51588}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15A-4FDA-9D6C-662F1021253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{3DC113DC-A04B-4A61-9222-01D985FFD787}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15A-4FDA-9D6C-662F1021253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{FF92B8E3-DCDA-4863-94FC-E11C5FAD65F2}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15A-4FDA-9D6C-662F1021253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{3F981D3E-3DF8-4178-855A-D510E34DA382}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15A-4FDA-9D6C-662F1021253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{C63ACCBC-AF65-40E5-9686-337456BF7A3C}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15A-4FDA-9D6C-662F1021253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{A5F28B06-EE2A-454A-911A-22649B016FC5}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15A-4FDA-9D6C-662F1021253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{ECC2F8C2-B4CF-4A9F-B5BA-5F1BCEEA29BA}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15A-4FDA-9D6C-662F1021253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{90E607F8-CB05-4B18-8D4B-DD16E083D3F6}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15A-4FDA-9D6C-662F1021253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{9DCAD1E9-1C0F-4FF6-9160-9101EECC66E8}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15A-4FDA-9D6C-662F1021253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{23D09947-8EBF-4A31-BAF5-05AF06A8D935}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15A-4FDA-9D6C-662F1021253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{21CC1420-2311-4A72-A6F2-4E0AA880A363}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15A-4FDA-9D6C-662F1021253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{03EAF5E9-21A8-47D9-A740-A34CBE8C8318}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15A-4FDA-9D6C-662F1021253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{8A4CB84F-C164-4BEE-8D8F-899F09B3B6C1}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15A-4FDA-9D6C-662F1021253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{E415482A-E43D-47FA-B736-521C9CDF8439}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15A-4FDA-9D6C-662F1021253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{AC657F66-8EBE-4592-AEF1-FF164E4A962F}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15A-4FDA-9D6C-662F1021253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{A6704FD6-27A1-4B3B-BD6A-5DC0C6D5B3E1}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15A-4FDA-9D6C-662F1021253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{ACD8AF3C-BBAB-4151-B899-829CDA1F0730}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15A-4FDA-9D6C-662F1021253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{A3EB8954-75FF-4ABF-8A20-FA221CBB9D68}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15A-4FDA-9D6C-662F1021253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{4C1AFD4D-B2DB-4691-A900-E9885AB61958}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15A-4FDA-9D6C-662F1021253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{091756C2-1A3A-45B2-9DBD-5ED46DFAEB17}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15A-4FDA-9D6C-662F1021253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{501538B2-6817-45CC-8343-034FE9115997}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15A-4FDA-9D6C-662F102125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15A-4FDA-9D6C-662F1021253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15A-4FDA-9D6C-662F1021253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{0311C4C6-7793-4AF0-9D27-269ABF554B2B}</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69CC-4902-B847-8E5E83CE1346}"/>
                </c:ext>
              </c:extLst>
            </c:dLbl>
            <c:dLbl>
              <c:idx val="1"/>
              <c:tx>
                <c:strRef>
                  <c:f>Daten_Diagramme!$E$15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{13FB4018-94CD-4B1B-9445-BB03804058B0}</c15:txfldGUID>
                      <c15:f>Daten_Diagramme!$E$15</c15:f>
                      <c15:dlblFieldTableCache>
                        <c:ptCount val="1"/>
                        <c:pt idx="0">
                          <c:v>3.8</c:v>
                        </c:pt>
                      </c15:dlblFieldTableCache>
                    </c15:dlblFTEntry>
                  </c15:dlblFieldTable>
                  <c15:showDataLabelsRange val="0"/>
                </c:ext>
                <c:ext xmlns:c16="http://schemas.microsoft.com/office/drawing/2014/chart" uri="{C3380CC4-5D6E-409C-BE32-E72D297353CC}">
                  <c16:uniqueId val="{00000001-69CC-4902-B847-8E5E83CE1346}"/>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{268309A4-1AB9-44B9-BAC2-1B8873E259B8}</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69CC-4902-B847-8E5E83CE1346}"/>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{AFE73215-1350-45E1-B563-9951DF5C7766}</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69CC-4902-B847-8E5E83CE1346}"/>
                </c:ext>
              </c:extLst>
            </c:dLbl>
            <c:dLbl>
              <c:idx val="4"/>
              <c:tx>
                <c:strRef>
                  <c:f>Daten_Diagramme!$E$18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{8F24B549-F41C-479A-B537-DB44C92B48E1}</c15:txfldGUID>
                      <c15:f>Daten_Diagramme!$E$18</c15:f>
                      <c15:dlblFieldTableCache>
                        <c:ptCount val="1"/>
                        <c:pt idx="0">
                          <c:v>-1.5</c:v>
                        </c:pt>
                      </c15:dlblFieldTableCache>
                    </c15:dlblFTEntry>
                  </c15:dlblFieldTable>
                  <c15:showDataLabelsRange val="0"/>
                </c:ext>
                <c:ext xmlns:c16="http://schemas.microsoft.com/office/drawing/2014/chart" uri="{C3380CC4-5D6E-409C-BE32-E72D297353CC}">
                  <c16:uniqueId val="{00000004-69CC-4902-B847-8E5E83CE1346}"/>
                </c:ext>
              </c:extLst>
            </c:dLbl>
            <c:dLbl>
              <c:idx val="5"/>
              <c:tx>
                <c:strRef>
                  <c:f>Daten_Diagramme!$E$19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{B330814D-3D00-4B16-BA54-F587DD9EEE07}</c15:txfldGUID>
                      <c15:f>Daten_Diagramme!$E$19</c15:f>
                      <c15:dlblFieldTableCache>
                        <c:ptCount val="1"/>
                        <c:pt idx="0">
                          <c:v>-6.5</c:v>
                        </c:pt>
                      </c15:dlblFieldTableCache>
                    </c15:dlblFTEntry>
                  </c15:dlblFieldTable>
                  <c15:showDataLabelsRange val="0"/>
                </c:ext>
                <c:ext xmlns:c16="http://schemas.microsoft.com/office/drawing/2014/chart" uri="{C3380CC4-5D6E-409C-BE32-E72D297353CC}">
                  <c16:uniqueId val="{00000005-69CC-4902-B847-8E5E83CE1346}"/>
                </c:ext>
              </c:extLst>
            </c:dLbl>
            <c:dLbl>
              <c:idx val="6"/>
              <c:tx>
                <c:strRef>
                  <c:f>Daten_Diagramme!$E$20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{6AAE21E6-3BD0-4729-BEB5-A4C9707B5845}</c15:txfldGUID>
                      <c15:f>Daten_Diagramme!$E$20</c15:f>
                      <c15:dlblFieldTableCache>
                        <c:ptCount val="1"/>
                        <c:pt idx="0">
                          <c:v>-4.4</c:v>
                        </c:pt>
                      </c15:dlblFieldTableCache>
                    </c15:dlblFTEntry>
                  </c15:dlblFieldTable>
                  <c15:showDataLabelsRange val="0"/>
                </c:ext>
                <c:ext xmlns:c16="http://schemas.microsoft.com/office/drawing/2014/chart" uri="{C3380CC4-5D6E-409C-BE32-E72D297353CC}">
                  <c16:uniqueId val="{00000006-69CC-4902-B847-8E5E83CE1346}"/>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{46A8AFA3-9FA8-4B75-9966-E4DEBE0BCF85}</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69CC-4902-B847-8E5E83CE1346}"/>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{C0665B1E-1DC6-47C1-AF92-97FD769FC6AA}</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69CC-4902-B847-8E5E83CE1346}"/>
                </c:ext>
              </c:extLst>
            </c:dLbl>
            <c:dLbl>
              <c:idx val="9"/>
              <c:tx>
                <c:strRef>
                  <c:f>Daten_Diagramme!$E$23</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{4B4F851A-6210-4287-AFE4-7DF30018ECA5}</c15:txfldGUID>
                      <c15:f>Daten_Diagramme!$E$23</c15:f>
                      <c15:dlblFieldTableCache>
                        <c:ptCount val="1"/>
                        <c:pt idx="0">
                          <c:v>-6.2</c:v>
                        </c:pt>
                      </c15:dlblFieldTableCache>
                    </c15:dlblFTEntry>
                  </c15:dlblFieldTable>
                  <c15:showDataLabelsRange val="0"/>
                </c:ext>
                <c:ext xmlns:c16="http://schemas.microsoft.com/office/drawing/2014/chart" uri="{C3380CC4-5D6E-409C-BE32-E72D297353CC}">
                  <c16:uniqueId val="{00000009-69CC-4902-B847-8E5E83CE1346}"/>
                </c:ext>
              </c:extLst>
            </c:dLbl>
            <c:dLbl>
              <c:idx val="10"/>
              <c:tx>
                <c:strRef>
                  <c:f>Daten_Diagramme!$E$24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{4EFD280D-592F-416E-B484-AB1CEC591CBE}</c15:txfldGUID>
                      <c15:f>Daten_Diagramme!$E$24</c15:f>
                      <c15:dlblFieldTableCache>
                        <c:ptCount val="1"/>
                        <c:pt idx="0">
                          <c:v>-9.7</c:v>
                        </c:pt>
                      </c15:dlblFieldTableCache>
                    </c15:dlblFTEntry>
                  </c15:dlblFieldTable>
                  <c15:showDataLabelsRange val="0"/>
                </c:ext>
                <c:ext xmlns:c16="http://schemas.microsoft.com/office/drawing/2014/chart" uri="{C3380CC4-5D6E-409C-BE32-E72D297353CC}">
                  <c16:uniqueId val="{0000000A-69CC-4902-B847-8E5E83CE1346}"/>
                </c:ext>
              </c:extLst>
            </c:dLbl>
            <c:dLbl>
              <c:idx val="11"/>
              <c:tx>
                <c:strRef>
                  <c:f>Daten_Diagramme!$E$25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{61353137-4C78-42E7-8247-D40164AA94B3}</c15:txfldGUID>
                      <c15:f>Daten_Diagramme!$E$25</c15:f>
                      <c15:dlblFieldTableCache>
                        <c:ptCount val="1"/>
                        <c:pt idx="0">
                          <c:v>-9.4</c:v>
                        </c:pt>
                      </c15:dlblFieldTableCache>
                    </c15:dlblFTEntry>
                  </c15:dlblFieldTable>
                  <c15:showDataLabelsRange val="0"/>
                </c:ext>
                <c:ext xmlns:c16="http://schemas.microsoft.com/office/drawing/2014/chart" uri="{C3380CC4-5D6E-409C-BE32-E72D297353CC}">
                  <c16:uniqueId val="{0000000B-69CC-4902-B847-8E5E83CE1346}"/>
                </c:ext>
              </c:extLst>
            </c:dLbl>
            <c:dLbl>
              <c:idx val="12"/>
              <c:tx>
                <c:strRef>
                  <c:f>Daten_Diagramme!$E$26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{45D1604E-783D-4CDD-BB53-9A46F5B45CA0}</c15:txfldGUID>
                      <c15:f>Daten_Diagramme!$E$26</c15:f>
                      <c15:dlblFieldTableCache>
                        <c:ptCount val="1"/>
                        <c:pt idx="0">
                          <c:v>-7.5</c:v>
                        </c:pt>
                      </c15:dlblFieldTableCache>
                    </c15:dlblFTEntry>
                  </c15:dlblFieldTable>
                  <c15:showDataLabelsRange val="0"/>
                </c:ext>
                <c:ext xmlns:c16="http://schemas.microsoft.com/office/drawing/2014/chart" uri="{C3380CC4-5D6E-409C-BE32-E72D297353CC}">
                  <c16:uniqueId val="{0000000C-69CC-4902-B847-8E5E83CE1346}"/>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{10448C57-C30C-46FF-A7F4-F204AF671786}</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69CC-4902-B847-8E5E83CE1346}"/>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{00105921-A604-4921-9DAD-CC0EEB719B8C}</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69CC-4902-B847-8E5E83CE1346}"/>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{C8164853-394E-4F5E-9300-C7D2F899CE9A}</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69CC-4902-B847-8E5E83CE1346}"/>
                </c:ext>
              </c:extLst>
            </c:dLbl>
            <c:dLbl>
              <c:idx val="16"/>
              <c:tx>
                <c:strRef>
                  <c:f>Daten_Diagramme!$E$30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{D4D46AC5-5A7E-4D26-8E1E-3680B6E1C32C}</c15:txfldGUID>
                      <c15:f>Daten_Diagramme!$E$30</c15:f>
                      <c15:dlblFieldTableCache>
                        <c:ptCount val="1"/>
                        <c:pt idx="0">
                          <c:v>-2.2</c:v>
                        </c:pt>
                      </c15:dlblFieldTableCache>
                    </c15:dlblFTEntry>
                  </c15:dlblFieldTable>
                  <c15:showDataLabelsRange val="0"/>
                </c:ext>
                <c:ext xmlns:c16="http://schemas.microsoft.com/office/drawing/2014/chart" uri="{C3380CC4-5D6E-409C-BE32-E72D297353CC}">
                  <c16:uniqueId val="{00000010-69CC-4902-B847-8E5E83CE1346}"/>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{9DAB68D4-12A0-4BCB-A987-D10C155A5BD3}</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69CC-4902-B847-8E5E83CE1346}"/>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{FA38C0F8-29FA-4FD5-8648-1070C74474E8}</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69CC-4902-B847-8E5E83CE1346}"/>
                </c:ext>
              </c:extLst>
            </c:dLbl>
            <c:dLbl>
              <c:idx val="19"/>
              <c:tx>
                <c:strRef>
                  <c:f>Daten_Diagramme!$E$33</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{A8505B67-6167-4A36-BFAA-F8ACA7A0E258}</c15:txfldGUID>
                      <c15:f>Daten_Diagramme!$E$33</c15:f>
                      <c15:dlblFieldTableCache>
                        <c:ptCount val="1"/>
                        <c:pt idx="0">
                          <c:v>10.0</c:v>
                        </c:pt>
                      </c15:dlblFieldTableCache>
                    </c15:dlblFTEntry>
                  </c15:dlblFieldTable>
                  <c15:showDataLabelsRange val="0"/>
                </c:ext>
                <c:ext xmlns:c16="http://schemas.microsoft.com/office/drawing/2014/chart" uri="{C3380CC4-5D6E-409C-BE32-E72D297353CC}">
                  <c16:uniqueId val="{00000013-69CC-4902-B847-8E5E83CE1346}"/>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{6FB9D124-CB75-4CDA-A606-D88F8CBC6195}</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69CC-4902-B847-8E5E83CE134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{C395A1DD-E3FE-4C1D-9446-EE940ED32E89}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9CC-4902-B847-8E5E83CE134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{56FF7B1F-7593-4A21-8556-7508768B991E}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9CC-4902-B847-8E5E83CE1346}"/>
                </c:ext>
              </c:extLst>
            </c:dLbl>
            <c:dLbl>
              <c:idx val="23"/>
              <c:tx>
                <c:strRef>
                  <c:f>Daten_Diagramme!$E$37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{9116C169-3B2B-4A43-9D26-4B2F5BB5BA4E}</c15:txfldGUID>
                      <c15:f>Daten_Diagramme!$E$37</c15:f>
                      <c15:dlblFieldTableCache>
                        <c:ptCount val="1"/>
                        <c:pt idx="0">
                          <c:v>3.8</c:v>
                        </c:pt>
                      </c15:dlblFieldTableCache>
                    </c15:dlblFTEntry>
                  </c15:dlblFieldTable>
                  <c15:showDataLabelsRange val="0"/>
                </c:ext>
                <c:ext xmlns:c16="http://schemas.microsoft.com/office/drawing/2014/chart" uri="{C3380CC4-5D6E-409C-BE32-E72D297353CC}">
                  <c16:uniqueId val="{00000017-69CC-4902-B847-8E5E83CE1346}"/>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{0EA81962-9F89-4D13-8DA5-24A37AE085D6}</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69CC-4902-B847-8E5E83CE1346}"/>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{8E61EF1D-C731-4B6C-A7D2-2CE58218A407}</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69CC-4902-B847-8E5E83CE134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{74F312CC-9250-4115-BFFE-4726F735A311}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9CC-4902-B847-8E5E83CE134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{E714AAED-598A-4ABF-BF6D-0B43590B9E51}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9CC-4902-B847-8E5E83CE134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{9FB16D45-E64F-4506-80F1-79DC6D89DEE0}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9CC-4902-B847-8E5E83CE134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{D75CDEEE-73B6-4440-B3EB-00B696B47F67}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9CC-4902-B847-8E5E83CE134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{549E28A1-98D5-4A84-A330-699186D3324E}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9CC-4902-B847-8E5E83CE1346}"/>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{B5084150-FB36-4864-B078-90675ED59374}</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69CC-4902-B847-8E5E83CE13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-2.4927160893493041</c:v>
                </c:pt>
                <c:pt idx="1">
                  <c:v>3.763440860215054</c:v>
                </c:pt>
                <c:pt idx="2">
                  <c:v>1.8867924528301887</c:v>
                </c:pt>
                <c:pt idx="3">
                  <c:v>-3.3476394849785409</c:v>
                </c:pt>
                <c:pt idx="4">
                  <c:v>-1.4641288433382138</c:v>
                </c:pt>
                <c:pt idx="5">
                  <c:v>-6.5040650406504064</c:v>
                </c:pt>
                <c:pt idx="6">
                  <c:v>-4.4247787610619467</c:v>
                </c:pt>
                <c:pt idx="7">
                  <c:v>0.4</c:v>
                </c:pt>
                <c:pt idx="8">
                  <c:v>-0.77087794432548185</c:v>
                </c:pt>
                <c:pt idx="9">
                  <c:v>-6.1571125265392785</c:v>
                </c:pt>
                <c:pt idx="10">
                  <c:v>-9.657320872274143</c:v>
                </c:pt>
                <c:pt idx="11">
                  <c:v>-9.3525179856115113</c:v>
                </c:pt>
                <c:pt idx="12">
                  <c:v>-7.5342465753424657</c:v>
                </c:pt>
                <c:pt idx="13">
                  <c:v>-0.91012514220705343</c:v>
                </c:pt>
                <c:pt idx="14">
                  <c:v>-1.6932270916334662</c:v>
                </c:pt>
                <c:pt idx="15">
                  <c:v>-52.38095238095238</c:v>
                </c:pt>
                <c:pt idx="16">
                  <c:v>-2.150537634408602</c:v>
                </c:pt>
                <c:pt idx="17">
                  <c:v>-5.9382422802850359</c:v>
                </c:pt>
                <c:pt idx="18">
                  <c:v>-0.93023255813953487</c:v>
                </c:pt>
                <c:pt idx="19">
                  <c:v>10.046728971962617</c:v>
                </c:pt>
                <c:pt idx="20">
                  <c:v>-3.9975772259236826</c:v>
                </c:pt>
                <c:pt idx="21">
                  <c:v>0</c:v>
                </c:pt>
                <c:pt idx="23">
                  <c:v>3.763440860215054</c:v>
                </c:pt>
                <c:pt idx="24">
                  <c:v>-2.0954598370197903</c:v>
                </c:pt>
                <c:pt idx="25">
                  <c:v>-2.6693455797933412</c:v>
                </c:pt>
              </c:numCache>
            </c:numRef>
          </c:val>
          <c:extLst>
            <c:ext xmlns:c16="http://schemas.microsoft.com/office/drawing/2014/chart" uri="{C3380CC4-5D6E-409C-BE32-E72D297353CC}">
              <c16:uniqueId val="{00000020-69CC-4902-B847-8E5E83CE134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{D0416091-9945-43B0-82AF-9671B60A4807}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9CC-4902-B847-8E5E83CE134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{55CE92E3-7571-44B1-9983-45F053DD019C}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9CC-4902-B847-8E5E83CE134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{EB7AA129-BE25-4AED-ABEA-AE04E6B62F48}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9CC-4902-B847-8E5E83CE134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{9792C678-007C-4F87-8F12-E4A5BA3B4A74}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9CC-4902-B847-8E5E83CE134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{1FCD45B0-B3E8-4336-A57A-6B2D4C24581E}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9CC-4902-B847-8E5E83CE134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{8FDA5ED2-732E-4492-BB50-938C8682BE32}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9CC-4902-B847-8E5E83CE134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{444BD6B4-D3A4-450C-8075-1ACE9328875F}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9CC-4902-B847-8E5E83CE134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{8F15715D-8972-47DA-8A17-2ADC74FD4D4C}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9CC-4902-B847-8E5E83CE134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{B6EB334F-B993-4C3F-AFFF-AAC65046F40C}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9CC-4902-B847-8E5E83CE134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{D1D17837-A9AF-4AAA-A89D-DC6EEC637388}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9CC-4902-B847-8E5E83CE134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{254FAB46-9465-42CE-9CF8-6200D3E92BB1}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9CC-4902-B847-8E5E83CE134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{F665AC2A-3A8B-4E29-B98C-50244CD42348}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9CC-4902-B847-8E5E83CE134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{9F724DC1-4C6C-42BD-ACDD-1EAA15E76D43}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9CC-4902-B847-8E5E83CE134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{74A0CD8A-83BE-4CD1-AA97-41FC8640ABE6}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9CC-4902-B847-8E5E83CE134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{F6F6A833-A21A-4F8C-ACB7-84BC9A22999D}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9CC-4902-B847-8E5E83CE1346}"/>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{0C02C015-8CB7-488B-AF74-8B27B3779EF0}</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69CC-4902-B847-8E5E83CE134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{7E8BE0BE-8D51-4AE4-9A19-5166C7486C42}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9CC-4902-B847-8E5E83CE134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{55B41FB4-9A0A-4B6B-B719-1D136E7EEF5C}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9CC-4902-B847-8E5E83CE134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{4EEAC115-7E0D-4AF5-A365-ABEFE811F918}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9CC-4902-B847-8E5E83CE134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{78A34E0D-7E37-4EA7-A848-A82D99E04E33}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9CC-4902-B847-8E5E83CE134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{330C2A10-36C7-4EF7-A99E-C2BC1D92E9AD}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9CC-4902-B847-8E5E83CE134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{3CAAC99D-E29B-4B2D-9FDB-3F4F27317C7F}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9CC-4902-B847-8E5E83CE134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{A5B18269-D778-46E4-9098-0EC484108BEF}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9CC-4902-B847-8E5E83CE134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{18C91CC8-2CBC-4F92-AB81-4F6B8034D5DE}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9CC-4902-B847-8E5E83CE134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{A593E92C-A569-425D-ADDD-0561E67E6AFB}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9CC-4902-B847-8E5E83CE134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{BD1105B7-F04E-403C-BA0D-076393D2B961}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9CC-4902-B847-8E5E83CE134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{C72A6E69-8ACE-4813-9BE8-67A23CD9E515}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9CC-4902-B847-8E5E83CE134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{05D8B1B2-08E1-4677-A481-DB32869C9648}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9CC-4902-B847-8E5E83CE134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{AC9EDA77-3505-43BE-B669-03F32B6C47B2}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9CC-4902-B847-8E5E83CE134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{F1EE05E8-7954-4978-BB76-DD7FB7C5ED38}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9CC-4902-B847-8E5E83CE134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{601E41EA-B40E-4539-84F3-9BD5458402FA}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9CC-4902-B847-8E5E83CE134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{7E53AD70-D897-441F-98D0-9055F85E5C17}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9CC-4902-B847-8E5E83CE13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9CC-4902-B847-8E5E83CE134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9CC-4902-B847-8E5E83CE134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{5DFF318C-24D8-4E06-9D6B-49D1C63D5F34}</c15:txfldGUID>
                      <c15:f>Diagramm!$I$46</c15:f>
                      <c15:dlblFieldTableCache>
                        <c:ptCount val="1"/>
                      </c15:dlblFieldTableCache>
                    </c15:dlblFTEntry>
                  </c15:dlblFieldTable>
                  <c15:showDataLabelsRange val="0"/>
                </c:ext>
                <c:ext xmlns:c16="http://schemas.microsoft.com/office/drawing/2014/chart" uri="{C3380CC4-5D6E-409C-BE32-E72D297353CC}">
                  <c16:uniqueId val="{00000000-D72E-494F-8774-B3A6EE900BC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{EAD0F0B7-42BF-4B1B-90CA-7CA11EE81887}</c15:txfldGUID>
                      <c15:f>Diagramm!$I$47</c15:f>
                      <c15:dlblFieldTableCache>
                        <c:ptCount val="1"/>
                      </c15:dlblFieldTableCache>
                    </c15:dlblFTEntry>
                  </c15:dlblFieldTable>
                  <c15:showDataLabelsRange val="0"/>
                </c:ext>
                <c:ext xmlns:c16="http://schemas.microsoft.com/office/drawing/2014/chart" uri="{C3380CC4-5D6E-409C-BE32-E72D297353CC}">
                  <c16:uniqueId val="{00000001-D72E-494F-8774-B3A6EE900BC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{86C69DA7-747C-4375-B427-348815DBA3D7}</c15:txfldGUID>
                      <c15:f>Diagramm!$I$48</c15:f>
                      <c15:dlblFieldTableCache>
                        <c:ptCount val="1"/>
                      </c15:dlblFieldTableCache>
                    </c15:dlblFTEntry>
                  </c15:dlblFieldTable>
                  <c15:showDataLabelsRange val="0"/>
                </c:ext>
                <c:ext xmlns:c16="http://schemas.microsoft.com/office/drawing/2014/chart" uri="{C3380CC4-5D6E-409C-BE32-E72D297353CC}">
                  <c16:uniqueId val="{00000002-D72E-494F-8774-B3A6EE900BC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{3D96A78E-D4CA-4BE2-8A29-58E1A8D2BEC6}</c15:txfldGUID>
                      <c15:f>Diagramm!$I$49</c15:f>
                      <c15:dlblFieldTableCache>
                        <c:ptCount val="1"/>
                      </c15:dlblFieldTableCache>
                    </c15:dlblFTEntry>
                  </c15:dlblFieldTable>
                  <c15:showDataLabelsRange val="0"/>
                </c:ext>
                <c:ext xmlns:c16="http://schemas.microsoft.com/office/drawing/2014/chart" uri="{C3380CC4-5D6E-409C-BE32-E72D297353CC}">
                  <c16:uniqueId val="{00000003-D72E-494F-8774-B3A6EE900BC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{307B720E-DA3A-4705-92A8-3A949FFC9A0C}</c15:txfldGUID>
                      <c15:f>Diagramm!$I$50</c15:f>
                      <c15:dlblFieldTableCache>
                        <c:ptCount val="1"/>
                      </c15:dlblFieldTableCache>
                    </c15:dlblFTEntry>
                  </c15:dlblFieldTable>
                  <c15:showDataLabelsRange val="0"/>
                </c:ext>
                <c:ext xmlns:c16="http://schemas.microsoft.com/office/drawing/2014/chart" uri="{C3380CC4-5D6E-409C-BE32-E72D297353CC}">
                  <c16:uniqueId val="{00000004-D72E-494F-8774-B3A6EE900BC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{E9E19CD3-A423-471C-B68E-F3DFE5058FD7}</c15:txfldGUID>
                      <c15:f>Diagramm!$I$51</c15:f>
                      <c15:dlblFieldTableCache>
                        <c:ptCount val="1"/>
                      </c15:dlblFieldTableCache>
                    </c15:dlblFTEntry>
                  </c15:dlblFieldTable>
                  <c15:showDataLabelsRange val="0"/>
                </c:ext>
                <c:ext xmlns:c16="http://schemas.microsoft.com/office/drawing/2014/chart" uri="{C3380CC4-5D6E-409C-BE32-E72D297353CC}">
                  <c16:uniqueId val="{00000005-D72E-494F-8774-B3A6EE900BC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{4DC344B8-B38D-491A-8F04-FDBEE2A96817}</c15:txfldGUID>
                      <c15:f>Diagramm!$I$52</c15:f>
                      <c15:dlblFieldTableCache>
                        <c:ptCount val="1"/>
                      </c15:dlblFieldTableCache>
                    </c15:dlblFTEntry>
                  </c15:dlblFieldTable>
                  <c15:showDataLabelsRange val="0"/>
                </c:ext>
                <c:ext xmlns:c16="http://schemas.microsoft.com/office/drawing/2014/chart" uri="{C3380CC4-5D6E-409C-BE32-E72D297353CC}">
                  <c16:uniqueId val="{00000006-D72E-494F-8774-B3A6EE900BC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{F6A82563-2098-4E6A-8021-97300FC724D3}</c15:txfldGUID>
                      <c15:f>Diagramm!$I$53</c15:f>
                      <c15:dlblFieldTableCache>
                        <c:ptCount val="1"/>
                      </c15:dlblFieldTableCache>
                    </c15:dlblFTEntry>
                  </c15:dlblFieldTable>
                  <c15:showDataLabelsRange val="0"/>
                </c:ext>
                <c:ext xmlns:c16="http://schemas.microsoft.com/office/drawing/2014/chart" uri="{C3380CC4-5D6E-409C-BE32-E72D297353CC}">
                  <c16:uniqueId val="{00000007-D72E-494F-8774-B3A6EE900BC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{88A908B5-74DA-48EE-A5DA-DDA8EF02F873}</c15:txfldGUID>
                      <c15:f>Diagramm!$I$54</c15:f>
                      <c15:dlblFieldTableCache>
                        <c:ptCount val="1"/>
                      </c15:dlblFieldTableCache>
                    </c15:dlblFTEntry>
                  </c15:dlblFieldTable>
                  <c15:showDataLabelsRange val="0"/>
                </c:ext>
                <c:ext xmlns:c16="http://schemas.microsoft.com/office/drawing/2014/chart" uri="{C3380CC4-5D6E-409C-BE32-E72D297353CC}">
                  <c16:uniqueId val="{00000008-D72E-494F-8774-B3A6EE900BC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{510EFE37-9239-46D8-9341-9D4FF9685B29}</c15:txfldGUID>
                      <c15:f>Diagramm!$I$55</c15:f>
                      <c15:dlblFieldTableCache>
                        <c:ptCount val="1"/>
                      </c15:dlblFieldTableCache>
                    </c15:dlblFTEntry>
                  </c15:dlblFieldTable>
                  <c15:showDataLabelsRange val="0"/>
                </c:ext>
                <c:ext xmlns:c16="http://schemas.microsoft.com/office/drawing/2014/chart" uri="{C3380CC4-5D6E-409C-BE32-E72D297353CC}">
                  <c16:uniqueId val="{00000009-D72E-494F-8774-B3A6EE900BC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{30F9F53B-6E61-451A-8936-D7A5F0E9EB1A}</c15:txfldGUID>
                      <c15:f>Diagramm!$I$56</c15:f>
                      <c15:dlblFieldTableCache>
                        <c:ptCount val="1"/>
                      </c15:dlblFieldTableCache>
                    </c15:dlblFTEntry>
                  </c15:dlblFieldTable>
                  <c15:showDataLabelsRange val="0"/>
                </c:ext>
                <c:ext xmlns:c16="http://schemas.microsoft.com/office/drawing/2014/chart" uri="{C3380CC4-5D6E-409C-BE32-E72D297353CC}">
                  <c16:uniqueId val="{0000000A-D72E-494F-8774-B3A6EE900BC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{603C54BE-6B0D-486E-B524-E7994CC6CA89}</c15:txfldGUID>
                      <c15:f>Diagramm!$I$57</c15:f>
                      <c15:dlblFieldTableCache>
                        <c:ptCount val="1"/>
                      </c15:dlblFieldTableCache>
                    </c15:dlblFTEntry>
                  </c15:dlblFieldTable>
                  <c15:showDataLabelsRange val="0"/>
                </c:ext>
                <c:ext xmlns:c16="http://schemas.microsoft.com/office/drawing/2014/chart" uri="{C3380CC4-5D6E-409C-BE32-E72D297353CC}">
                  <c16:uniqueId val="{0000000B-D72E-494F-8774-B3A6EE900BC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{89568A3B-C243-44FB-93FD-9CD724858F96}</c15:txfldGUID>
                      <c15:f>Diagramm!$I$58</c15:f>
                      <c15:dlblFieldTableCache>
                        <c:ptCount val="1"/>
                      </c15:dlblFieldTableCache>
                    </c15:dlblFTEntry>
                  </c15:dlblFieldTable>
                  <c15:showDataLabelsRange val="0"/>
                </c:ext>
                <c:ext xmlns:c16="http://schemas.microsoft.com/office/drawing/2014/chart" uri="{C3380CC4-5D6E-409C-BE32-E72D297353CC}">
                  <c16:uniqueId val="{0000000C-D72E-494F-8774-B3A6EE900BC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{F262F3D8-801B-49FC-8E54-26C7CAB38C0A}</c15:txfldGUID>
                      <c15:f>Diagramm!$I$59</c15:f>
                      <c15:dlblFieldTableCache>
                        <c:ptCount val="1"/>
                      </c15:dlblFieldTableCache>
                    </c15:dlblFTEntry>
                  </c15:dlblFieldTable>
                  <c15:showDataLabelsRange val="0"/>
                </c:ext>
                <c:ext xmlns:c16="http://schemas.microsoft.com/office/drawing/2014/chart" uri="{C3380CC4-5D6E-409C-BE32-E72D297353CC}">
                  <c16:uniqueId val="{0000000D-D72E-494F-8774-B3A6EE900BC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{455B5721-17C6-4085-97B3-12DC18414A0C}</c15:txfldGUID>
                      <c15:f>Diagramm!$I$60</c15:f>
                      <c15:dlblFieldTableCache>
                        <c:ptCount val="1"/>
                      </c15:dlblFieldTableCache>
                    </c15:dlblFTEntry>
                  </c15:dlblFieldTable>
                  <c15:showDataLabelsRange val="0"/>
                </c:ext>
                <c:ext xmlns:c16="http://schemas.microsoft.com/office/drawing/2014/chart" uri="{C3380CC4-5D6E-409C-BE32-E72D297353CC}">
                  <c16:uniqueId val="{0000000E-D72E-494F-8774-B3A6EE900BC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{7E3586B3-4C6D-4BFB-8D52-82A7E50A4C11}</c15:txfldGUID>
                      <c15:f>Diagramm!$I$61</c15:f>
                      <c15:dlblFieldTableCache>
                        <c:ptCount val="1"/>
                      </c15:dlblFieldTableCache>
                    </c15:dlblFTEntry>
                  </c15:dlblFieldTable>
                  <c15:showDataLabelsRange val="0"/>
                </c:ext>
                <c:ext xmlns:c16="http://schemas.microsoft.com/office/drawing/2014/chart" uri="{C3380CC4-5D6E-409C-BE32-E72D297353CC}">
                  <c16:uniqueId val="{0000000F-D72E-494F-8774-B3A6EE900BC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{348D4DEA-02EA-49F2-99D1-A8AF2197A7C0}</c15:txfldGUID>
                      <c15:f>Diagramm!$I$62</c15:f>
                      <c15:dlblFieldTableCache>
                        <c:ptCount val="1"/>
                      </c15:dlblFieldTableCache>
                    </c15:dlblFTEntry>
                  </c15:dlblFieldTable>
                  <c15:showDataLabelsRange val="0"/>
                </c:ext>
                <c:ext xmlns:c16="http://schemas.microsoft.com/office/drawing/2014/chart" uri="{C3380CC4-5D6E-409C-BE32-E72D297353CC}">
                  <c16:uniqueId val="{00000010-D72E-494F-8774-B3A6EE900BC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{1F417929-9245-43E2-B0C8-EC72DE7036FE}</c15:txfldGUID>
                      <c15:f>Diagramm!$I$63</c15:f>
                      <c15:dlblFieldTableCache>
                        <c:ptCount val="1"/>
                      </c15:dlblFieldTableCache>
                    </c15:dlblFTEntry>
                  </c15:dlblFieldTable>
                  <c15:showDataLabelsRange val="0"/>
                </c:ext>
                <c:ext xmlns:c16="http://schemas.microsoft.com/office/drawing/2014/chart" uri="{C3380CC4-5D6E-409C-BE32-E72D297353CC}">
                  <c16:uniqueId val="{00000011-D72E-494F-8774-B3A6EE900BC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{D03F4432-8532-4CE2-BA6E-5AB6D633BD94}</c15:txfldGUID>
                      <c15:f>Diagramm!$I$64</c15:f>
                      <c15:dlblFieldTableCache>
                        <c:ptCount val="1"/>
                      </c15:dlblFieldTableCache>
                    </c15:dlblFTEntry>
                  </c15:dlblFieldTable>
                  <c15:showDataLabelsRange val="0"/>
                </c:ext>
                <c:ext xmlns:c16="http://schemas.microsoft.com/office/drawing/2014/chart" uri="{C3380CC4-5D6E-409C-BE32-E72D297353CC}">
                  <c16:uniqueId val="{00000012-D72E-494F-8774-B3A6EE900BC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{487E8E41-A6A3-4725-BA88-8A853620C12F}</c15:txfldGUID>
                      <c15:f>Diagramm!$I$65</c15:f>
                      <c15:dlblFieldTableCache>
                        <c:ptCount val="1"/>
                      </c15:dlblFieldTableCache>
                    </c15:dlblFTEntry>
                  </c15:dlblFieldTable>
                  <c15:showDataLabelsRange val="0"/>
                </c:ext>
                <c:ext xmlns:c16="http://schemas.microsoft.com/office/drawing/2014/chart" uri="{C3380CC4-5D6E-409C-BE32-E72D297353CC}">
                  <c16:uniqueId val="{00000013-D72E-494F-8774-B3A6EE900BC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{F414B220-2E32-4D5F-8006-782779C57272}</c15:txfldGUID>
                      <c15:f>Diagramm!$I$66</c15:f>
                      <c15:dlblFieldTableCache>
                        <c:ptCount val="1"/>
                      </c15:dlblFieldTableCache>
                    </c15:dlblFTEntry>
                  </c15:dlblFieldTable>
                  <c15:showDataLabelsRange val="0"/>
                </c:ext>
                <c:ext xmlns:c16="http://schemas.microsoft.com/office/drawing/2014/chart" uri="{C3380CC4-5D6E-409C-BE32-E72D297353CC}">
                  <c16:uniqueId val="{00000014-D72E-494F-8774-B3A6EE900BC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{527E6C32-71A9-4D70-AD9D-8D18D2141F62}</c15:txfldGUID>
                      <c15:f>Diagramm!$I$67</c15:f>
                      <c15:dlblFieldTableCache>
                        <c:ptCount val="1"/>
                      </c15:dlblFieldTableCache>
                    </c15:dlblFTEntry>
                  </c15:dlblFieldTable>
                  <c15:showDataLabelsRange val="0"/>
                </c:ext>
                <c:ext xmlns:c16="http://schemas.microsoft.com/office/drawing/2014/chart" uri="{C3380CC4-5D6E-409C-BE32-E72D297353CC}">
                  <c16:uniqueId val="{00000015-D72E-494F-8774-B3A6EE900B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72E-494F-8774-B3A6EE900BC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{7BFABD4E-70A8-41B5-8B90-CA2A23AA773F}</c15:txfldGUID>
                      <c15:f>Diagramm!$K$46</c15:f>
                      <c15:dlblFieldTableCache>
                        <c:ptCount val="1"/>
                      </c15:dlblFieldTableCache>
                    </c15:dlblFTEntry>
                  </c15:dlblFieldTable>
                  <c15:showDataLabelsRange val="0"/>
                </c:ext>
                <c:ext xmlns:c16="http://schemas.microsoft.com/office/drawing/2014/chart" uri="{C3380CC4-5D6E-409C-BE32-E72D297353CC}">
                  <c16:uniqueId val="{00000017-D72E-494F-8774-B3A6EE900BC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{EAF7ED4C-A42A-4FC3-863D-2BBD277B416A}</c15:txfldGUID>
                      <c15:f>Diagramm!$K$47</c15:f>
                      <c15:dlblFieldTableCache>
                        <c:ptCount val="1"/>
                      </c15:dlblFieldTableCache>
                    </c15:dlblFTEntry>
                  </c15:dlblFieldTable>
                  <c15:showDataLabelsRange val="0"/>
                </c:ext>
                <c:ext xmlns:c16="http://schemas.microsoft.com/office/drawing/2014/chart" uri="{C3380CC4-5D6E-409C-BE32-E72D297353CC}">
                  <c16:uniqueId val="{00000018-D72E-494F-8774-B3A6EE900BC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{30D9DFEB-0827-4C14-B723-D3F155D1839D}</c15:txfldGUID>
                      <c15:f>Diagramm!$K$48</c15:f>
                      <c15:dlblFieldTableCache>
                        <c:ptCount val="1"/>
                      </c15:dlblFieldTableCache>
                    </c15:dlblFTEntry>
                  </c15:dlblFieldTable>
                  <c15:showDataLabelsRange val="0"/>
                </c:ext>
                <c:ext xmlns:c16="http://schemas.microsoft.com/office/drawing/2014/chart" uri="{C3380CC4-5D6E-409C-BE32-E72D297353CC}">
                  <c16:uniqueId val="{00000019-D72E-494F-8774-B3A6EE900BC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{E30C2A82-E88A-4E2E-A565-B074AF2BB581}</c15:txfldGUID>
                      <c15:f>Diagramm!$K$49</c15:f>
                      <c15:dlblFieldTableCache>
                        <c:ptCount val="1"/>
                      </c15:dlblFieldTableCache>
                    </c15:dlblFTEntry>
                  </c15:dlblFieldTable>
                  <c15:showDataLabelsRange val="0"/>
                </c:ext>
                <c:ext xmlns:c16="http://schemas.microsoft.com/office/drawing/2014/chart" uri="{C3380CC4-5D6E-409C-BE32-E72D297353CC}">
                  <c16:uniqueId val="{0000001A-D72E-494F-8774-B3A6EE900BC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{1F488402-DAC2-464E-8BB4-F6648723C168}</c15:txfldGUID>
                      <c15:f>Diagramm!$K$50</c15:f>
                      <c15:dlblFieldTableCache>
                        <c:ptCount val="1"/>
                      </c15:dlblFieldTableCache>
                    </c15:dlblFTEntry>
                  </c15:dlblFieldTable>
                  <c15:showDataLabelsRange val="0"/>
                </c:ext>
                <c:ext xmlns:c16="http://schemas.microsoft.com/office/drawing/2014/chart" uri="{C3380CC4-5D6E-409C-BE32-E72D297353CC}">
                  <c16:uniqueId val="{0000001B-D72E-494F-8774-B3A6EE900BC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{F09407A9-6FDB-4FA1-A224-2216987EDD20}</c15:txfldGUID>
                      <c15:f>Diagramm!$K$51</c15:f>
                      <c15:dlblFieldTableCache>
                        <c:ptCount val="1"/>
                      </c15:dlblFieldTableCache>
                    </c15:dlblFTEntry>
                  </c15:dlblFieldTable>
                  <c15:showDataLabelsRange val="0"/>
                </c:ext>
                <c:ext xmlns:c16="http://schemas.microsoft.com/office/drawing/2014/chart" uri="{C3380CC4-5D6E-409C-BE32-E72D297353CC}">
                  <c16:uniqueId val="{0000001C-D72E-494F-8774-B3A6EE900BC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{77BA1D92-1AF7-46F9-BE6A-3183D1CFBF50}</c15:txfldGUID>
                      <c15:f>Diagramm!$K$52</c15:f>
                      <c15:dlblFieldTableCache>
                        <c:ptCount val="1"/>
                      </c15:dlblFieldTableCache>
                    </c15:dlblFTEntry>
                  </c15:dlblFieldTable>
                  <c15:showDataLabelsRange val="0"/>
                </c:ext>
                <c:ext xmlns:c16="http://schemas.microsoft.com/office/drawing/2014/chart" uri="{C3380CC4-5D6E-409C-BE32-E72D297353CC}">
                  <c16:uniqueId val="{0000001D-D72E-494F-8774-B3A6EE900BC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{D903E88A-386B-4B32-8AF1-51DF0C7CB3F5}</c15:txfldGUID>
                      <c15:f>Diagramm!$K$53</c15:f>
                      <c15:dlblFieldTableCache>
                        <c:ptCount val="1"/>
                      </c15:dlblFieldTableCache>
                    </c15:dlblFTEntry>
                  </c15:dlblFieldTable>
                  <c15:showDataLabelsRange val="0"/>
                </c:ext>
                <c:ext xmlns:c16="http://schemas.microsoft.com/office/drawing/2014/chart" uri="{C3380CC4-5D6E-409C-BE32-E72D297353CC}">
                  <c16:uniqueId val="{0000001E-D72E-494F-8774-B3A6EE900BC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{D8725B14-BD7C-49CC-B2ED-0FF380525757}</c15:txfldGUID>
                      <c15:f>Diagramm!$K$54</c15:f>
                      <c15:dlblFieldTableCache>
                        <c:ptCount val="1"/>
                      </c15:dlblFieldTableCache>
                    </c15:dlblFTEntry>
                  </c15:dlblFieldTable>
                  <c15:showDataLabelsRange val="0"/>
                </c:ext>
                <c:ext xmlns:c16="http://schemas.microsoft.com/office/drawing/2014/chart" uri="{C3380CC4-5D6E-409C-BE32-E72D297353CC}">
                  <c16:uniqueId val="{0000001F-D72E-494F-8774-B3A6EE900BC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{136EA20E-999C-4CD8-B14C-A42902A3A075}</c15:txfldGUID>
                      <c15:f>Diagramm!$K$55</c15:f>
                      <c15:dlblFieldTableCache>
                        <c:ptCount val="1"/>
                      </c15:dlblFieldTableCache>
                    </c15:dlblFTEntry>
                  </c15:dlblFieldTable>
                  <c15:showDataLabelsRange val="0"/>
                </c:ext>
                <c:ext xmlns:c16="http://schemas.microsoft.com/office/drawing/2014/chart" uri="{C3380CC4-5D6E-409C-BE32-E72D297353CC}">
                  <c16:uniqueId val="{00000020-D72E-494F-8774-B3A6EE900BC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{100A87D6-EFFB-4396-A005-F00F27D56431}</c15:txfldGUID>
                      <c15:f>Diagramm!$K$56</c15:f>
                      <c15:dlblFieldTableCache>
                        <c:ptCount val="1"/>
                      </c15:dlblFieldTableCache>
                    </c15:dlblFTEntry>
                  </c15:dlblFieldTable>
                  <c15:showDataLabelsRange val="0"/>
                </c:ext>
                <c:ext xmlns:c16="http://schemas.microsoft.com/office/drawing/2014/chart" uri="{C3380CC4-5D6E-409C-BE32-E72D297353CC}">
                  <c16:uniqueId val="{00000021-D72E-494F-8774-B3A6EE900BC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{BFFBBFDC-8EC3-4255-B124-C343F4B0A5D6}</c15:txfldGUID>
                      <c15:f>Diagramm!$K$57</c15:f>
                      <c15:dlblFieldTableCache>
                        <c:ptCount val="1"/>
                      </c15:dlblFieldTableCache>
                    </c15:dlblFTEntry>
                  </c15:dlblFieldTable>
                  <c15:showDataLabelsRange val="0"/>
                </c:ext>
                <c:ext xmlns:c16="http://schemas.microsoft.com/office/drawing/2014/chart" uri="{C3380CC4-5D6E-409C-BE32-E72D297353CC}">
                  <c16:uniqueId val="{00000022-D72E-494F-8774-B3A6EE900BC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{CDBD0F66-E92E-4818-8055-2DB7D05F79F6}</c15:txfldGUID>
                      <c15:f>Diagramm!$K$58</c15:f>
                      <c15:dlblFieldTableCache>
                        <c:ptCount val="1"/>
                      </c15:dlblFieldTableCache>
                    </c15:dlblFTEntry>
                  </c15:dlblFieldTable>
                  <c15:showDataLabelsRange val="0"/>
                </c:ext>
                <c:ext xmlns:c16="http://schemas.microsoft.com/office/drawing/2014/chart" uri="{C3380CC4-5D6E-409C-BE32-E72D297353CC}">
                  <c16:uniqueId val="{00000023-D72E-494F-8774-B3A6EE900BC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{B544B40B-F0C4-435F-9CB8-032055F93560}</c15:txfldGUID>
                      <c15:f>Diagramm!$K$59</c15:f>
                      <c15:dlblFieldTableCache>
                        <c:ptCount val="1"/>
                      </c15:dlblFieldTableCache>
                    </c15:dlblFTEntry>
                  </c15:dlblFieldTable>
                  <c15:showDataLabelsRange val="0"/>
                </c:ext>
                <c:ext xmlns:c16="http://schemas.microsoft.com/office/drawing/2014/chart" uri="{C3380CC4-5D6E-409C-BE32-E72D297353CC}">
                  <c16:uniqueId val="{00000024-D72E-494F-8774-B3A6EE900BC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{D0F2B936-038D-4B84-9CB6-55AF4836CA2C}</c15:txfldGUID>
                      <c15:f>Diagramm!$K$60</c15:f>
                      <c15:dlblFieldTableCache>
                        <c:ptCount val="1"/>
                      </c15:dlblFieldTableCache>
                    </c15:dlblFTEntry>
                  </c15:dlblFieldTable>
                  <c15:showDataLabelsRange val="0"/>
                </c:ext>
                <c:ext xmlns:c16="http://schemas.microsoft.com/office/drawing/2014/chart" uri="{C3380CC4-5D6E-409C-BE32-E72D297353CC}">
                  <c16:uniqueId val="{00000025-D72E-494F-8774-B3A6EE900BC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{88909B67-C5E5-4961-954D-68C4BABE9770}</c15:txfldGUID>
                      <c15:f>Diagramm!$K$61</c15:f>
                      <c15:dlblFieldTableCache>
                        <c:ptCount val="1"/>
                      </c15:dlblFieldTableCache>
                    </c15:dlblFTEntry>
                  </c15:dlblFieldTable>
                  <c15:showDataLabelsRange val="0"/>
                </c:ext>
                <c:ext xmlns:c16="http://schemas.microsoft.com/office/drawing/2014/chart" uri="{C3380CC4-5D6E-409C-BE32-E72D297353CC}">
                  <c16:uniqueId val="{00000026-D72E-494F-8774-B3A6EE900BC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{D09EE3C4-96D6-4628-924B-D035A0FEC21D}</c15:txfldGUID>
                      <c15:f>Diagramm!$K$62</c15:f>
                      <c15:dlblFieldTableCache>
                        <c:ptCount val="1"/>
                      </c15:dlblFieldTableCache>
                    </c15:dlblFTEntry>
                  </c15:dlblFieldTable>
                  <c15:showDataLabelsRange val="0"/>
                </c:ext>
                <c:ext xmlns:c16="http://schemas.microsoft.com/office/drawing/2014/chart" uri="{C3380CC4-5D6E-409C-BE32-E72D297353CC}">
                  <c16:uniqueId val="{00000027-D72E-494F-8774-B3A6EE900BC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{C67BE542-3730-41E1-BB66-482B546706A4}</c15:txfldGUID>
                      <c15:f>Diagramm!$K$63</c15:f>
                      <c15:dlblFieldTableCache>
                        <c:ptCount val="1"/>
                      </c15:dlblFieldTableCache>
                    </c15:dlblFTEntry>
                  </c15:dlblFieldTable>
                  <c15:showDataLabelsRange val="0"/>
                </c:ext>
                <c:ext xmlns:c16="http://schemas.microsoft.com/office/drawing/2014/chart" uri="{C3380CC4-5D6E-409C-BE32-E72D297353CC}">
                  <c16:uniqueId val="{00000028-D72E-494F-8774-B3A6EE900BC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{9B54B35D-C37F-47CC-BD20-60BDA9E7BD84}</c15:txfldGUID>
                      <c15:f>Diagramm!$K$64</c15:f>
                      <c15:dlblFieldTableCache>
                        <c:ptCount val="1"/>
                      </c15:dlblFieldTableCache>
                    </c15:dlblFTEntry>
                  </c15:dlblFieldTable>
                  <c15:showDataLabelsRange val="0"/>
                </c:ext>
                <c:ext xmlns:c16="http://schemas.microsoft.com/office/drawing/2014/chart" uri="{C3380CC4-5D6E-409C-BE32-E72D297353CC}">
                  <c16:uniqueId val="{00000029-D72E-494F-8774-B3A6EE900BC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{DFD40CA5-F245-4D80-AE69-088784E945FD}</c15:txfldGUID>
                      <c15:f>Diagramm!$K$65</c15:f>
                      <c15:dlblFieldTableCache>
                        <c:ptCount val="1"/>
                      </c15:dlblFieldTableCache>
                    </c15:dlblFTEntry>
                  </c15:dlblFieldTable>
                  <c15:showDataLabelsRange val="0"/>
                </c:ext>
                <c:ext xmlns:c16="http://schemas.microsoft.com/office/drawing/2014/chart" uri="{C3380CC4-5D6E-409C-BE32-E72D297353CC}">
                  <c16:uniqueId val="{0000002A-D72E-494F-8774-B3A6EE900BC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{B09D9FF0-C4AF-4E9E-8FFA-AD32F0FAEA12}</c15:txfldGUID>
                      <c15:f>Diagramm!$K$66</c15:f>
                      <c15:dlblFieldTableCache>
                        <c:ptCount val="1"/>
                      </c15:dlblFieldTableCache>
                    </c15:dlblFTEntry>
                  </c15:dlblFieldTable>
                  <c15:showDataLabelsRange val="0"/>
                </c:ext>
                <c:ext xmlns:c16="http://schemas.microsoft.com/office/drawing/2014/chart" uri="{C3380CC4-5D6E-409C-BE32-E72D297353CC}">
                  <c16:uniqueId val="{0000002B-D72E-494F-8774-B3A6EE900BC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{0CD592E0-7A39-488D-B05D-E661D1363CF4}</c15:txfldGUID>
                      <c15:f>Diagramm!$K$67</c15:f>
                      <c15:dlblFieldTableCache>
                        <c:ptCount val="1"/>
                      </c15:dlblFieldTableCache>
                    </c15:dlblFTEntry>
                  </c15:dlblFieldTable>
                  <c15:showDataLabelsRange val="0"/>
                </c:ext>
                <c:ext xmlns:c16="http://schemas.microsoft.com/office/drawing/2014/chart" uri="{C3380CC4-5D6E-409C-BE32-E72D297353CC}">
                  <c16:uniqueId val="{0000002C-D72E-494F-8774-B3A6EE900BC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72E-494F-8774-B3A6EE900BC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{07773D87-0991-44C1-8289-C970EBAE18FC}</c15:txfldGUID>
                      <c15:f>Diagramm!$J$46</c15:f>
                      <c15:dlblFieldTableCache>
                        <c:ptCount val="1"/>
                      </c15:dlblFieldTableCache>
                    </c15:dlblFTEntry>
                  </c15:dlblFieldTable>
                  <c15:showDataLabelsRange val="0"/>
                </c:ext>
                <c:ext xmlns:c16="http://schemas.microsoft.com/office/drawing/2014/chart" uri="{C3380CC4-5D6E-409C-BE32-E72D297353CC}">
                  <c16:uniqueId val="{0000002E-D72E-494F-8774-B3A6EE900BC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{CBBE80A6-2CDA-4DEE-8326-8D0C7E2C940A}</c15:txfldGUID>
                      <c15:f>Diagramm!$J$47</c15:f>
                      <c15:dlblFieldTableCache>
                        <c:ptCount val="1"/>
                      </c15:dlblFieldTableCache>
                    </c15:dlblFTEntry>
                  </c15:dlblFieldTable>
                  <c15:showDataLabelsRange val="0"/>
                </c:ext>
                <c:ext xmlns:c16="http://schemas.microsoft.com/office/drawing/2014/chart" uri="{C3380CC4-5D6E-409C-BE32-E72D297353CC}">
                  <c16:uniqueId val="{0000002F-D72E-494F-8774-B3A6EE900BC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{46C8699F-F4E8-4BF6-8D33-10534BB33336}</c15:txfldGUID>
                      <c15:f>Diagramm!$J$48</c15:f>
                      <c15:dlblFieldTableCache>
                        <c:ptCount val="1"/>
                      </c15:dlblFieldTableCache>
                    </c15:dlblFTEntry>
                  </c15:dlblFieldTable>
                  <c15:showDataLabelsRange val="0"/>
                </c:ext>
                <c:ext xmlns:c16="http://schemas.microsoft.com/office/drawing/2014/chart" uri="{C3380CC4-5D6E-409C-BE32-E72D297353CC}">
                  <c16:uniqueId val="{00000030-D72E-494F-8774-B3A6EE900BC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{48C478EA-C7AD-4968-A526-8E6A43892A3C}</c15:txfldGUID>
                      <c15:f>Diagramm!$J$49</c15:f>
                      <c15:dlblFieldTableCache>
                        <c:ptCount val="1"/>
                      </c15:dlblFieldTableCache>
                    </c15:dlblFTEntry>
                  </c15:dlblFieldTable>
                  <c15:showDataLabelsRange val="0"/>
                </c:ext>
                <c:ext xmlns:c16="http://schemas.microsoft.com/office/drawing/2014/chart" uri="{C3380CC4-5D6E-409C-BE32-E72D297353CC}">
                  <c16:uniqueId val="{00000031-D72E-494F-8774-B3A6EE900BC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{33FDE9E4-82ED-4902-8FF7-493A3CE6B7E9}</c15:txfldGUID>
                      <c15:f>Diagramm!$J$50</c15:f>
                      <c15:dlblFieldTableCache>
                        <c:ptCount val="1"/>
                      </c15:dlblFieldTableCache>
                    </c15:dlblFTEntry>
                  </c15:dlblFieldTable>
                  <c15:showDataLabelsRange val="0"/>
                </c:ext>
                <c:ext xmlns:c16="http://schemas.microsoft.com/office/drawing/2014/chart" uri="{C3380CC4-5D6E-409C-BE32-E72D297353CC}">
                  <c16:uniqueId val="{00000032-D72E-494F-8774-B3A6EE900BC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{657D2E90-B84D-4921-A953-6FD460508B32}</c15:txfldGUID>
                      <c15:f>Diagramm!$J$51</c15:f>
                      <c15:dlblFieldTableCache>
                        <c:ptCount val="1"/>
                      </c15:dlblFieldTableCache>
                    </c15:dlblFTEntry>
                  </c15:dlblFieldTable>
                  <c15:showDataLabelsRange val="0"/>
                </c:ext>
                <c:ext xmlns:c16="http://schemas.microsoft.com/office/drawing/2014/chart" uri="{C3380CC4-5D6E-409C-BE32-E72D297353CC}">
                  <c16:uniqueId val="{00000033-D72E-494F-8774-B3A6EE900BC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{3FC4F2D7-CB75-4C79-A521-26E02C028704}</c15:txfldGUID>
                      <c15:f>Diagramm!$J$52</c15:f>
                      <c15:dlblFieldTableCache>
                        <c:ptCount val="1"/>
                      </c15:dlblFieldTableCache>
                    </c15:dlblFTEntry>
                  </c15:dlblFieldTable>
                  <c15:showDataLabelsRange val="0"/>
                </c:ext>
                <c:ext xmlns:c16="http://schemas.microsoft.com/office/drawing/2014/chart" uri="{C3380CC4-5D6E-409C-BE32-E72D297353CC}">
                  <c16:uniqueId val="{00000034-D72E-494F-8774-B3A6EE900BC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{EED6C922-A162-4225-9A08-5F3E2836ECB0}</c15:txfldGUID>
                      <c15:f>Diagramm!$J$53</c15:f>
                      <c15:dlblFieldTableCache>
                        <c:ptCount val="1"/>
                      </c15:dlblFieldTableCache>
                    </c15:dlblFTEntry>
                  </c15:dlblFieldTable>
                  <c15:showDataLabelsRange val="0"/>
                </c:ext>
                <c:ext xmlns:c16="http://schemas.microsoft.com/office/drawing/2014/chart" uri="{C3380CC4-5D6E-409C-BE32-E72D297353CC}">
                  <c16:uniqueId val="{00000035-D72E-494F-8774-B3A6EE900BC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{1C7C4205-3E34-4D5F-BFD8-D240B0B4CC0A}</c15:txfldGUID>
                      <c15:f>Diagramm!$J$54</c15:f>
                      <c15:dlblFieldTableCache>
                        <c:ptCount val="1"/>
                      </c15:dlblFieldTableCache>
                    </c15:dlblFTEntry>
                  </c15:dlblFieldTable>
                  <c15:showDataLabelsRange val="0"/>
                </c:ext>
                <c:ext xmlns:c16="http://schemas.microsoft.com/office/drawing/2014/chart" uri="{C3380CC4-5D6E-409C-BE32-E72D297353CC}">
                  <c16:uniqueId val="{00000036-D72E-494F-8774-B3A6EE900BC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{47A5491D-B947-420D-8402-EE224B3BD024}</c15:txfldGUID>
                      <c15:f>Diagramm!$J$55</c15:f>
                      <c15:dlblFieldTableCache>
                        <c:ptCount val="1"/>
                      </c15:dlblFieldTableCache>
                    </c15:dlblFTEntry>
                  </c15:dlblFieldTable>
                  <c15:showDataLabelsRange val="0"/>
                </c:ext>
                <c:ext xmlns:c16="http://schemas.microsoft.com/office/drawing/2014/chart" uri="{C3380CC4-5D6E-409C-BE32-E72D297353CC}">
                  <c16:uniqueId val="{00000037-D72E-494F-8774-B3A6EE900BC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{1875001B-5FF7-477A-95A0-BA2BFA916948}</c15:txfldGUID>
                      <c15:f>Diagramm!$J$56</c15:f>
                      <c15:dlblFieldTableCache>
                        <c:ptCount val="1"/>
                      </c15:dlblFieldTableCache>
                    </c15:dlblFTEntry>
                  </c15:dlblFieldTable>
                  <c15:showDataLabelsRange val="0"/>
                </c:ext>
                <c:ext xmlns:c16="http://schemas.microsoft.com/office/drawing/2014/chart" uri="{C3380CC4-5D6E-409C-BE32-E72D297353CC}">
                  <c16:uniqueId val="{00000038-D72E-494F-8774-B3A6EE900BC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{A71C0F4A-A9A8-40EC-B634-09378D7011B7}</c15:txfldGUID>
                      <c15:f>Diagramm!$J$57</c15:f>
                      <c15:dlblFieldTableCache>
                        <c:ptCount val="1"/>
                      </c15:dlblFieldTableCache>
                    </c15:dlblFTEntry>
                  </c15:dlblFieldTable>
                  <c15:showDataLabelsRange val="0"/>
                </c:ext>
                <c:ext xmlns:c16="http://schemas.microsoft.com/office/drawing/2014/chart" uri="{C3380CC4-5D6E-409C-BE32-E72D297353CC}">
                  <c16:uniqueId val="{00000039-D72E-494F-8774-B3A6EE900BC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{961418B7-E8F8-423C-9C67-3841DD608F88}</c15:txfldGUID>
                      <c15:f>Diagramm!$J$58</c15:f>
                      <c15:dlblFieldTableCache>
                        <c:ptCount val="1"/>
                      </c15:dlblFieldTableCache>
                    </c15:dlblFTEntry>
                  </c15:dlblFieldTable>
                  <c15:showDataLabelsRange val="0"/>
                </c:ext>
                <c:ext xmlns:c16="http://schemas.microsoft.com/office/drawing/2014/chart" uri="{C3380CC4-5D6E-409C-BE32-E72D297353CC}">
                  <c16:uniqueId val="{0000003A-D72E-494F-8774-B3A6EE900BC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{06ACD8A0-5772-4F08-95C8-AFB91F20F919}</c15:txfldGUID>
                      <c15:f>Diagramm!$J$59</c15:f>
                      <c15:dlblFieldTableCache>
                        <c:ptCount val="1"/>
                      </c15:dlblFieldTableCache>
                    </c15:dlblFTEntry>
                  </c15:dlblFieldTable>
                  <c15:showDataLabelsRange val="0"/>
                </c:ext>
                <c:ext xmlns:c16="http://schemas.microsoft.com/office/drawing/2014/chart" uri="{C3380CC4-5D6E-409C-BE32-E72D297353CC}">
                  <c16:uniqueId val="{0000003B-D72E-494F-8774-B3A6EE900BC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{648F0F6F-1CC5-4C0E-ACC6-0EC1DDBE8640}</c15:txfldGUID>
                      <c15:f>Diagramm!$J$60</c15:f>
                      <c15:dlblFieldTableCache>
                        <c:ptCount val="1"/>
                      </c15:dlblFieldTableCache>
                    </c15:dlblFTEntry>
                  </c15:dlblFieldTable>
                  <c15:showDataLabelsRange val="0"/>
                </c:ext>
                <c:ext xmlns:c16="http://schemas.microsoft.com/office/drawing/2014/chart" uri="{C3380CC4-5D6E-409C-BE32-E72D297353CC}">
                  <c16:uniqueId val="{0000003C-D72E-494F-8774-B3A6EE900BC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{7E5AADB4-4781-4174-98B2-09BA6CAEA872}</c15:txfldGUID>
                      <c15:f>Diagramm!$J$61</c15:f>
                      <c15:dlblFieldTableCache>
                        <c:ptCount val="1"/>
                      </c15:dlblFieldTableCache>
                    </c15:dlblFTEntry>
                  </c15:dlblFieldTable>
                  <c15:showDataLabelsRange val="0"/>
                </c:ext>
                <c:ext xmlns:c16="http://schemas.microsoft.com/office/drawing/2014/chart" uri="{C3380CC4-5D6E-409C-BE32-E72D297353CC}">
                  <c16:uniqueId val="{0000003D-D72E-494F-8774-B3A6EE900BC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{B17738F1-9911-4D25-BD08-62FAE7AFA8A4}</c15:txfldGUID>
                      <c15:f>Diagramm!$J$62</c15:f>
                      <c15:dlblFieldTableCache>
                        <c:ptCount val="1"/>
                      </c15:dlblFieldTableCache>
                    </c15:dlblFTEntry>
                  </c15:dlblFieldTable>
                  <c15:showDataLabelsRange val="0"/>
                </c:ext>
                <c:ext xmlns:c16="http://schemas.microsoft.com/office/drawing/2014/chart" uri="{C3380CC4-5D6E-409C-BE32-E72D297353CC}">
                  <c16:uniqueId val="{0000003E-D72E-494F-8774-B3A6EE900BC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{C9579473-DD44-4719-8084-B2459401A640}</c15:txfldGUID>
                      <c15:f>Diagramm!$J$63</c15:f>
                      <c15:dlblFieldTableCache>
                        <c:ptCount val="1"/>
                      </c15:dlblFieldTableCache>
                    </c15:dlblFTEntry>
                  </c15:dlblFieldTable>
                  <c15:showDataLabelsRange val="0"/>
                </c:ext>
                <c:ext xmlns:c16="http://schemas.microsoft.com/office/drawing/2014/chart" uri="{C3380CC4-5D6E-409C-BE32-E72D297353CC}">
                  <c16:uniqueId val="{0000003F-D72E-494F-8774-B3A6EE900BC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{76F940E7-9515-4136-B674-B63B2E9DE25D}</c15:txfldGUID>
                      <c15:f>Diagramm!$J$64</c15:f>
                      <c15:dlblFieldTableCache>
                        <c:ptCount val="1"/>
                      </c15:dlblFieldTableCache>
                    </c15:dlblFTEntry>
                  </c15:dlblFieldTable>
                  <c15:showDataLabelsRange val="0"/>
                </c:ext>
                <c:ext xmlns:c16="http://schemas.microsoft.com/office/drawing/2014/chart" uri="{C3380CC4-5D6E-409C-BE32-E72D297353CC}">
                  <c16:uniqueId val="{00000040-D72E-494F-8774-B3A6EE900BC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{BD156433-2BE8-4B0C-BC80-1FA55CDC5147}</c15:txfldGUID>
                      <c15:f>Diagramm!$J$65</c15:f>
                      <c15:dlblFieldTableCache>
                        <c:ptCount val="1"/>
                      </c15:dlblFieldTableCache>
                    </c15:dlblFTEntry>
                  </c15:dlblFieldTable>
                  <c15:showDataLabelsRange val="0"/>
                </c:ext>
                <c:ext xmlns:c16="http://schemas.microsoft.com/office/drawing/2014/chart" uri="{C3380CC4-5D6E-409C-BE32-E72D297353CC}">
                  <c16:uniqueId val="{00000041-D72E-494F-8774-B3A6EE900BC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{C86B5B9F-F52E-4EC8-819B-DFB7CEF041B3}</c15:txfldGUID>
                      <c15:f>Diagramm!$J$66</c15:f>
                      <c15:dlblFieldTableCache>
                        <c:ptCount val="1"/>
                      </c15:dlblFieldTableCache>
                    </c15:dlblFTEntry>
                  </c15:dlblFieldTable>
                  <c15:showDataLabelsRange val="0"/>
                </c:ext>
                <c:ext xmlns:c16="http://schemas.microsoft.com/office/drawing/2014/chart" uri="{C3380CC4-5D6E-409C-BE32-E72D297353CC}">
                  <c16:uniqueId val="{00000042-D72E-494F-8774-B3A6EE900BC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{0A45B7B7-35D3-41C8-A6FC-EDBBABECFC56}</c15:txfldGUID>
                      <c15:f>Diagramm!$J$67</c15:f>
                      <c15:dlblFieldTableCache>
                        <c:ptCount val="1"/>
                      </c15:dlblFieldTableCache>
                    </c15:dlblFTEntry>
                  </c15:dlblFieldTable>
                  <c15:showDataLabelsRange val="0"/>
                </c:ext>
                <c:ext xmlns:c16="http://schemas.microsoft.com/office/drawing/2014/chart" uri="{C3380CC4-5D6E-409C-BE32-E72D297353CC}">
                  <c16:uniqueId val="{00000043-D72E-494F-8774-B3A6EE900B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72E-494F-8774-B3A6EE900BC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D3-458F-8772-5A4A0A4DD8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D3-458F-8772-5A4A0A4DD8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D3-458F-8772-5A4A0A4DD8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D3-458F-8772-5A4A0A4DD8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D3-458F-8772-5A4A0A4DD8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D3-458F-8772-5A4A0A4DD8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D3-458F-8772-5A4A0A4DD8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D3-458F-8772-5A4A0A4DD8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D3-458F-8772-5A4A0A4DD8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D3-458F-8772-5A4A0A4DD8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FD3-458F-8772-5A4A0A4DD8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FD3-458F-8772-5A4A0A4DD8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FD3-458F-8772-5A4A0A4DD8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FD3-458F-8772-5A4A0A4DD8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FD3-458F-8772-5A4A0A4DD8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FD3-458F-8772-5A4A0A4DD8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D3-458F-8772-5A4A0A4DD8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FD3-458F-8772-5A4A0A4DD8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FD3-458F-8772-5A4A0A4DD8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FD3-458F-8772-5A4A0A4DD8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FD3-458F-8772-5A4A0A4DD8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FD3-458F-8772-5A4A0A4DD8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FD3-458F-8772-5A4A0A4DD87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FD3-458F-8772-5A4A0A4DD8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FD3-458F-8772-5A4A0A4DD8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FD3-458F-8772-5A4A0A4DD8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FD3-458F-8772-5A4A0A4DD8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FD3-458F-8772-5A4A0A4DD8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FD3-458F-8772-5A4A0A4DD8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FD3-458F-8772-5A4A0A4DD8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FD3-458F-8772-5A4A0A4DD8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FD3-458F-8772-5A4A0A4DD8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FD3-458F-8772-5A4A0A4DD8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FD3-458F-8772-5A4A0A4DD8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FD3-458F-8772-5A4A0A4DD8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FD3-458F-8772-5A4A0A4DD8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FD3-458F-8772-5A4A0A4DD8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FD3-458F-8772-5A4A0A4DD8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FD3-458F-8772-5A4A0A4DD8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FD3-458F-8772-5A4A0A4DD8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FD3-458F-8772-5A4A0A4DD8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FD3-458F-8772-5A4A0A4DD8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FD3-458F-8772-5A4A0A4DD8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FD3-458F-8772-5A4A0A4DD8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FD3-458F-8772-5A4A0A4DD87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FD3-458F-8772-5A4A0A4DD87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FD3-458F-8772-5A4A0A4DD87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FD3-458F-8772-5A4A0A4DD87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FD3-458F-8772-5A4A0A4DD87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FD3-458F-8772-5A4A0A4DD87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FD3-458F-8772-5A4A0A4DD87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FD3-458F-8772-5A4A0A4DD87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FD3-458F-8772-5A4A0A4DD87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FD3-458F-8772-5A4A0A4DD87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FD3-458F-8772-5A4A0A4DD87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FD3-458F-8772-5A4A0A4DD87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FD3-458F-8772-5A4A0A4DD87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FD3-458F-8772-5A4A0A4DD87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FD3-458F-8772-5A4A0A4DD87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FD3-458F-8772-5A4A0A4DD87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FD3-458F-8772-5A4A0A4DD87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FD3-458F-8772-5A4A0A4DD87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FD3-458F-8772-5A4A0A4DD87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FD3-458F-8772-5A4A0A4DD87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FD3-458F-8772-5A4A0A4DD87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FD3-458F-8772-5A4A0A4DD87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FD3-458F-8772-5A4A0A4DD87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FD3-458F-8772-5A4A0A4DD8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FD3-458F-8772-5A4A0A4DD87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100.75467059980335</c:v>
                </c:pt>
                <c:pt idx="2">
                  <c:v>103.91101278269419</c:v>
                </c:pt>
                <c:pt idx="3">
                  <c:v>102.73352999016716</c:v>
                </c:pt>
                <c:pt idx="4">
                  <c:v>104.09537856440511</c:v>
                </c:pt>
                <c:pt idx="5">
                  <c:v>105.07128810226156</c:v>
                </c:pt>
                <c:pt idx="6">
                  <c:v>107.0771878072763</c:v>
                </c:pt>
                <c:pt idx="7">
                  <c:v>106.42822025565388</c:v>
                </c:pt>
                <c:pt idx="8">
                  <c:v>106.44788593903638</c:v>
                </c:pt>
                <c:pt idx="9">
                  <c:v>107.2197640117994</c:v>
                </c:pt>
                <c:pt idx="10">
                  <c:v>109.19616519174041</c:v>
                </c:pt>
                <c:pt idx="11">
                  <c:v>107.92035398230088</c:v>
                </c:pt>
                <c:pt idx="12">
                  <c:v>108.04572271386431</c:v>
                </c:pt>
                <c:pt idx="13">
                  <c:v>108.55211406096362</c:v>
                </c:pt>
                <c:pt idx="14">
                  <c:v>110.93411996066864</c:v>
                </c:pt>
                <c:pt idx="15">
                  <c:v>110.20648967551622</c:v>
                </c:pt>
                <c:pt idx="16">
                  <c:v>110.45722713864308</c:v>
                </c:pt>
                <c:pt idx="17">
                  <c:v>111.04473942969517</c:v>
                </c:pt>
                <c:pt idx="18">
                  <c:v>113.45378564405112</c:v>
                </c:pt>
                <c:pt idx="19">
                  <c:v>112.23697148475908</c:v>
                </c:pt>
                <c:pt idx="20">
                  <c:v>112.48525073746312</c:v>
                </c:pt>
                <c:pt idx="21">
                  <c:v>112.38446411012784</c:v>
                </c:pt>
                <c:pt idx="22">
                  <c:v>114.65093411996068</c:v>
                </c:pt>
                <c:pt idx="23">
                  <c:v>113.77335299901672</c:v>
                </c:pt>
                <c:pt idx="24">
                  <c:v>114.28220255653885</c:v>
                </c:pt>
              </c:numCache>
            </c:numRef>
          </c:val>
          <c:smooth val="0"/>
          <c:extLst>
            <c:ext xmlns:c16="http://schemas.microsoft.com/office/drawing/2014/chart" uri="{C3380CC4-5D6E-409C-BE32-E72D297353CC}">
              <c16:uniqueId val="{00000000-25D9-482C-ADAA-8451FAF44CA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100.51325919589394</c:v>
                </c:pt>
                <c:pt idx="2">
                  <c:v>104.8759623609923</c:v>
                </c:pt>
                <c:pt idx="3">
                  <c:v>103.39321357285429</c:v>
                </c:pt>
                <c:pt idx="4">
                  <c:v>101.36869118905048</c:v>
                </c:pt>
                <c:pt idx="5">
                  <c:v>103.3646991730824</c:v>
                </c:pt>
                <c:pt idx="6">
                  <c:v>107.67037353863702</c:v>
                </c:pt>
                <c:pt idx="7">
                  <c:v>109.03906472768747</c:v>
                </c:pt>
                <c:pt idx="8">
                  <c:v>107.49928714000569</c:v>
                </c:pt>
                <c:pt idx="9">
                  <c:v>109.03906472768747</c:v>
                </c:pt>
                <c:pt idx="10">
                  <c:v>112.66039349871686</c:v>
                </c:pt>
                <c:pt idx="11">
                  <c:v>112.20416310236669</c:v>
                </c:pt>
                <c:pt idx="12">
                  <c:v>109.75192472198461</c:v>
                </c:pt>
                <c:pt idx="13">
                  <c:v>110.55032791559738</c:v>
                </c:pt>
                <c:pt idx="14">
                  <c:v>114.62788708297691</c:v>
                </c:pt>
                <c:pt idx="15">
                  <c:v>114.51382948388937</c:v>
                </c:pt>
                <c:pt idx="16">
                  <c:v>112.5463358996293</c:v>
                </c:pt>
                <c:pt idx="17">
                  <c:v>114.94154548046764</c:v>
                </c:pt>
                <c:pt idx="18">
                  <c:v>120.15968063872255</c:v>
                </c:pt>
                <c:pt idx="19">
                  <c:v>120.64442543484459</c:v>
                </c:pt>
                <c:pt idx="20">
                  <c:v>118.87653264898775</c:v>
                </c:pt>
                <c:pt idx="21">
                  <c:v>121.61391502708867</c:v>
                </c:pt>
                <c:pt idx="22">
                  <c:v>126.57542058739664</c:v>
                </c:pt>
                <c:pt idx="23">
                  <c:v>126.40433418876533</c:v>
                </c:pt>
                <c:pt idx="24">
                  <c:v>122.6974622184203</c:v>
                </c:pt>
              </c:numCache>
            </c:numRef>
          </c:val>
          <c:smooth val="0"/>
          <c:extLst>
            <c:ext xmlns:c16="http://schemas.microsoft.com/office/drawing/2014/chart" uri="{C3380CC4-5D6E-409C-BE32-E72D297353CC}">
              <c16:uniqueId val="{00000001-25D9-482C-ADAA-8451FAF44CA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102.0108275328693</c:v>
                </c:pt>
                <c:pt idx="2">
                  <c:v>101.3700143630538</c:v>
                </c:pt>
                <c:pt idx="3">
                  <c:v>100.44194011711414</c:v>
                </c:pt>
                <c:pt idx="4">
                  <c:v>97.480941332449461</c:v>
                </c:pt>
                <c:pt idx="5">
                  <c:v>99.436526350679486</c:v>
                </c:pt>
                <c:pt idx="6">
                  <c:v>96.994807203623907</c:v>
                </c:pt>
                <c:pt idx="7">
                  <c:v>96.210363495746336</c:v>
                </c:pt>
                <c:pt idx="8">
                  <c:v>95.105513202961006</c:v>
                </c:pt>
                <c:pt idx="9">
                  <c:v>96.663352115788314</c:v>
                </c:pt>
                <c:pt idx="10">
                  <c:v>94.818252126836811</c:v>
                </c:pt>
                <c:pt idx="11">
                  <c:v>94.15534195116561</c:v>
                </c:pt>
                <c:pt idx="12">
                  <c:v>93.613965307700809</c:v>
                </c:pt>
                <c:pt idx="13">
                  <c:v>96.077781460612087</c:v>
                </c:pt>
                <c:pt idx="14">
                  <c:v>94.177438957021323</c:v>
                </c:pt>
                <c:pt idx="15">
                  <c:v>94.431554524361943</c:v>
                </c:pt>
                <c:pt idx="16">
                  <c:v>92.984200640813171</c:v>
                </c:pt>
                <c:pt idx="17">
                  <c:v>94.409457518506244</c:v>
                </c:pt>
                <c:pt idx="18">
                  <c:v>92.177659927079887</c:v>
                </c:pt>
                <c:pt idx="19">
                  <c:v>91.503701248480823</c:v>
                </c:pt>
                <c:pt idx="20">
                  <c:v>90.454093470334769</c:v>
                </c:pt>
                <c:pt idx="21">
                  <c:v>91.382167716274438</c:v>
                </c:pt>
                <c:pt idx="22">
                  <c:v>88.498508452104744</c:v>
                </c:pt>
                <c:pt idx="23">
                  <c:v>87.393658159319415</c:v>
                </c:pt>
                <c:pt idx="24">
                  <c:v>85.570655176223624</c:v>
                </c:pt>
              </c:numCache>
            </c:numRef>
          </c:val>
          <c:smooth val="0"/>
          <c:extLst>
            <c:ext xmlns:c16="http://schemas.microsoft.com/office/drawing/2014/chart" uri="{C3380CC4-5D6E-409C-BE32-E72D297353CC}">
              <c16:uniqueId val="{00000002-25D9-482C-ADAA-8451FAF44CA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5D9-482C-ADAA-8451FAF44CA5}"/>
                </c:ext>
              </c:extLst>
            </c:dLbl>
            <c:dLbl>
              <c:idx val="1"/>
              <c:delete val="1"/>
              <c:extLst>
                <c:ext xmlns:c15="http://schemas.microsoft.com/office/drawing/2012/chart" uri="{CE6537A1-D6FC-4f65-9D91-7224C49458BB}"/>
                <c:ext xmlns:c16="http://schemas.microsoft.com/office/drawing/2014/chart" uri="{C3380CC4-5D6E-409C-BE32-E72D297353CC}">
                  <c16:uniqueId val="{00000004-25D9-482C-ADAA-8451FAF44CA5}"/>
                </c:ext>
              </c:extLst>
            </c:dLbl>
            <c:dLbl>
              <c:idx val="2"/>
              <c:delete val="1"/>
              <c:extLst>
                <c:ext xmlns:c15="http://schemas.microsoft.com/office/drawing/2012/chart" uri="{CE6537A1-D6FC-4f65-9D91-7224C49458BB}"/>
                <c:ext xmlns:c16="http://schemas.microsoft.com/office/drawing/2014/chart" uri="{C3380CC4-5D6E-409C-BE32-E72D297353CC}">
                  <c16:uniqueId val="{00000005-25D9-482C-ADAA-8451FAF44CA5}"/>
                </c:ext>
              </c:extLst>
            </c:dLbl>
            <c:dLbl>
              <c:idx val="3"/>
              <c:delete val="1"/>
              <c:extLst>
                <c:ext xmlns:c15="http://schemas.microsoft.com/office/drawing/2012/chart" uri="{CE6537A1-D6FC-4f65-9D91-7224C49458BB}"/>
                <c:ext xmlns:c16="http://schemas.microsoft.com/office/drawing/2014/chart" uri="{C3380CC4-5D6E-409C-BE32-E72D297353CC}">
                  <c16:uniqueId val="{00000006-25D9-482C-ADAA-8451FAF44CA5}"/>
                </c:ext>
              </c:extLst>
            </c:dLbl>
            <c:dLbl>
              <c:idx val="4"/>
              <c:delete val="1"/>
              <c:extLst>
                <c:ext xmlns:c15="http://schemas.microsoft.com/office/drawing/2012/chart" uri="{CE6537A1-D6FC-4f65-9D91-7224C49458BB}"/>
                <c:ext xmlns:c16="http://schemas.microsoft.com/office/drawing/2014/chart" uri="{C3380CC4-5D6E-409C-BE32-E72D297353CC}">
                  <c16:uniqueId val="{00000007-25D9-482C-ADAA-8451FAF44CA5}"/>
                </c:ext>
              </c:extLst>
            </c:dLbl>
            <c:dLbl>
              <c:idx val="5"/>
              <c:delete val="1"/>
              <c:extLst>
                <c:ext xmlns:c15="http://schemas.microsoft.com/office/drawing/2012/chart" uri="{CE6537A1-D6FC-4f65-9D91-7224C49458BB}"/>
                <c:ext xmlns:c16="http://schemas.microsoft.com/office/drawing/2014/chart" uri="{C3380CC4-5D6E-409C-BE32-E72D297353CC}">
                  <c16:uniqueId val="{00000008-25D9-482C-ADAA-8451FAF44CA5}"/>
                </c:ext>
              </c:extLst>
            </c:dLbl>
            <c:dLbl>
              <c:idx val="6"/>
              <c:delete val="1"/>
              <c:extLst>
                <c:ext xmlns:c15="http://schemas.microsoft.com/office/drawing/2012/chart" uri="{CE6537A1-D6FC-4f65-9D91-7224C49458BB}"/>
                <c:ext xmlns:c16="http://schemas.microsoft.com/office/drawing/2014/chart" uri="{C3380CC4-5D6E-409C-BE32-E72D297353CC}">
                  <c16:uniqueId val="{00000009-25D9-482C-ADAA-8451FAF44CA5}"/>
                </c:ext>
              </c:extLst>
            </c:dLbl>
            <c:dLbl>
              <c:idx val="7"/>
              <c:delete val="1"/>
              <c:extLst>
                <c:ext xmlns:c15="http://schemas.microsoft.com/office/drawing/2012/chart" uri="{CE6537A1-D6FC-4f65-9D91-7224C49458BB}"/>
                <c:ext xmlns:c16="http://schemas.microsoft.com/office/drawing/2014/chart" uri="{C3380CC4-5D6E-409C-BE32-E72D297353CC}">
                  <c16:uniqueId val="{0000000A-25D9-482C-ADAA-8451FAF44CA5}"/>
                </c:ext>
              </c:extLst>
            </c:dLbl>
            <c:dLbl>
              <c:idx val="8"/>
              <c:delete val="1"/>
              <c:extLst>
                <c:ext xmlns:c15="http://schemas.microsoft.com/office/drawing/2012/chart" uri="{CE6537A1-D6FC-4f65-9D91-7224C49458BB}"/>
                <c:ext xmlns:c16="http://schemas.microsoft.com/office/drawing/2014/chart" uri="{C3380CC4-5D6E-409C-BE32-E72D297353CC}">
                  <c16:uniqueId val="{0000000B-25D9-482C-ADAA-8451FAF44CA5}"/>
                </c:ext>
              </c:extLst>
            </c:dLbl>
            <c:dLbl>
              <c:idx val="9"/>
              <c:delete val="1"/>
              <c:extLst>
                <c:ext xmlns:c15="http://schemas.microsoft.com/office/drawing/2012/chart" uri="{CE6537A1-D6FC-4f65-9D91-7224C49458BB}"/>
                <c:ext xmlns:c16="http://schemas.microsoft.com/office/drawing/2014/chart" uri="{C3380CC4-5D6E-409C-BE32-E72D297353CC}">
                  <c16:uniqueId val="{0000000C-25D9-482C-ADAA-8451FAF44CA5}"/>
                </c:ext>
              </c:extLst>
            </c:dLbl>
            <c:dLbl>
              <c:idx val="10"/>
              <c:delete val="1"/>
              <c:extLst>
                <c:ext xmlns:c15="http://schemas.microsoft.com/office/drawing/2012/chart" uri="{CE6537A1-D6FC-4f65-9D91-7224C49458BB}"/>
                <c:ext xmlns:c16="http://schemas.microsoft.com/office/drawing/2014/chart" uri="{C3380CC4-5D6E-409C-BE32-E72D297353CC}">
                  <c16:uniqueId val="{0000000D-25D9-482C-ADAA-8451FAF44CA5}"/>
                </c:ext>
              </c:extLst>
            </c:dLbl>
            <c:dLbl>
              <c:idx val="11"/>
              <c:delete val="1"/>
              <c:extLst>
                <c:ext xmlns:c15="http://schemas.microsoft.com/office/drawing/2012/chart" uri="{CE6537A1-D6FC-4f65-9D91-7224C49458BB}"/>
                <c:ext xmlns:c16="http://schemas.microsoft.com/office/drawing/2014/chart" uri="{C3380CC4-5D6E-409C-BE32-E72D297353CC}">
                  <c16:uniqueId val="{0000000E-25D9-482C-ADAA-8451FAF44CA5}"/>
                </c:ext>
              </c:extLst>
            </c:dLbl>
            <c:dLbl>
              <c:idx val="12"/>
              <c:delete val="1"/>
              <c:extLst>
                <c:ext xmlns:c15="http://schemas.microsoft.com/office/drawing/2012/chart" uri="{CE6537A1-D6FC-4f65-9D91-7224C49458BB}"/>
                <c:ext xmlns:c16="http://schemas.microsoft.com/office/drawing/2014/chart" uri="{C3380CC4-5D6E-409C-BE32-E72D297353CC}">
                  <c16:uniqueId val="{0000000F-25D9-482C-ADAA-8451FAF44CA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5D9-482C-ADAA-8451FAF44CA5}"/>
                </c:ext>
              </c:extLst>
            </c:dLbl>
            <c:dLbl>
              <c:idx val="14"/>
              <c:delete val="1"/>
              <c:extLst>
                <c:ext xmlns:c15="http://schemas.microsoft.com/office/drawing/2012/chart" uri="{CE6537A1-D6FC-4f65-9D91-7224C49458BB}"/>
                <c:ext xmlns:c16="http://schemas.microsoft.com/office/drawing/2014/chart" uri="{C3380CC4-5D6E-409C-BE32-E72D297353CC}">
                  <c16:uniqueId val="{00000011-25D9-482C-ADAA-8451FAF44CA5}"/>
                </c:ext>
              </c:extLst>
            </c:dLbl>
            <c:dLbl>
              <c:idx val="15"/>
              <c:delete val="1"/>
              <c:extLst>
                <c:ext xmlns:c15="http://schemas.microsoft.com/office/drawing/2012/chart" uri="{CE6537A1-D6FC-4f65-9D91-7224C49458BB}"/>
                <c:ext xmlns:c16="http://schemas.microsoft.com/office/drawing/2014/chart" uri="{C3380CC4-5D6E-409C-BE32-E72D297353CC}">
                  <c16:uniqueId val="{00000012-25D9-482C-ADAA-8451FAF44CA5}"/>
                </c:ext>
              </c:extLst>
            </c:dLbl>
            <c:dLbl>
              <c:idx val="16"/>
              <c:delete val="1"/>
              <c:extLst>
                <c:ext xmlns:c15="http://schemas.microsoft.com/office/drawing/2012/chart" uri="{CE6537A1-D6FC-4f65-9D91-7224C49458BB}"/>
                <c:ext xmlns:c16="http://schemas.microsoft.com/office/drawing/2014/chart" uri="{C3380CC4-5D6E-409C-BE32-E72D297353CC}">
                  <c16:uniqueId val="{00000013-25D9-482C-ADAA-8451FAF44CA5}"/>
                </c:ext>
              </c:extLst>
            </c:dLbl>
            <c:dLbl>
              <c:idx val="17"/>
              <c:delete val="1"/>
              <c:extLst>
                <c:ext xmlns:c15="http://schemas.microsoft.com/office/drawing/2012/chart" uri="{CE6537A1-D6FC-4f65-9D91-7224C49458BB}"/>
                <c:ext xmlns:c16="http://schemas.microsoft.com/office/drawing/2014/chart" uri="{C3380CC4-5D6E-409C-BE32-E72D297353CC}">
                  <c16:uniqueId val="{00000014-25D9-482C-ADAA-8451FAF44CA5}"/>
                </c:ext>
              </c:extLst>
            </c:dLbl>
            <c:dLbl>
              <c:idx val="18"/>
              <c:delete val="1"/>
              <c:extLst>
                <c:ext xmlns:c15="http://schemas.microsoft.com/office/drawing/2012/chart" uri="{CE6537A1-D6FC-4f65-9D91-7224C49458BB}"/>
                <c:ext xmlns:c16="http://schemas.microsoft.com/office/drawing/2014/chart" uri="{C3380CC4-5D6E-409C-BE32-E72D297353CC}">
                  <c16:uniqueId val="{00000015-25D9-482C-ADAA-8451FAF44CA5}"/>
                </c:ext>
              </c:extLst>
            </c:dLbl>
            <c:dLbl>
              <c:idx val="19"/>
              <c:delete val="1"/>
              <c:extLst>
                <c:ext xmlns:c15="http://schemas.microsoft.com/office/drawing/2012/chart" uri="{CE6537A1-D6FC-4f65-9D91-7224C49458BB}"/>
                <c:ext xmlns:c16="http://schemas.microsoft.com/office/drawing/2014/chart" uri="{C3380CC4-5D6E-409C-BE32-E72D297353CC}">
                  <c16:uniqueId val="{00000016-25D9-482C-ADAA-8451FAF44CA5}"/>
                </c:ext>
              </c:extLst>
            </c:dLbl>
            <c:dLbl>
              <c:idx val="20"/>
              <c:delete val="1"/>
              <c:extLst>
                <c:ext xmlns:c15="http://schemas.microsoft.com/office/drawing/2012/chart" uri="{CE6537A1-D6FC-4f65-9D91-7224C49458BB}"/>
                <c:ext xmlns:c16="http://schemas.microsoft.com/office/drawing/2014/chart" uri="{C3380CC4-5D6E-409C-BE32-E72D297353CC}">
                  <c16:uniqueId val="{00000017-25D9-482C-ADAA-8451FAF44CA5}"/>
                </c:ext>
              </c:extLst>
            </c:dLbl>
            <c:dLbl>
              <c:idx val="21"/>
              <c:delete val="1"/>
              <c:extLst>
                <c:ext xmlns:c15="http://schemas.microsoft.com/office/drawing/2012/chart" uri="{CE6537A1-D6FC-4f65-9D91-7224C49458BB}"/>
                <c:ext xmlns:c16="http://schemas.microsoft.com/office/drawing/2014/chart" uri="{C3380CC4-5D6E-409C-BE32-E72D297353CC}">
                  <c16:uniqueId val="{00000018-25D9-482C-ADAA-8451FAF44CA5}"/>
                </c:ext>
              </c:extLst>
            </c:dLbl>
            <c:dLbl>
              <c:idx val="22"/>
              <c:delete val="1"/>
              <c:extLst>
                <c:ext xmlns:c15="http://schemas.microsoft.com/office/drawing/2012/chart" uri="{CE6537A1-D6FC-4f65-9D91-7224C49458BB}"/>
                <c:ext xmlns:c16="http://schemas.microsoft.com/office/drawing/2014/chart" uri="{C3380CC4-5D6E-409C-BE32-E72D297353CC}">
                  <c16:uniqueId val="{00000019-25D9-482C-ADAA-8451FAF44CA5}"/>
                </c:ext>
              </c:extLst>
            </c:dLbl>
            <c:dLbl>
              <c:idx val="23"/>
              <c:delete val="1"/>
              <c:extLst>
                <c:ext xmlns:c15="http://schemas.microsoft.com/office/drawing/2012/chart" uri="{CE6537A1-D6FC-4f65-9D91-7224C49458BB}"/>
                <c:ext xmlns:c16="http://schemas.microsoft.com/office/drawing/2014/chart" uri="{C3380CC4-5D6E-409C-BE32-E72D297353CC}">
                  <c16:uniqueId val="{0000001A-25D9-482C-ADAA-8451FAF44CA5}"/>
                </c:ext>
              </c:extLst>
            </c:dLbl>
            <c:dLbl>
              <c:idx val="24"/>
              <c:delete val="1"/>
              <c:extLst>
                <c:ext xmlns:c15="http://schemas.microsoft.com/office/drawing/2012/chart" uri="{CE6537A1-D6FC-4f65-9D91-7224C49458BB}"/>
                <c:ext xmlns:c16="http://schemas.microsoft.com/office/drawing/2014/chart" uri="{C3380CC4-5D6E-409C-BE32-E72D297353CC}">
                  <c16:uniqueId val="{0000001B-25D9-482C-ADAA-8451FAF44CA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5D9-482C-ADAA-8451FAF44CA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Schaumburg (03257)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46490</v>
      </c>
      <c r="F11" s="238">
        <v>46283</v>
      </c>
      <c r="G11" s="238">
        <v>46640</v>
      </c>
      <c r="H11" s="238">
        <v>45718</v>
      </c>
      <c r="I11" s="265">
        <v>45759</v>
      </c>
      <c r="J11" s="263">
        <v>731</v>
      </c>
      <c r="K11" s="266">
        <v>1.5974999453659389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16.764895676489569</v>
      </c>
      <c r="E13" s="115">
        <v>7794</v>
      </c>
      <c r="F13" s="114">
        <v>7642</v>
      </c>
      <c r="G13" s="114">
        <v>7741</v>
      </c>
      <c r="H13" s="114">
        <v>7854</v>
      </c>
      <c r="I13" s="140">
        <v>7749</v>
      </c>
      <c r="J13" s="115">
        <v>45</v>
      </c>
      <c r="K13" s="116">
        <v>0.58072009291521487</v>
      </c>
    </row>
    <row r="14" spans="1:255" ht="14.1" customHeight="1" x14ac:dyDescent="0.2">
      <c r="A14" s="306" t="s">
        <v>230</v>
      </c>
      <c r="B14" s="307"/>
      <c r="C14" s="308"/>
      <c r="D14" s="113">
        <v>63.503979350397934</v>
      </c>
      <c r="E14" s="115">
        <v>29523</v>
      </c>
      <c r="F14" s="114">
        <v>29557</v>
      </c>
      <c r="G14" s="114">
        <v>29817</v>
      </c>
      <c r="H14" s="114">
        <v>28909</v>
      </c>
      <c r="I14" s="140">
        <v>29084</v>
      </c>
      <c r="J14" s="115">
        <v>439</v>
      </c>
      <c r="K14" s="116">
        <v>1.5094209874845275</v>
      </c>
    </row>
    <row r="15" spans="1:255" ht="14.1" customHeight="1" x14ac:dyDescent="0.2">
      <c r="A15" s="306" t="s">
        <v>231</v>
      </c>
      <c r="B15" s="307"/>
      <c r="C15" s="308"/>
      <c r="D15" s="113">
        <v>9.0212949021294904</v>
      </c>
      <c r="E15" s="115">
        <v>4194</v>
      </c>
      <c r="F15" s="114">
        <v>4140</v>
      </c>
      <c r="G15" s="114">
        <v>4131</v>
      </c>
      <c r="H15" s="114">
        <v>4045</v>
      </c>
      <c r="I15" s="140">
        <v>4054</v>
      </c>
      <c r="J15" s="115">
        <v>140</v>
      </c>
      <c r="K15" s="116">
        <v>3.4533793783917117</v>
      </c>
    </row>
    <row r="16" spans="1:255" ht="14.1" customHeight="1" x14ac:dyDescent="0.2">
      <c r="A16" s="306" t="s">
        <v>232</v>
      </c>
      <c r="B16" s="307"/>
      <c r="C16" s="308"/>
      <c r="D16" s="113">
        <v>7.9350397935039796</v>
      </c>
      <c r="E16" s="115">
        <v>3689</v>
      </c>
      <c r="F16" s="114">
        <v>3652</v>
      </c>
      <c r="G16" s="114">
        <v>3652</v>
      </c>
      <c r="H16" s="114">
        <v>3639</v>
      </c>
      <c r="I16" s="140">
        <v>3602</v>
      </c>
      <c r="J16" s="115">
        <v>87</v>
      </c>
      <c r="K16" s="116">
        <v>2.4153248195446975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0.57861905786190582</v>
      </c>
      <c r="E18" s="115">
        <v>269</v>
      </c>
      <c r="F18" s="114">
        <v>263</v>
      </c>
      <c r="G18" s="114">
        <v>266</v>
      </c>
      <c r="H18" s="114">
        <v>265</v>
      </c>
      <c r="I18" s="140">
        <v>251</v>
      </c>
      <c r="J18" s="115">
        <v>18</v>
      </c>
      <c r="K18" s="116">
        <v>7.1713147410358564</v>
      </c>
    </row>
    <row r="19" spans="1:255" ht="14.1" customHeight="1" x14ac:dyDescent="0.2">
      <c r="A19" s="306" t="s">
        <v>235</v>
      </c>
      <c r="B19" s="307" t="s">
        <v>236</v>
      </c>
      <c r="C19" s="308"/>
      <c r="D19" s="113">
        <v>0.3785760378576038</v>
      </c>
      <c r="E19" s="115">
        <v>176</v>
      </c>
      <c r="F19" s="114">
        <v>171</v>
      </c>
      <c r="G19" s="114">
        <v>178</v>
      </c>
      <c r="H19" s="114">
        <v>177</v>
      </c>
      <c r="I19" s="140">
        <v>167</v>
      </c>
      <c r="J19" s="115">
        <v>9</v>
      </c>
      <c r="K19" s="116">
        <v>5.3892215568862278</v>
      </c>
    </row>
    <row r="20" spans="1:255" ht="14.1" customHeight="1" x14ac:dyDescent="0.2">
      <c r="A20" s="306">
        <v>12</v>
      </c>
      <c r="B20" s="307" t="s">
        <v>237</v>
      </c>
      <c r="C20" s="308"/>
      <c r="D20" s="113">
        <v>0.97870509787050974</v>
      </c>
      <c r="E20" s="115">
        <v>455</v>
      </c>
      <c r="F20" s="114">
        <v>435</v>
      </c>
      <c r="G20" s="114">
        <v>475</v>
      </c>
      <c r="H20" s="114">
        <v>469</v>
      </c>
      <c r="I20" s="140">
        <v>443</v>
      </c>
      <c r="J20" s="115">
        <v>12</v>
      </c>
      <c r="K20" s="116">
        <v>2.7088036117381491</v>
      </c>
    </row>
    <row r="21" spans="1:255" ht="14.1" customHeight="1" x14ac:dyDescent="0.2">
      <c r="A21" s="306">
        <v>21</v>
      </c>
      <c r="B21" s="307" t="s">
        <v>238</v>
      </c>
      <c r="C21" s="308"/>
      <c r="D21" s="113">
        <v>1.0367821036782103</v>
      </c>
      <c r="E21" s="115">
        <v>482</v>
      </c>
      <c r="F21" s="114">
        <v>489</v>
      </c>
      <c r="G21" s="114">
        <v>505</v>
      </c>
      <c r="H21" s="114">
        <v>502</v>
      </c>
      <c r="I21" s="140">
        <v>508</v>
      </c>
      <c r="J21" s="115">
        <v>-26</v>
      </c>
      <c r="K21" s="116">
        <v>-5.1181102362204722</v>
      </c>
    </row>
    <row r="22" spans="1:255" ht="14.1" customHeight="1" x14ac:dyDescent="0.2">
      <c r="A22" s="306">
        <v>22</v>
      </c>
      <c r="B22" s="307" t="s">
        <v>239</v>
      </c>
      <c r="C22" s="308"/>
      <c r="D22" s="113">
        <v>2.097225209722521</v>
      </c>
      <c r="E22" s="115">
        <v>975</v>
      </c>
      <c r="F22" s="114">
        <v>983</v>
      </c>
      <c r="G22" s="114">
        <v>1014</v>
      </c>
      <c r="H22" s="114">
        <v>1024</v>
      </c>
      <c r="I22" s="140">
        <v>1056</v>
      </c>
      <c r="J22" s="115">
        <v>-81</v>
      </c>
      <c r="K22" s="116">
        <v>-7.6704545454545459</v>
      </c>
    </row>
    <row r="23" spans="1:255" ht="14.1" customHeight="1" x14ac:dyDescent="0.2">
      <c r="A23" s="306">
        <v>23</v>
      </c>
      <c r="B23" s="307" t="s">
        <v>240</v>
      </c>
      <c r="C23" s="308"/>
      <c r="D23" s="113">
        <v>0.94213809421380945</v>
      </c>
      <c r="E23" s="115">
        <v>438</v>
      </c>
      <c r="F23" s="114">
        <v>435</v>
      </c>
      <c r="G23" s="114">
        <v>444</v>
      </c>
      <c r="H23" s="114">
        <v>444</v>
      </c>
      <c r="I23" s="140">
        <v>449</v>
      </c>
      <c r="J23" s="115">
        <v>-11</v>
      </c>
      <c r="K23" s="116">
        <v>-2.4498886414253898</v>
      </c>
    </row>
    <row r="24" spans="1:255" ht="14.1" customHeight="1" x14ac:dyDescent="0.2">
      <c r="A24" s="306">
        <v>24</v>
      </c>
      <c r="B24" s="307" t="s">
        <v>241</v>
      </c>
      <c r="C24" s="308"/>
      <c r="D24" s="113">
        <v>3.3448053344805335</v>
      </c>
      <c r="E24" s="115">
        <v>1555</v>
      </c>
      <c r="F24" s="114">
        <v>1553</v>
      </c>
      <c r="G24" s="114">
        <v>1587</v>
      </c>
      <c r="H24" s="114">
        <v>1583</v>
      </c>
      <c r="I24" s="140">
        <v>1599</v>
      </c>
      <c r="J24" s="115">
        <v>-44</v>
      </c>
      <c r="K24" s="116">
        <v>-2.7517198248905568</v>
      </c>
    </row>
    <row r="25" spans="1:255" ht="14.1" customHeight="1" x14ac:dyDescent="0.2">
      <c r="A25" s="306">
        <v>25</v>
      </c>
      <c r="B25" s="307" t="s">
        <v>242</v>
      </c>
      <c r="C25" s="308"/>
      <c r="D25" s="113">
        <v>5.7238115723811571</v>
      </c>
      <c r="E25" s="115">
        <v>2661</v>
      </c>
      <c r="F25" s="114">
        <v>2693</v>
      </c>
      <c r="G25" s="114">
        <v>2680</v>
      </c>
      <c r="H25" s="114">
        <v>2594</v>
      </c>
      <c r="I25" s="140">
        <v>2627</v>
      </c>
      <c r="J25" s="115">
        <v>34</v>
      </c>
      <c r="K25" s="116">
        <v>1.2942519984773506</v>
      </c>
    </row>
    <row r="26" spans="1:255" ht="14.1" customHeight="1" x14ac:dyDescent="0.2">
      <c r="A26" s="306">
        <v>26</v>
      </c>
      <c r="B26" s="307" t="s">
        <v>243</v>
      </c>
      <c r="C26" s="308"/>
      <c r="D26" s="113">
        <v>2.2047752204775222</v>
      </c>
      <c r="E26" s="115">
        <v>1025</v>
      </c>
      <c r="F26" s="114">
        <v>1050</v>
      </c>
      <c r="G26" s="114">
        <v>1074</v>
      </c>
      <c r="H26" s="114">
        <v>1037</v>
      </c>
      <c r="I26" s="140">
        <v>1034</v>
      </c>
      <c r="J26" s="115">
        <v>-9</v>
      </c>
      <c r="K26" s="116">
        <v>-0.87040618955512572</v>
      </c>
    </row>
    <row r="27" spans="1:255" ht="14.1" customHeight="1" x14ac:dyDescent="0.2">
      <c r="A27" s="306">
        <v>27</v>
      </c>
      <c r="B27" s="307" t="s">
        <v>244</v>
      </c>
      <c r="C27" s="308"/>
      <c r="D27" s="113">
        <v>2.2327382232738224</v>
      </c>
      <c r="E27" s="115">
        <v>1038</v>
      </c>
      <c r="F27" s="114">
        <v>1044</v>
      </c>
      <c r="G27" s="114">
        <v>1054</v>
      </c>
      <c r="H27" s="114">
        <v>1063</v>
      </c>
      <c r="I27" s="140">
        <v>1075</v>
      </c>
      <c r="J27" s="115">
        <v>-37</v>
      </c>
      <c r="K27" s="116">
        <v>-3.441860465116279</v>
      </c>
    </row>
    <row r="28" spans="1:255" ht="14.1" customHeight="1" x14ac:dyDescent="0.2">
      <c r="A28" s="306">
        <v>28</v>
      </c>
      <c r="B28" s="307" t="s">
        <v>245</v>
      </c>
      <c r="C28" s="308"/>
      <c r="D28" s="113">
        <v>0.27747902774790278</v>
      </c>
      <c r="E28" s="115">
        <v>129</v>
      </c>
      <c r="F28" s="114">
        <v>132</v>
      </c>
      <c r="G28" s="114">
        <v>135</v>
      </c>
      <c r="H28" s="114">
        <v>132</v>
      </c>
      <c r="I28" s="140">
        <v>135</v>
      </c>
      <c r="J28" s="115">
        <v>-6</v>
      </c>
      <c r="K28" s="116">
        <v>-4.4444444444444446</v>
      </c>
    </row>
    <row r="29" spans="1:255" ht="14.1" customHeight="1" x14ac:dyDescent="0.2">
      <c r="A29" s="306">
        <v>29</v>
      </c>
      <c r="B29" s="307" t="s">
        <v>246</v>
      </c>
      <c r="C29" s="308"/>
      <c r="D29" s="113">
        <v>3.0286083028608304</v>
      </c>
      <c r="E29" s="115">
        <v>1408</v>
      </c>
      <c r="F29" s="114">
        <v>1439</v>
      </c>
      <c r="G29" s="114">
        <v>1448</v>
      </c>
      <c r="H29" s="114">
        <v>1458</v>
      </c>
      <c r="I29" s="140">
        <v>1462</v>
      </c>
      <c r="J29" s="115">
        <v>-54</v>
      </c>
      <c r="K29" s="116">
        <v>-3.6935704514363885</v>
      </c>
    </row>
    <row r="30" spans="1:255" ht="14.1" customHeight="1" x14ac:dyDescent="0.2">
      <c r="A30" s="306" t="s">
        <v>247</v>
      </c>
      <c r="B30" s="307" t="s">
        <v>248</v>
      </c>
      <c r="C30" s="308"/>
      <c r="D30" s="113">
        <v>1.1615401161540115</v>
      </c>
      <c r="E30" s="115">
        <v>540</v>
      </c>
      <c r="F30" s="114">
        <v>548</v>
      </c>
      <c r="G30" s="114">
        <v>556</v>
      </c>
      <c r="H30" s="114">
        <v>535</v>
      </c>
      <c r="I30" s="140">
        <v>534</v>
      </c>
      <c r="J30" s="115">
        <v>6</v>
      </c>
      <c r="K30" s="116">
        <v>1.1235955056179776</v>
      </c>
    </row>
    <row r="31" spans="1:255" ht="14.1" customHeight="1" x14ac:dyDescent="0.2">
      <c r="A31" s="306" t="s">
        <v>249</v>
      </c>
      <c r="B31" s="307" t="s">
        <v>250</v>
      </c>
      <c r="C31" s="308"/>
      <c r="D31" s="113">
        <v>1.8003871800387179</v>
      </c>
      <c r="E31" s="115">
        <v>837</v>
      </c>
      <c r="F31" s="114">
        <v>861</v>
      </c>
      <c r="G31" s="114">
        <v>863</v>
      </c>
      <c r="H31" s="114">
        <v>898</v>
      </c>
      <c r="I31" s="140">
        <v>902</v>
      </c>
      <c r="J31" s="115">
        <v>-65</v>
      </c>
      <c r="K31" s="116">
        <v>-7.2062084257206207</v>
      </c>
    </row>
    <row r="32" spans="1:255" ht="14.1" customHeight="1" x14ac:dyDescent="0.2">
      <c r="A32" s="306">
        <v>31</v>
      </c>
      <c r="B32" s="307" t="s">
        <v>251</v>
      </c>
      <c r="C32" s="308"/>
      <c r="D32" s="113">
        <v>0.55280705528070551</v>
      </c>
      <c r="E32" s="115">
        <v>257</v>
      </c>
      <c r="F32" s="114">
        <v>249</v>
      </c>
      <c r="G32" s="114">
        <v>247</v>
      </c>
      <c r="H32" s="114">
        <v>244</v>
      </c>
      <c r="I32" s="140">
        <v>244</v>
      </c>
      <c r="J32" s="115">
        <v>13</v>
      </c>
      <c r="K32" s="116">
        <v>5.3278688524590168</v>
      </c>
    </row>
    <row r="33" spans="1:11" ht="14.1" customHeight="1" x14ac:dyDescent="0.2">
      <c r="A33" s="306">
        <v>32</v>
      </c>
      <c r="B33" s="307" t="s">
        <v>252</v>
      </c>
      <c r="C33" s="308"/>
      <c r="D33" s="113">
        <v>2.0391482039148205</v>
      </c>
      <c r="E33" s="115">
        <v>948</v>
      </c>
      <c r="F33" s="114">
        <v>943</v>
      </c>
      <c r="G33" s="114">
        <v>1009</v>
      </c>
      <c r="H33" s="114">
        <v>989</v>
      </c>
      <c r="I33" s="140">
        <v>960</v>
      </c>
      <c r="J33" s="115">
        <v>-12</v>
      </c>
      <c r="K33" s="116">
        <v>-1.25</v>
      </c>
    </row>
    <row r="34" spans="1:11" ht="14.1" customHeight="1" x14ac:dyDescent="0.2">
      <c r="A34" s="306">
        <v>33</v>
      </c>
      <c r="B34" s="307" t="s">
        <v>253</v>
      </c>
      <c r="C34" s="308"/>
      <c r="D34" s="113">
        <v>1.3443751344375134</v>
      </c>
      <c r="E34" s="115">
        <v>625</v>
      </c>
      <c r="F34" s="114">
        <v>599</v>
      </c>
      <c r="G34" s="114">
        <v>653</v>
      </c>
      <c r="H34" s="114">
        <v>644</v>
      </c>
      <c r="I34" s="140">
        <v>621</v>
      </c>
      <c r="J34" s="115">
        <v>4</v>
      </c>
      <c r="K34" s="116">
        <v>0.64412238325281801</v>
      </c>
    </row>
    <row r="35" spans="1:11" ht="14.1" customHeight="1" x14ac:dyDescent="0.2">
      <c r="A35" s="306">
        <v>34</v>
      </c>
      <c r="B35" s="307" t="s">
        <v>254</v>
      </c>
      <c r="C35" s="308"/>
      <c r="D35" s="113">
        <v>2.5446332544633257</v>
      </c>
      <c r="E35" s="115">
        <v>1183</v>
      </c>
      <c r="F35" s="114">
        <v>1184</v>
      </c>
      <c r="G35" s="114">
        <v>1192</v>
      </c>
      <c r="H35" s="114">
        <v>1213</v>
      </c>
      <c r="I35" s="140">
        <v>1216</v>
      </c>
      <c r="J35" s="115">
        <v>-33</v>
      </c>
      <c r="K35" s="116">
        <v>-2.7138157894736841</v>
      </c>
    </row>
    <row r="36" spans="1:11" ht="14.1" customHeight="1" x14ac:dyDescent="0.2">
      <c r="A36" s="306">
        <v>41</v>
      </c>
      <c r="B36" s="307" t="s">
        <v>255</v>
      </c>
      <c r="C36" s="308"/>
      <c r="D36" s="113">
        <v>0.38718003871800388</v>
      </c>
      <c r="E36" s="115">
        <v>180</v>
      </c>
      <c r="F36" s="114">
        <v>175</v>
      </c>
      <c r="G36" s="114">
        <v>179</v>
      </c>
      <c r="H36" s="114">
        <v>178</v>
      </c>
      <c r="I36" s="140">
        <v>180</v>
      </c>
      <c r="J36" s="115">
        <v>0</v>
      </c>
      <c r="K36" s="116">
        <v>0</v>
      </c>
    </row>
    <row r="37" spans="1:11" ht="14.1" customHeight="1" x14ac:dyDescent="0.2">
      <c r="A37" s="306">
        <v>42</v>
      </c>
      <c r="B37" s="307" t="s">
        <v>256</v>
      </c>
      <c r="C37" s="308"/>
      <c r="D37" s="113">
        <v>0.14196601419660143</v>
      </c>
      <c r="E37" s="115">
        <v>66</v>
      </c>
      <c r="F37" s="114">
        <v>61</v>
      </c>
      <c r="G37" s="114">
        <v>63</v>
      </c>
      <c r="H37" s="114">
        <v>56</v>
      </c>
      <c r="I37" s="140">
        <v>56</v>
      </c>
      <c r="J37" s="115">
        <v>10</v>
      </c>
      <c r="K37" s="116">
        <v>17.857142857142858</v>
      </c>
    </row>
    <row r="38" spans="1:11" ht="14.1" customHeight="1" x14ac:dyDescent="0.2">
      <c r="A38" s="306">
        <v>43</v>
      </c>
      <c r="B38" s="307" t="s">
        <v>257</v>
      </c>
      <c r="C38" s="308"/>
      <c r="D38" s="113">
        <v>0.78726607872660792</v>
      </c>
      <c r="E38" s="115">
        <v>366</v>
      </c>
      <c r="F38" s="114">
        <v>363</v>
      </c>
      <c r="G38" s="114">
        <v>367</v>
      </c>
      <c r="H38" s="114">
        <v>338</v>
      </c>
      <c r="I38" s="140">
        <v>343</v>
      </c>
      <c r="J38" s="115">
        <v>23</v>
      </c>
      <c r="K38" s="116">
        <v>6.7055393586005829</v>
      </c>
    </row>
    <row r="39" spans="1:11" ht="14.1" customHeight="1" x14ac:dyDescent="0.2">
      <c r="A39" s="306">
        <v>51</v>
      </c>
      <c r="B39" s="307" t="s">
        <v>258</v>
      </c>
      <c r="C39" s="308"/>
      <c r="D39" s="113">
        <v>6.1583136158313616</v>
      </c>
      <c r="E39" s="115">
        <v>2863</v>
      </c>
      <c r="F39" s="114">
        <v>2866</v>
      </c>
      <c r="G39" s="114">
        <v>2890</v>
      </c>
      <c r="H39" s="114">
        <v>2801</v>
      </c>
      <c r="I39" s="140">
        <v>2727</v>
      </c>
      <c r="J39" s="115">
        <v>136</v>
      </c>
      <c r="K39" s="116">
        <v>4.9871653832049869</v>
      </c>
    </row>
    <row r="40" spans="1:11" ht="14.1" customHeight="1" x14ac:dyDescent="0.2">
      <c r="A40" s="306" t="s">
        <v>259</v>
      </c>
      <c r="B40" s="307" t="s">
        <v>260</v>
      </c>
      <c r="C40" s="308"/>
      <c r="D40" s="113">
        <v>5.3602925360292533</v>
      </c>
      <c r="E40" s="115">
        <v>2492</v>
      </c>
      <c r="F40" s="114">
        <v>2491</v>
      </c>
      <c r="G40" s="114">
        <v>2507</v>
      </c>
      <c r="H40" s="114">
        <v>2495</v>
      </c>
      <c r="I40" s="140">
        <v>2444</v>
      </c>
      <c r="J40" s="115">
        <v>48</v>
      </c>
      <c r="K40" s="116">
        <v>1.9639934533551555</v>
      </c>
    </row>
    <row r="41" spans="1:11" ht="14.1" customHeight="1" x14ac:dyDescent="0.2">
      <c r="A41" s="306"/>
      <c r="B41" s="307" t="s">
        <v>261</v>
      </c>
      <c r="C41" s="308"/>
      <c r="D41" s="113">
        <v>4.8655624865562483</v>
      </c>
      <c r="E41" s="115">
        <v>2262</v>
      </c>
      <c r="F41" s="114">
        <v>2256</v>
      </c>
      <c r="G41" s="114">
        <v>2265</v>
      </c>
      <c r="H41" s="114">
        <v>2265</v>
      </c>
      <c r="I41" s="140">
        <v>2216</v>
      </c>
      <c r="J41" s="115">
        <v>46</v>
      </c>
      <c r="K41" s="116">
        <v>2.0758122743682312</v>
      </c>
    </row>
    <row r="42" spans="1:11" ht="14.1" customHeight="1" x14ac:dyDescent="0.2">
      <c r="A42" s="306">
        <v>52</v>
      </c>
      <c r="B42" s="307" t="s">
        <v>262</v>
      </c>
      <c r="C42" s="308"/>
      <c r="D42" s="113">
        <v>4.7192944719294472</v>
      </c>
      <c r="E42" s="115">
        <v>2194</v>
      </c>
      <c r="F42" s="114">
        <v>2169</v>
      </c>
      <c r="G42" s="114">
        <v>2164</v>
      </c>
      <c r="H42" s="114">
        <v>2112</v>
      </c>
      <c r="I42" s="140">
        <v>2113</v>
      </c>
      <c r="J42" s="115">
        <v>81</v>
      </c>
      <c r="K42" s="116">
        <v>3.8334122101277806</v>
      </c>
    </row>
    <row r="43" spans="1:11" ht="14.1" customHeight="1" x14ac:dyDescent="0.2">
      <c r="A43" s="306" t="s">
        <v>263</v>
      </c>
      <c r="B43" s="307" t="s">
        <v>264</v>
      </c>
      <c r="C43" s="308"/>
      <c r="D43" s="113">
        <v>4.121316412131641</v>
      </c>
      <c r="E43" s="115">
        <v>1916</v>
      </c>
      <c r="F43" s="114">
        <v>1914</v>
      </c>
      <c r="G43" s="114">
        <v>1899</v>
      </c>
      <c r="H43" s="114">
        <v>1887</v>
      </c>
      <c r="I43" s="140">
        <v>1888</v>
      </c>
      <c r="J43" s="115">
        <v>28</v>
      </c>
      <c r="K43" s="116">
        <v>1.4830508474576272</v>
      </c>
    </row>
    <row r="44" spans="1:11" ht="14.1" customHeight="1" x14ac:dyDescent="0.2">
      <c r="A44" s="306">
        <v>53</v>
      </c>
      <c r="B44" s="307" t="s">
        <v>265</v>
      </c>
      <c r="C44" s="308"/>
      <c r="D44" s="113">
        <v>1.4347171434717143</v>
      </c>
      <c r="E44" s="115">
        <v>667</v>
      </c>
      <c r="F44" s="114">
        <v>637</v>
      </c>
      <c r="G44" s="114">
        <v>642</v>
      </c>
      <c r="H44" s="114">
        <v>634</v>
      </c>
      <c r="I44" s="140">
        <v>654</v>
      </c>
      <c r="J44" s="115">
        <v>13</v>
      </c>
      <c r="K44" s="116">
        <v>1.9877675840978593</v>
      </c>
    </row>
    <row r="45" spans="1:11" ht="14.1" customHeight="1" x14ac:dyDescent="0.2">
      <c r="A45" s="306" t="s">
        <v>266</v>
      </c>
      <c r="B45" s="307" t="s">
        <v>267</v>
      </c>
      <c r="C45" s="308"/>
      <c r="D45" s="113">
        <v>1.406754140675414</v>
      </c>
      <c r="E45" s="115">
        <v>654</v>
      </c>
      <c r="F45" s="114">
        <v>624</v>
      </c>
      <c r="G45" s="114">
        <v>629</v>
      </c>
      <c r="H45" s="114">
        <v>623</v>
      </c>
      <c r="I45" s="140">
        <v>642</v>
      </c>
      <c r="J45" s="115">
        <v>12</v>
      </c>
      <c r="K45" s="116">
        <v>1.8691588785046729</v>
      </c>
    </row>
    <row r="46" spans="1:11" ht="14.1" customHeight="1" x14ac:dyDescent="0.2">
      <c r="A46" s="306">
        <v>54</v>
      </c>
      <c r="B46" s="307" t="s">
        <v>268</v>
      </c>
      <c r="C46" s="308"/>
      <c r="D46" s="113">
        <v>3.0157023015702302</v>
      </c>
      <c r="E46" s="115">
        <v>1402</v>
      </c>
      <c r="F46" s="114">
        <v>1354</v>
      </c>
      <c r="G46" s="114">
        <v>1386</v>
      </c>
      <c r="H46" s="114">
        <v>1372</v>
      </c>
      <c r="I46" s="140">
        <v>1345</v>
      </c>
      <c r="J46" s="115">
        <v>57</v>
      </c>
      <c r="K46" s="116">
        <v>4.2379182156133828</v>
      </c>
    </row>
    <row r="47" spans="1:11" ht="14.1" customHeight="1" x14ac:dyDescent="0.2">
      <c r="A47" s="306">
        <v>61</v>
      </c>
      <c r="B47" s="307" t="s">
        <v>269</v>
      </c>
      <c r="C47" s="308"/>
      <c r="D47" s="113">
        <v>2.0391482039148205</v>
      </c>
      <c r="E47" s="115">
        <v>948</v>
      </c>
      <c r="F47" s="114">
        <v>947</v>
      </c>
      <c r="G47" s="114">
        <v>949</v>
      </c>
      <c r="H47" s="114">
        <v>917</v>
      </c>
      <c r="I47" s="140">
        <v>924</v>
      </c>
      <c r="J47" s="115">
        <v>24</v>
      </c>
      <c r="K47" s="116">
        <v>2.5974025974025974</v>
      </c>
    </row>
    <row r="48" spans="1:11" ht="14.1" customHeight="1" x14ac:dyDescent="0.2">
      <c r="A48" s="306">
        <v>62</v>
      </c>
      <c r="B48" s="307" t="s">
        <v>270</v>
      </c>
      <c r="C48" s="308"/>
      <c r="D48" s="113">
        <v>7.9049257904925794</v>
      </c>
      <c r="E48" s="115">
        <v>3675</v>
      </c>
      <c r="F48" s="114">
        <v>3672</v>
      </c>
      <c r="G48" s="114">
        <v>3663</v>
      </c>
      <c r="H48" s="114">
        <v>3572</v>
      </c>
      <c r="I48" s="140">
        <v>3583</v>
      </c>
      <c r="J48" s="115">
        <v>92</v>
      </c>
      <c r="K48" s="116">
        <v>2.5676807144850682</v>
      </c>
    </row>
    <row r="49" spans="1:11" ht="14.1" customHeight="1" x14ac:dyDescent="0.2">
      <c r="A49" s="306">
        <v>63</v>
      </c>
      <c r="B49" s="307" t="s">
        <v>271</v>
      </c>
      <c r="C49" s="308"/>
      <c r="D49" s="113">
        <v>2.2327382232738224</v>
      </c>
      <c r="E49" s="115">
        <v>1038</v>
      </c>
      <c r="F49" s="114">
        <v>994</v>
      </c>
      <c r="G49" s="114">
        <v>1019</v>
      </c>
      <c r="H49" s="114">
        <v>944</v>
      </c>
      <c r="I49" s="140">
        <v>956</v>
      </c>
      <c r="J49" s="115">
        <v>82</v>
      </c>
      <c r="K49" s="116">
        <v>8.5774058577405849</v>
      </c>
    </row>
    <row r="50" spans="1:11" ht="14.1" customHeight="1" x14ac:dyDescent="0.2">
      <c r="A50" s="306" t="s">
        <v>272</v>
      </c>
      <c r="B50" s="307" t="s">
        <v>273</v>
      </c>
      <c r="C50" s="308"/>
      <c r="D50" s="113">
        <v>0.40869004086900407</v>
      </c>
      <c r="E50" s="115">
        <v>190</v>
      </c>
      <c r="F50" s="114">
        <v>186</v>
      </c>
      <c r="G50" s="114">
        <v>189</v>
      </c>
      <c r="H50" s="114">
        <v>179</v>
      </c>
      <c r="I50" s="140">
        <v>178</v>
      </c>
      <c r="J50" s="115">
        <v>12</v>
      </c>
      <c r="K50" s="116">
        <v>6.7415730337078648</v>
      </c>
    </row>
    <row r="51" spans="1:11" ht="14.1" customHeight="1" x14ac:dyDescent="0.2">
      <c r="A51" s="306" t="s">
        <v>274</v>
      </c>
      <c r="B51" s="307" t="s">
        <v>275</v>
      </c>
      <c r="C51" s="308"/>
      <c r="D51" s="113">
        <v>1.5788341578834157</v>
      </c>
      <c r="E51" s="115">
        <v>734</v>
      </c>
      <c r="F51" s="114">
        <v>703</v>
      </c>
      <c r="G51" s="114">
        <v>727</v>
      </c>
      <c r="H51" s="114">
        <v>671</v>
      </c>
      <c r="I51" s="140">
        <v>685</v>
      </c>
      <c r="J51" s="115">
        <v>49</v>
      </c>
      <c r="K51" s="116">
        <v>7.1532846715328464</v>
      </c>
    </row>
    <row r="52" spans="1:11" ht="14.1" customHeight="1" x14ac:dyDescent="0.2">
      <c r="A52" s="306">
        <v>71</v>
      </c>
      <c r="B52" s="307" t="s">
        <v>276</v>
      </c>
      <c r="C52" s="308"/>
      <c r="D52" s="113">
        <v>9.5934609593460962</v>
      </c>
      <c r="E52" s="115">
        <v>4460</v>
      </c>
      <c r="F52" s="114">
        <v>4468</v>
      </c>
      <c r="G52" s="114">
        <v>4470</v>
      </c>
      <c r="H52" s="114">
        <v>4398</v>
      </c>
      <c r="I52" s="140">
        <v>4412</v>
      </c>
      <c r="J52" s="115">
        <v>48</v>
      </c>
      <c r="K52" s="116">
        <v>1.0879419764279239</v>
      </c>
    </row>
    <row r="53" spans="1:11" ht="14.1" customHeight="1" x14ac:dyDescent="0.2">
      <c r="A53" s="306" t="s">
        <v>277</v>
      </c>
      <c r="B53" s="307" t="s">
        <v>278</v>
      </c>
      <c r="C53" s="308"/>
      <c r="D53" s="113">
        <v>3.1705743170574316</v>
      </c>
      <c r="E53" s="115">
        <v>1474</v>
      </c>
      <c r="F53" s="114">
        <v>1468</v>
      </c>
      <c r="G53" s="114">
        <v>1479</v>
      </c>
      <c r="H53" s="114">
        <v>1449</v>
      </c>
      <c r="I53" s="140">
        <v>1456</v>
      </c>
      <c r="J53" s="115">
        <v>18</v>
      </c>
      <c r="K53" s="116">
        <v>1.2362637362637363</v>
      </c>
    </row>
    <row r="54" spans="1:11" ht="14.1" customHeight="1" x14ac:dyDescent="0.2">
      <c r="A54" s="306" t="s">
        <v>279</v>
      </c>
      <c r="B54" s="307" t="s">
        <v>280</v>
      </c>
      <c r="C54" s="308"/>
      <c r="D54" s="113">
        <v>5.6205635620563559</v>
      </c>
      <c r="E54" s="115">
        <v>2613</v>
      </c>
      <c r="F54" s="114">
        <v>2628</v>
      </c>
      <c r="G54" s="114">
        <v>2621</v>
      </c>
      <c r="H54" s="114">
        <v>2582</v>
      </c>
      <c r="I54" s="140">
        <v>2596</v>
      </c>
      <c r="J54" s="115">
        <v>17</v>
      </c>
      <c r="K54" s="116">
        <v>0.65485362095531585</v>
      </c>
    </row>
    <row r="55" spans="1:11" ht="14.1" customHeight="1" x14ac:dyDescent="0.2">
      <c r="A55" s="306">
        <v>72</v>
      </c>
      <c r="B55" s="307" t="s">
        <v>281</v>
      </c>
      <c r="C55" s="308"/>
      <c r="D55" s="113">
        <v>3.402882340288234</v>
      </c>
      <c r="E55" s="115">
        <v>1582</v>
      </c>
      <c r="F55" s="114">
        <v>1591</v>
      </c>
      <c r="G55" s="114">
        <v>1598</v>
      </c>
      <c r="H55" s="114">
        <v>1550</v>
      </c>
      <c r="I55" s="140">
        <v>1577</v>
      </c>
      <c r="J55" s="115">
        <v>5</v>
      </c>
      <c r="K55" s="116">
        <v>0.31705770450221943</v>
      </c>
    </row>
    <row r="56" spans="1:11" ht="14.1" customHeight="1" x14ac:dyDescent="0.2">
      <c r="A56" s="306" t="s">
        <v>282</v>
      </c>
      <c r="B56" s="307" t="s">
        <v>283</v>
      </c>
      <c r="C56" s="308"/>
      <c r="D56" s="113">
        <v>1.8821251882125187</v>
      </c>
      <c r="E56" s="115">
        <v>875</v>
      </c>
      <c r="F56" s="114">
        <v>884</v>
      </c>
      <c r="G56" s="114">
        <v>894</v>
      </c>
      <c r="H56" s="114">
        <v>867</v>
      </c>
      <c r="I56" s="140">
        <v>878</v>
      </c>
      <c r="J56" s="115">
        <v>-3</v>
      </c>
      <c r="K56" s="116">
        <v>-0.34168564920273348</v>
      </c>
    </row>
    <row r="57" spans="1:11" ht="14.1" customHeight="1" x14ac:dyDescent="0.2">
      <c r="A57" s="306" t="s">
        <v>284</v>
      </c>
      <c r="B57" s="307" t="s">
        <v>285</v>
      </c>
      <c r="C57" s="308"/>
      <c r="D57" s="113">
        <v>0.87115508711550871</v>
      </c>
      <c r="E57" s="115">
        <v>405</v>
      </c>
      <c r="F57" s="114">
        <v>401</v>
      </c>
      <c r="G57" s="114">
        <v>398</v>
      </c>
      <c r="H57" s="114">
        <v>390</v>
      </c>
      <c r="I57" s="140">
        <v>396</v>
      </c>
      <c r="J57" s="115">
        <v>9</v>
      </c>
      <c r="K57" s="116">
        <v>2.2727272727272729</v>
      </c>
    </row>
    <row r="58" spans="1:11" ht="14.1" customHeight="1" x14ac:dyDescent="0.2">
      <c r="A58" s="306">
        <v>73</v>
      </c>
      <c r="B58" s="307" t="s">
        <v>286</v>
      </c>
      <c r="C58" s="308"/>
      <c r="D58" s="113">
        <v>3.1662723166272317</v>
      </c>
      <c r="E58" s="115">
        <v>1472</v>
      </c>
      <c r="F58" s="114">
        <v>1494</v>
      </c>
      <c r="G58" s="114">
        <v>1487</v>
      </c>
      <c r="H58" s="114">
        <v>1451</v>
      </c>
      <c r="I58" s="140">
        <v>1465</v>
      </c>
      <c r="J58" s="115">
        <v>7</v>
      </c>
      <c r="K58" s="116">
        <v>0.47781569965870307</v>
      </c>
    </row>
    <row r="59" spans="1:11" ht="14.1" customHeight="1" x14ac:dyDescent="0.2">
      <c r="A59" s="306" t="s">
        <v>287</v>
      </c>
      <c r="B59" s="307" t="s">
        <v>288</v>
      </c>
      <c r="C59" s="308"/>
      <c r="D59" s="113">
        <v>2.6779952677995267</v>
      </c>
      <c r="E59" s="115">
        <v>1245</v>
      </c>
      <c r="F59" s="114">
        <v>1255</v>
      </c>
      <c r="G59" s="114">
        <v>1249</v>
      </c>
      <c r="H59" s="114">
        <v>1220</v>
      </c>
      <c r="I59" s="140">
        <v>1226</v>
      </c>
      <c r="J59" s="115">
        <v>19</v>
      </c>
      <c r="K59" s="116">
        <v>1.5497553017944534</v>
      </c>
    </row>
    <row r="60" spans="1:11" ht="14.1" customHeight="1" x14ac:dyDescent="0.2">
      <c r="A60" s="306">
        <v>81</v>
      </c>
      <c r="B60" s="307" t="s">
        <v>289</v>
      </c>
      <c r="C60" s="308"/>
      <c r="D60" s="113">
        <v>9.1352979135297918</v>
      </c>
      <c r="E60" s="115">
        <v>4247</v>
      </c>
      <c r="F60" s="114">
        <v>4219</v>
      </c>
      <c r="G60" s="114">
        <v>4203</v>
      </c>
      <c r="H60" s="114">
        <v>4108</v>
      </c>
      <c r="I60" s="140">
        <v>4133</v>
      </c>
      <c r="J60" s="115">
        <v>114</v>
      </c>
      <c r="K60" s="116">
        <v>2.7582869586256957</v>
      </c>
    </row>
    <row r="61" spans="1:11" ht="14.1" customHeight="1" x14ac:dyDescent="0.2">
      <c r="A61" s="306" t="s">
        <v>290</v>
      </c>
      <c r="B61" s="307" t="s">
        <v>291</v>
      </c>
      <c r="C61" s="308"/>
      <c r="D61" s="113">
        <v>2.3768552376855236</v>
      </c>
      <c r="E61" s="115">
        <v>1105</v>
      </c>
      <c r="F61" s="114">
        <v>1115</v>
      </c>
      <c r="G61" s="114">
        <v>1120</v>
      </c>
      <c r="H61" s="114">
        <v>1076</v>
      </c>
      <c r="I61" s="140">
        <v>1097</v>
      </c>
      <c r="J61" s="115">
        <v>8</v>
      </c>
      <c r="K61" s="116">
        <v>0.72926162260711025</v>
      </c>
    </row>
    <row r="62" spans="1:11" ht="14.1" customHeight="1" x14ac:dyDescent="0.2">
      <c r="A62" s="306" t="s">
        <v>292</v>
      </c>
      <c r="B62" s="307" t="s">
        <v>293</v>
      </c>
      <c r="C62" s="308"/>
      <c r="D62" s="113">
        <v>3.8115723811572382</v>
      </c>
      <c r="E62" s="115">
        <v>1772</v>
      </c>
      <c r="F62" s="114">
        <v>1759</v>
      </c>
      <c r="G62" s="114">
        <v>1744</v>
      </c>
      <c r="H62" s="114">
        <v>1704</v>
      </c>
      <c r="I62" s="140">
        <v>1713</v>
      </c>
      <c r="J62" s="115">
        <v>59</v>
      </c>
      <c r="K62" s="116">
        <v>3.4442498540572095</v>
      </c>
    </row>
    <row r="63" spans="1:11" ht="14.1" customHeight="1" x14ac:dyDescent="0.2">
      <c r="A63" s="306"/>
      <c r="B63" s="307" t="s">
        <v>294</v>
      </c>
      <c r="C63" s="308"/>
      <c r="D63" s="113">
        <v>3.2630673263067327</v>
      </c>
      <c r="E63" s="115">
        <v>1517</v>
      </c>
      <c r="F63" s="114">
        <v>1504</v>
      </c>
      <c r="G63" s="114">
        <v>1488</v>
      </c>
      <c r="H63" s="114">
        <v>1456</v>
      </c>
      <c r="I63" s="140">
        <v>1465</v>
      </c>
      <c r="J63" s="115">
        <v>52</v>
      </c>
      <c r="K63" s="116">
        <v>3.5494880546075085</v>
      </c>
    </row>
    <row r="64" spans="1:11" ht="14.1" customHeight="1" x14ac:dyDescent="0.2">
      <c r="A64" s="306" t="s">
        <v>295</v>
      </c>
      <c r="B64" s="307" t="s">
        <v>296</v>
      </c>
      <c r="C64" s="308"/>
      <c r="D64" s="113">
        <v>0.66681006668100662</v>
      </c>
      <c r="E64" s="115">
        <v>310</v>
      </c>
      <c r="F64" s="114">
        <v>301</v>
      </c>
      <c r="G64" s="114">
        <v>299</v>
      </c>
      <c r="H64" s="114">
        <v>298</v>
      </c>
      <c r="I64" s="140">
        <v>294</v>
      </c>
      <c r="J64" s="115">
        <v>16</v>
      </c>
      <c r="K64" s="116">
        <v>5.4421768707482991</v>
      </c>
    </row>
    <row r="65" spans="1:11" ht="14.1" customHeight="1" x14ac:dyDescent="0.2">
      <c r="A65" s="306" t="s">
        <v>297</v>
      </c>
      <c r="B65" s="307" t="s">
        <v>298</v>
      </c>
      <c r="C65" s="308"/>
      <c r="D65" s="113">
        <v>1.4497741449774144</v>
      </c>
      <c r="E65" s="115">
        <v>674</v>
      </c>
      <c r="F65" s="114">
        <v>662</v>
      </c>
      <c r="G65" s="114">
        <v>658</v>
      </c>
      <c r="H65" s="114">
        <v>650</v>
      </c>
      <c r="I65" s="140">
        <v>652</v>
      </c>
      <c r="J65" s="115">
        <v>22</v>
      </c>
      <c r="K65" s="116">
        <v>3.3742331288343559</v>
      </c>
    </row>
    <row r="66" spans="1:11" ht="14.1" customHeight="1" x14ac:dyDescent="0.2">
      <c r="A66" s="306">
        <v>82</v>
      </c>
      <c r="B66" s="307" t="s">
        <v>299</v>
      </c>
      <c r="C66" s="308"/>
      <c r="D66" s="113">
        <v>4.4568724456872442</v>
      </c>
      <c r="E66" s="115">
        <v>2072</v>
      </c>
      <c r="F66" s="114">
        <v>2081</v>
      </c>
      <c r="G66" s="114">
        <v>2087</v>
      </c>
      <c r="H66" s="114">
        <v>2038</v>
      </c>
      <c r="I66" s="140">
        <v>2044</v>
      </c>
      <c r="J66" s="115">
        <v>28</v>
      </c>
      <c r="K66" s="116">
        <v>1.3698630136986301</v>
      </c>
    </row>
    <row r="67" spans="1:11" ht="14.1" customHeight="1" x14ac:dyDescent="0.2">
      <c r="A67" s="306" t="s">
        <v>300</v>
      </c>
      <c r="B67" s="307" t="s">
        <v>301</v>
      </c>
      <c r="C67" s="308"/>
      <c r="D67" s="113">
        <v>3.2587653258765328</v>
      </c>
      <c r="E67" s="115">
        <v>1515</v>
      </c>
      <c r="F67" s="114">
        <v>1524</v>
      </c>
      <c r="G67" s="114">
        <v>1520</v>
      </c>
      <c r="H67" s="114">
        <v>1499</v>
      </c>
      <c r="I67" s="140">
        <v>1491</v>
      </c>
      <c r="J67" s="115">
        <v>24</v>
      </c>
      <c r="K67" s="116">
        <v>1.6096579476861168</v>
      </c>
    </row>
    <row r="68" spans="1:11" ht="14.1" customHeight="1" x14ac:dyDescent="0.2">
      <c r="A68" s="306" t="s">
        <v>302</v>
      </c>
      <c r="B68" s="307" t="s">
        <v>303</v>
      </c>
      <c r="C68" s="308"/>
      <c r="D68" s="113">
        <v>0.71413207141320711</v>
      </c>
      <c r="E68" s="115">
        <v>332</v>
      </c>
      <c r="F68" s="114">
        <v>327</v>
      </c>
      <c r="G68" s="114">
        <v>335</v>
      </c>
      <c r="H68" s="114">
        <v>322</v>
      </c>
      <c r="I68" s="140">
        <v>333</v>
      </c>
      <c r="J68" s="115">
        <v>-1</v>
      </c>
      <c r="K68" s="116">
        <v>-0.3003003003003003</v>
      </c>
    </row>
    <row r="69" spans="1:11" ht="14.1" customHeight="1" x14ac:dyDescent="0.2">
      <c r="A69" s="306">
        <v>83</v>
      </c>
      <c r="B69" s="307" t="s">
        <v>304</v>
      </c>
      <c r="C69" s="308"/>
      <c r="D69" s="113">
        <v>7.388685738868574</v>
      </c>
      <c r="E69" s="115">
        <v>3435</v>
      </c>
      <c r="F69" s="114">
        <v>3345</v>
      </c>
      <c r="G69" s="114">
        <v>3325</v>
      </c>
      <c r="H69" s="114">
        <v>3252</v>
      </c>
      <c r="I69" s="140">
        <v>3258</v>
      </c>
      <c r="J69" s="115">
        <v>177</v>
      </c>
      <c r="K69" s="116">
        <v>5.4327808471454881</v>
      </c>
    </row>
    <row r="70" spans="1:11" ht="14.1" customHeight="1" x14ac:dyDescent="0.2">
      <c r="A70" s="306" t="s">
        <v>305</v>
      </c>
      <c r="B70" s="307" t="s">
        <v>306</v>
      </c>
      <c r="C70" s="308"/>
      <c r="D70" s="113">
        <v>6.2508066250806626</v>
      </c>
      <c r="E70" s="115">
        <v>2906</v>
      </c>
      <c r="F70" s="114">
        <v>2810</v>
      </c>
      <c r="G70" s="114">
        <v>2795</v>
      </c>
      <c r="H70" s="114">
        <v>2739</v>
      </c>
      <c r="I70" s="140">
        <v>2743</v>
      </c>
      <c r="J70" s="115">
        <v>163</v>
      </c>
      <c r="K70" s="116">
        <v>5.942398833394094</v>
      </c>
    </row>
    <row r="71" spans="1:11" ht="14.1" customHeight="1" x14ac:dyDescent="0.2">
      <c r="A71" s="306"/>
      <c r="B71" s="307" t="s">
        <v>307</v>
      </c>
      <c r="C71" s="308"/>
      <c r="D71" s="113">
        <v>2.8694342869434286</v>
      </c>
      <c r="E71" s="115">
        <v>1334</v>
      </c>
      <c r="F71" s="114">
        <v>1321</v>
      </c>
      <c r="G71" s="114">
        <v>1323</v>
      </c>
      <c r="H71" s="114">
        <v>1282</v>
      </c>
      <c r="I71" s="140">
        <v>1294</v>
      </c>
      <c r="J71" s="115">
        <v>40</v>
      </c>
      <c r="K71" s="116">
        <v>3.091190108191654</v>
      </c>
    </row>
    <row r="72" spans="1:11" ht="14.1" customHeight="1" x14ac:dyDescent="0.2">
      <c r="A72" s="306">
        <v>84</v>
      </c>
      <c r="B72" s="307" t="s">
        <v>308</v>
      </c>
      <c r="C72" s="308"/>
      <c r="D72" s="113">
        <v>1.2045601204560121</v>
      </c>
      <c r="E72" s="115">
        <v>560</v>
      </c>
      <c r="F72" s="114">
        <v>552</v>
      </c>
      <c r="G72" s="114">
        <v>552</v>
      </c>
      <c r="H72" s="114">
        <v>560</v>
      </c>
      <c r="I72" s="140">
        <v>550</v>
      </c>
      <c r="J72" s="115">
        <v>10</v>
      </c>
      <c r="K72" s="116">
        <v>1.8181818181818181</v>
      </c>
    </row>
    <row r="73" spans="1:11" ht="14.1" customHeight="1" x14ac:dyDescent="0.2">
      <c r="A73" s="306" t="s">
        <v>309</v>
      </c>
      <c r="B73" s="307" t="s">
        <v>310</v>
      </c>
      <c r="C73" s="308"/>
      <c r="D73" s="113">
        <v>0.36782103678210371</v>
      </c>
      <c r="E73" s="115">
        <v>171</v>
      </c>
      <c r="F73" s="114">
        <v>176</v>
      </c>
      <c r="G73" s="114">
        <v>174</v>
      </c>
      <c r="H73" s="114">
        <v>176</v>
      </c>
      <c r="I73" s="140">
        <v>171</v>
      </c>
      <c r="J73" s="115">
        <v>0</v>
      </c>
      <c r="K73" s="116">
        <v>0</v>
      </c>
    </row>
    <row r="74" spans="1:11" ht="14.1" customHeight="1" x14ac:dyDescent="0.2">
      <c r="A74" s="306" t="s">
        <v>311</v>
      </c>
      <c r="B74" s="307" t="s">
        <v>312</v>
      </c>
      <c r="C74" s="308"/>
      <c r="D74" s="113">
        <v>0.20649602064960207</v>
      </c>
      <c r="E74" s="115">
        <v>96</v>
      </c>
      <c r="F74" s="114">
        <v>89</v>
      </c>
      <c r="G74" s="114">
        <v>100</v>
      </c>
      <c r="H74" s="114">
        <v>111</v>
      </c>
      <c r="I74" s="140">
        <v>111</v>
      </c>
      <c r="J74" s="115">
        <v>-15</v>
      </c>
      <c r="K74" s="116">
        <v>-13.513513513513514</v>
      </c>
    </row>
    <row r="75" spans="1:11" ht="14.1" customHeight="1" x14ac:dyDescent="0.2">
      <c r="A75" s="306" t="s">
        <v>313</v>
      </c>
      <c r="B75" s="307" t="s">
        <v>314</v>
      </c>
      <c r="C75" s="308"/>
      <c r="D75" s="113">
        <v>8.6040008604000864E-2</v>
      </c>
      <c r="E75" s="115">
        <v>40</v>
      </c>
      <c r="F75" s="114">
        <v>38</v>
      </c>
      <c r="G75" s="114">
        <v>40</v>
      </c>
      <c r="H75" s="114">
        <v>41</v>
      </c>
      <c r="I75" s="140">
        <v>40</v>
      </c>
      <c r="J75" s="115">
        <v>0</v>
      </c>
      <c r="K75" s="116">
        <v>0</v>
      </c>
    </row>
    <row r="76" spans="1:11" ht="14.1" customHeight="1" x14ac:dyDescent="0.2">
      <c r="A76" s="306">
        <v>91</v>
      </c>
      <c r="B76" s="307" t="s">
        <v>315</v>
      </c>
      <c r="C76" s="308"/>
      <c r="D76" s="113">
        <v>0.34631103463110346</v>
      </c>
      <c r="E76" s="115">
        <v>161</v>
      </c>
      <c r="F76" s="114">
        <v>150</v>
      </c>
      <c r="G76" s="114">
        <v>146</v>
      </c>
      <c r="H76" s="114">
        <v>137</v>
      </c>
      <c r="I76" s="140">
        <v>131</v>
      </c>
      <c r="J76" s="115">
        <v>30</v>
      </c>
      <c r="K76" s="116">
        <v>22.900763358778626</v>
      </c>
    </row>
    <row r="77" spans="1:11" ht="14.1" customHeight="1" x14ac:dyDescent="0.2">
      <c r="A77" s="306">
        <v>92</v>
      </c>
      <c r="B77" s="307" t="s">
        <v>316</v>
      </c>
      <c r="C77" s="308"/>
      <c r="D77" s="113">
        <v>0.51408905140890515</v>
      </c>
      <c r="E77" s="115">
        <v>239</v>
      </c>
      <c r="F77" s="114">
        <v>238</v>
      </c>
      <c r="G77" s="114">
        <v>242</v>
      </c>
      <c r="H77" s="114">
        <v>238</v>
      </c>
      <c r="I77" s="140">
        <v>232</v>
      </c>
      <c r="J77" s="115">
        <v>7</v>
      </c>
      <c r="K77" s="116">
        <v>3.0172413793103448</v>
      </c>
    </row>
    <row r="78" spans="1:11" ht="14.1" customHeight="1" x14ac:dyDescent="0.2">
      <c r="A78" s="306">
        <v>93</v>
      </c>
      <c r="B78" s="307" t="s">
        <v>317</v>
      </c>
      <c r="C78" s="308"/>
      <c r="D78" s="113">
        <v>0.1591740159174016</v>
      </c>
      <c r="E78" s="115">
        <v>74</v>
      </c>
      <c r="F78" s="114">
        <v>77</v>
      </c>
      <c r="G78" s="114">
        <v>75</v>
      </c>
      <c r="H78" s="114">
        <v>75</v>
      </c>
      <c r="I78" s="140">
        <v>72</v>
      </c>
      <c r="J78" s="115">
        <v>2</v>
      </c>
      <c r="K78" s="116">
        <v>2.7777777777777777</v>
      </c>
    </row>
    <row r="79" spans="1:11" ht="14.1" customHeight="1" x14ac:dyDescent="0.2">
      <c r="A79" s="306">
        <v>94</v>
      </c>
      <c r="B79" s="307" t="s">
        <v>318</v>
      </c>
      <c r="C79" s="308"/>
      <c r="D79" s="113">
        <v>0.1097010109701011</v>
      </c>
      <c r="E79" s="115">
        <v>51</v>
      </c>
      <c r="F79" s="114">
        <v>47</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224</v>
      </c>
      <c r="C81" s="312"/>
      <c r="D81" s="125">
        <v>2.7747902774790276</v>
      </c>
      <c r="E81" s="143">
        <v>1290</v>
      </c>
      <c r="F81" s="144">
        <v>1292</v>
      </c>
      <c r="G81" s="144">
        <v>1299</v>
      </c>
      <c r="H81" s="144">
        <v>1271</v>
      </c>
      <c r="I81" s="145">
        <v>1270</v>
      </c>
      <c r="J81" s="143">
        <v>20</v>
      </c>
      <c r="K81" s="146">
        <v>1.5748031496062993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12048</v>
      </c>
      <c r="E12" s="114">
        <v>12343</v>
      </c>
      <c r="F12" s="114">
        <v>12449</v>
      </c>
      <c r="G12" s="114">
        <v>12536</v>
      </c>
      <c r="H12" s="140">
        <v>12356</v>
      </c>
      <c r="I12" s="115">
        <v>-308</v>
      </c>
      <c r="J12" s="116">
        <v>-2.4927160893493041</v>
      </c>
      <c r="K12"/>
      <c r="L12"/>
      <c r="M12"/>
      <c r="N12"/>
      <c r="O12"/>
      <c r="P12"/>
    </row>
    <row r="13" spans="1:16" s="110" customFormat="1" ht="14.45" customHeight="1" x14ac:dyDescent="0.2">
      <c r="A13" s="120" t="s">
        <v>105</v>
      </c>
      <c r="B13" s="119" t="s">
        <v>106</v>
      </c>
      <c r="C13" s="113">
        <v>38.670318725099598</v>
      </c>
      <c r="D13" s="115">
        <v>4659</v>
      </c>
      <c r="E13" s="114">
        <v>4772</v>
      </c>
      <c r="F13" s="114">
        <v>4816</v>
      </c>
      <c r="G13" s="114">
        <v>4794</v>
      </c>
      <c r="H13" s="140">
        <v>4676</v>
      </c>
      <c r="I13" s="115">
        <v>-17</v>
      </c>
      <c r="J13" s="116">
        <v>-0.36355859709153121</v>
      </c>
      <c r="K13"/>
      <c r="L13"/>
      <c r="M13"/>
      <c r="N13"/>
      <c r="O13"/>
      <c r="P13"/>
    </row>
    <row r="14" spans="1:16" s="110" customFormat="1" ht="14.45" customHeight="1" x14ac:dyDescent="0.2">
      <c r="A14" s="120"/>
      <c r="B14" s="119" t="s">
        <v>107</v>
      </c>
      <c r="C14" s="113">
        <v>61.329681274900402</v>
      </c>
      <c r="D14" s="115">
        <v>7389</v>
      </c>
      <c r="E14" s="114">
        <v>7571</v>
      </c>
      <c r="F14" s="114">
        <v>7633</v>
      </c>
      <c r="G14" s="114">
        <v>7742</v>
      </c>
      <c r="H14" s="140">
        <v>7680</v>
      </c>
      <c r="I14" s="115">
        <v>-291</v>
      </c>
      <c r="J14" s="116">
        <v>-3.7890625</v>
      </c>
      <c r="K14"/>
      <c r="L14"/>
      <c r="M14"/>
      <c r="N14"/>
      <c r="O14"/>
      <c r="P14"/>
    </row>
    <row r="15" spans="1:16" s="110" customFormat="1" ht="14.45" customHeight="1" x14ac:dyDescent="0.2">
      <c r="A15" s="118" t="s">
        <v>105</v>
      </c>
      <c r="B15" s="121" t="s">
        <v>108</v>
      </c>
      <c r="C15" s="113">
        <v>16.376162018592296</v>
      </c>
      <c r="D15" s="115">
        <v>1973</v>
      </c>
      <c r="E15" s="114">
        <v>1968</v>
      </c>
      <c r="F15" s="114">
        <v>2027</v>
      </c>
      <c r="G15" s="114">
        <v>2051</v>
      </c>
      <c r="H15" s="140">
        <v>1944</v>
      </c>
      <c r="I15" s="115">
        <v>29</v>
      </c>
      <c r="J15" s="116">
        <v>1.4917695473251029</v>
      </c>
      <c r="K15"/>
      <c r="L15"/>
      <c r="M15"/>
      <c r="N15"/>
      <c r="O15"/>
      <c r="P15"/>
    </row>
    <row r="16" spans="1:16" s="110" customFormat="1" ht="14.45" customHeight="1" x14ac:dyDescent="0.2">
      <c r="A16" s="118"/>
      <c r="B16" s="121" t="s">
        <v>109</v>
      </c>
      <c r="C16" s="113">
        <v>43.808100929614874</v>
      </c>
      <c r="D16" s="115">
        <v>5278</v>
      </c>
      <c r="E16" s="114">
        <v>5495</v>
      </c>
      <c r="F16" s="114">
        <v>5506</v>
      </c>
      <c r="G16" s="114">
        <v>5553</v>
      </c>
      <c r="H16" s="140">
        <v>5551</v>
      </c>
      <c r="I16" s="115">
        <v>-273</v>
      </c>
      <c r="J16" s="116">
        <v>-4.918032786885246</v>
      </c>
      <c r="K16"/>
      <c r="L16"/>
      <c r="M16"/>
      <c r="N16"/>
      <c r="O16"/>
      <c r="P16"/>
    </row>
    <row r="17" spans="1:16" s="110" customFormat="1" ht="14.45" customHeight="1" x14ac:dyDescent="0.2">
      <c r="A17" s="118"/>
      <c r="B17" s="121" t="s">
        <v>110</v>
      </c>
      <c r="C17" s="113">
        <v>21.547144754316069</v>
      </c>
      <c r="D17" s="115">
        <v>2596</v>
      </c>
      <c r="E17" s="114">
        <v>2646</v>
      </c>
      <c r="F17" s="114">
        <v>2648</v>
      </c>
      <c r="G17" s="114">
        <v>2654</v>
      </c>
      <c r="H17" s="140">
        <v>2636</v>
      </c>
      <c r="I17" s="115">
        <v>-40</v>
      </c>
      <c r="J17" s="116">
        <v>-1.5174506828528074</v>
      </c>
      <c r="K17"/>
      <c r="L17"/>
      <c r="M17"/>
      <c r="N17"/>
      <c r="O17"/>
      <c r="P17"/>
    </row>
    <row r="18" spans="1:16" s="110" customFormat="1" ht="14.45" customHeight="1" x14ac:dyDescent="0.2">
      <c r="A18" s="120"/>
      <c r="B18" s="121" t="s">
        <v>111</v>
      </c>
      <c r="C18" s="113">
        <v>18.268592297476761</v>
      </c>
      <c r="D18" s="115">
        <v>2201</v>
      </c>
      <c r="E18" s="114">
        <v>2234</v>
      </c>
      <c r="F18" s="114">
        <v>2268</v>
      </c>
      <c r="G18" s="114">
        <v>2278</v>
      </c>
      <c r="H18" s="140">
        <v>2225</v>
      </c>
      <c r="I18" s="115">
        <v>-24</v>
      </c>
      <c r="J18" s="116">
        <v>-1.0786516853932584</v>
      </c>
      <c r="K18"/>
      <c r="L18"/>
      <c r="M18"/>
      <c r="N18"/>
      <c r="O18"/>
      <c r="P18"/>
    </row>
    <row r="19" spans="1:16" s="110" customFormat="1" ht="14.45" customHeight="1" x14ac:dyDescent="0.2">
      <c r="A19" s="120"/>
      <c r="B19" s="121" t="s">
        <v>112</v>
      </c>
      <c r="C19" s="113">
        <v>1.5106241699867198</v>
      </c>
      <c r="D19" s="115">
        <v>182</v>
      </c>
      <c r="E19" s="114">
        <v>192</v>
      </c>
      <c r="F19" s="114">
        <v>219</v>
      </c>
      <c r="G19" s="114">
        <v>217</v>
      </c>
      <c r="H19" s="140">
        <v>207</v>
      </c>
      <c r="I19" s="115">
        <v>-25</v>
      </c>
      <c r="J19" s="116">
        <v>-12.077294685990339</v>
      </c>
      <c r="K19"/>
      <c r="L19"/>
      <c r="M19"/>
      <c r="N19"/>
      <c r="O19"/>
      <c r="P19"/>
    </row>
    <row r="20" spans="1:16" s="110" customFormat="1" ht="14.45" customHeight="1" x14ac:dyDescent="0.2">
      <c r="A20" s="120" t="s">
        <v>113</v>
      </c>
      <c r="B20" s="119" t="s">
        <v>116</v>
      </c>
      <c r="C20" s="113">
        <v>91.957171314741032</v>
      </c>
      <c r="D20" s="115">
        <v>11079</v>
      </c>
      <c r="E20" s="114">
        <v>11358</v>
      </c>
      <c r="F20" s="114">
        <v>11500</v>
      </c>
      <c r="G20" s="114">
        <v>11598</v>
      </c>
      <c r="H20" s="140">
        <v>11448</v>
      </c>
      <c r="I20" s="115">
        <v>-369</v>
      </c>
      <c r="J20" s="116">
        <v>-3.2232704402515724</v>
      </c>
      <c r="K20"/>
      <c r="L20"/>
      <c r="M20"/>
      <c r="N20"/>
      <c r="O20"/>
      <c r="P20"/>
    </row>
    <row r="21" spans="1:16" s="110" customFormat="1" ht="14.45" customHeight="1" x14ac:dyDescent="0.2">
      <c r="A21" s="123"/>
      <c r="B21" s="124" t="s">
        <v>117</v>
      </c>
      <c r="C21" s="125">
        <v>7.9100265604249671</v>
      </c>
      <c r="D21" s="143">
        <v>953</v>
      </c>
      <c r="E21" s="144">
        <v>973</v>
      </c>
      <c r="F21" s="144">
        <v>930</v>
      </c>
      <c r="G21" s="144">
        <v>921</v>
      </c>
      <c r="H21" s="145">
        <v>890</v>
      </c>
      <c r="I21" s="143">
        <v>63</v>
      </c>
      <c r="J21" s="146">
        <v>7.0786516853932584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13038</v>
      </c>
      <c r="E56" s="114">
        <v>13460</v>
      </c>
      <c r="F56" s="114">
        <v>13470</v>
      </c>
      <c r="G56" s="114">
        <v>13592</v>
      </c>
      <c r="H56" s="140">
        <v>13376</v>
      </c>
      <c r="I56" s="115">
        <v>-338</v>
      </c>
      <c r="J56" s="116">
        <v>-2.526913875598086</v>
      </c>
      <c r="K56"/>
      <c r="L56"/>
      <c r="M56"/>
      <c r="N56"/>
      <c r="O56"/>
      <c r="P56"/>
    </row>
    <row r="57" spans="1:16" s="110" customFormat="1" ht="14.45" customHeight="1" x14ac:dyDescent="0.2">
      <c r="A57" s="120" t="s">
        <v>105</v>
      </c>
      <c r="B57" s="119" t="s">
        <v>106</v>
      </c>
      <c r="C57" s="113">
        <v>39.185457892314773</v>
      </c>
      <c r="D57" s="115">
        <v>5109</v>
      </c>
      <c r="E57" s="114">
        <v>5230</v>
      </c>
      <c r="F57" s="114">
        <v>5203</v>
      </c>
      <c r="G57" s="114">
        <v>5249</v>
      </c>
      <c r="H57" s="140">
        <v>5142</v>
      </c>
      <c r="I57" s="115">
        <v>-33</v>
      </c>
      <c r="J57" s="116">
        <v>-0.64177362893815637</v>
      </c>
    </row>
    <row r="58" spans="1:16" s="110" customFormat="1" ht="14.45" customHeight="1" x14ac:dyDescent="0.2">
      <c r="A58" s="120"/>
      <c r="B58" s="119" t="s">
        <v>107</v>
      </c>
      <c r="C58" s="113">
        <v>60.814542107685227</v>
      </c>
      <c r="D58" s="115">
        <v>7929</v>
      </c>
      <c r="E58" s="114">
        <v>8230</v>
      </c>
      <c r="F58" s="114">
        <v>8267</v>
      </c>
      <c r="G58" s="114">
        <v>8343</v>
      </c>
      <c r="H58" s="140">
        <v>8234</v>
      </c>
      <c r="I58" s="115">
        <v>-305</v>
      </c>
      <c r="J58" s="116">
        <v>-3.7041535098372602</v>
      </c>
    </row>
    <row r="59" spans="1:16" s="110" customFormat="1" ht="14.45" customHeight="1" x14ac:dyDescent="0.2">
      <c r="A59" s="118" t="s">
        <v>105</v>
      </c>
      <c r="B59" s="121" t="s">
        <v>108</v>
      </c>
      <c r="C59" s="113">
        <v>16.206473385488572</v>
      </c>
      <c r="D59" s="115">
        <v>2113</v>
      </c>
      <c r="E59" s="114">
        <v>2193</v>
      </c>
      <c r="F59" s="114">
        <v>2227</v>
      </c>
      <c r="G59" s="114">
        <v>2325</v>
      </c>
      <c r="H59" s="140">
        <v>2180</v>
      </c>
      <c r="I59" s="115">
        <v>-67</v>
      </c>
      <c r="J59" s="116">
        <v>-3.073394495412844</v>
      </c>
    </row>
    <row r="60" spans="1:16" s="110" customFormat="1" ht="14.45" customHeight="1" x14ac:dyDescent="0.2">
      <c r="A60" s="118"/>
      <c r="B60" s="121" t="s">
        <v>109</v>
      </c>
      <c r="C60" s="113">
        <v>44.247583985273813</v>
      </c>
      <c r="D60" s="115">
        <v>5769</v>
      </c>
      <c r="E60" s="114">
        <v>6014</v>
      </c>
      <c r="F60" s="114">
        <v>5991</v>
      </c>
      <c r="G60" s="114">
        <v>6007</v>
      </c>
      <c r="H60" s="140">
        <v>6000</v>
      </c>
      <c r="I60" s="115">
        <v>-231</v>
      </c>
      <c r="J60" s="116">
        <v>-3.85</v>
      </c>
    </row>
    <row r="61" spans="1:16" s="110" customFormat="1" ht="14.45" customHeight="1" x14ac:dyDescent="0.2">
      <c r="A61" s="118"/>
      <c r="B61" s="121" t="s">
        <v>110</v>
      </c>
      <c r="C61" s="113">
        <v>21.491026231017027</v>
      </c>
      <c r="D61" s="115">
        <v>2802</v>
      </c>
      <c r="E61" s="114">
        <v>2861</v>
      </c>
      <c r="F61" s="114">
        <v>2853</v>
      </c>
      <c r="G61" s="114">
        <v>2870</v>
      </c>
      <c r="H61" s="140">
        <v>2841</v>
      </c>
      <c r="I61" s="115">
        <v>-39</v>
      </c>
      <c r="J61" s="116">
        <v>-1.3727560718057021</v>
      </c>
    </row>
    <row r="62" spans="1:16" s="110" customFormat="1" ht="14.45" customHeight="1" x14ac:dyDescent="0.2">
      <c r="A62" s="120"/>
      <c r="B62" s="121" t="s">
        <v>111</v>
      </c>
      <c r="C62" s="113">
        <v>18.054916398220588</v>
      </c>
      <c r="D62" s="115">
        <v>2354</v>
      </c>
      <c r="E62" s="114">
        <v>2392</v>
      </c>
      <c r="F62" s="114">
        <v>2399</v>
      </c>
      <c r="G62" s="114">
        <v>2390</v>
      </c>
      <c r="H62" s="140">
        <v>2355</v>
      </c>
      <c r="I62" s="115">
        <v>-1</v>
      </c>
      <c r="J62" s="116">
        <v>-4.2462845010615709E-2</v>
      </c>
    </row>
    <row r="63" spans="1:16" s="110" customFormat="1" ht="14.45" customHeight="1" x14ac:dyDescent="0.2">
      <c r="A63" s="120"/>
      <c r="B63" s="121" t="s">
        <v>112</v>
      </c>
      <c r="C63" s="113">
        <v>1.5493173799662525</v>
      </c>
      <c r="D63" s="115">
        <v>202</v>
      </c>
      <c r="E63" s="114">
        <v>210</v>
      </c>
      <c r="F63" s="114">
        <v>235</v>
      </c>
      <c r="G63" s="114">
        <v>218</v>
      </c>
      <c r="H63" s="140">
        <v>212</v>
      </c>
      <c r="I63" s="115">
        <v>-10</v>
      </c>
      <c r="J63" s="116">
        <v>-4.716981132075472</v>
      </c>
    </row>
    <row r="64" spans="1:16" s="110" customFormat="1" ht="14.45" customHeight="1" x14ac:dyDescent="0.2">
      <c r="A64" s="120" t="s">
        <v>113</v>
      </c>
      <c r="B64" s="119" t="s">
        <v>116</v>
      </c>
      <c r="C64" s="113">
        <v>92.291762540266916</v>
      </c>
      <c r="D64" s="115">
        <v>12033</v>
      </c>
      <c r="E64" s="114">
        <v>12420</v>
      </c>
      <c r="F64" s="114">
        <v>12430</v>
      </c>
      <c r="G64" s="114">
        <v>12559</v>
      </c>
      <c r="H64" s="140">
        <v>12385</v>
      </c>
      <c r="I64" s="115">
        <v>-352</v>
      </c>
      <c r="J64" s="116">
        <v>-2.8421477593863544</v>
      </c>
    </row>
    <row r="65" spans="1:10" s="110" customFormat="1" ht="14.45" customHeight="1" x14ac:dyDescent="0.2">
      <c r="A65" s="123"/>
      <c r="B65" s="124" t="s">
        <v>117</v>
      </c>
      <c r="C65" s="125">
        <v>7.5931891394385644</v>
      </c>
      <c r="D65" s="143">
        <v>990</v>
      </c>
      <c r="E65" s="144">
        <v>1026</v>
      </c>
      <c r="F65" s="144">
        <v>1022</v>
      </c>
      <c r="G65" s="144">
        <v>1013</v>
      </c>
      <c r="H65" s="145">
        <v>970</v>
      </c>
      <c r="I65" s="143">
        <v>20</v>
      </c>
      <c r="J65" s="146">
        <v>2.0618556701030926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12048</v>
      </c>
      <c r="G11" s="114">
        <v>12343</v>
      </c>
      <c r="H11" s="114">
        <v>12449</v>
      </c>
      <c r="I11" s="114">
        <v>12536</v>
      </c>
      <c r="J11" s="140">
        <v>12356</v>
      </c>
      <c r="K11" s="114">
        <v>-308</v>
      </c>
      <c r="L11" s="116">
        <v>-2.4927160893493041</v>
      </c>
    </row>
    <row r="12" spans="1:17" s="110" customFormat="1" ht="24" customHeight="1" x14ac:dyDescent="0.2">
      <c r="A12" s="604" t="s">
        <v>185</v>
      </c>
      <c r="B12" s="605"/>
      <c r="C12" s="605"/>
      <c r="D12" s="606"/>
      <c r="E12" s="113">
        <v>38.670318725099598</v>
      </c>
      <c r="F12" s="115">
        <v>4659</v>
      </c>
      <c r="G12" s="114">
        <v>4772</v>
      </c>
      <c r="H12" s="114">
        <v>4816</v>
      </c>
      <c r="I12" s="114">
        <v>4794</v>
      </c>
      <c r="J12" s="140">
        <v>4676</v>
      </c>
      <c r="K12" s="114">
        <v>-17</v>
      </c>
      <c r="L12" s="116">
        <v>-0.36355859709153121</v>
      </c>
    </row>
    <row r="13" spans="1:17" s="110" customFormat="1" ht="15" customHeight="1" x14ac:dyDescent="0.2">
      <c r="A13" s="120"/>
      <c r="B13" s="612" t="s">
        <v>107</v>
      </c>
      <c r="C13" s="612"/>
      <c r="E13" s="113">
        <v>61.329681274900402</v>
      </c>
      <c r="F13" s="115">
        <v>7389</v>
      </c>
      <c r="G13" s="114">
        <v>7571</v>
      </c>
      <c r="H13" s="114">
        <v>7633</v>
      </c>
      <c r="I13" s="114">
        <v>7742</v>
      </c>
      <c r="J13" s="140">
        <v>7680</v>
      </c>
      <c r="K13" s="114">
        <v>-291</v>
      </c>
      <c r="L13" s="116">
        <v>-3.7890625</v>
      </c>
    </row>
    <row r="14" spans="1:17" s="110" customFormat="1" ht="22.5" customHeight="1" x14ac:dyDescent="0.2">
      <c r="A14" s="604" t="s">
        <v>186</v>
      </c>
      <c r="B14" s="605"/>
      <c r="C14" s="605"/>
      <c r="D14" s="606"/>
      <c r="E14" s="113">
        <v>16.376162018592296</v>
      </c>
      <c r="F14" s="115">
        <v>1973</v>
      </c>
      <c r="G14" s="114">
        <v>1968</v>
      </c>
      <c r="H14" s="114">
        <v>2027</v>
      </c>
      <c r="I14" s="114">
        <v>2051</v>
      </c>
      <c r="J14" s="140">
        <v>1944</v>
      </c>
      <c r="K14" s="114">
        <v>29</v>
      </c>
      <c r="L14" s="116">
        <v>1.4917695473251029</v>
      </c>
    </row>
    <row r="15" spans="1:17" s="110" customFormat="1" ht="15" customHeight="1" x14ac:dyDescent="0.2">
      <c r="A15" s="120"/>
      <c r="B15" s="119"/>
      <c r="C15" s="258" t="s">
        <v>106</v>
      </c>
      <c r="E15" s="113">
        <v>45.919918905220477</v>
      </c>
      <c r="F15" s="115">
        <v>906</v>
      </c>
      <c r="G15" s="114">
        <v>893</v>
      </c>
      <c r="H15" s="114">
        <v>911</v>
      </c>
      <c r="I15" s="114">
        <v>906</v>
      </c>
      <c r="J15" s="140">
        <v>873</v>
      </c>
      <c r="K15" s="114">
        <v>33</v>
      </c>
      <c r="L15" s="116">
        <v>3.7800687285223367</v>
      </c>
    </row>
    <row r="16" spans="1:17" s="110" customFormat="1" ht="15" customHeight="1" x14ac:dyDescent="0.2">
      <c r="A16" s="120"/>
      <c r="B16" s="119"/>
      <c r="C16" s="258" t="s">
        <v>107</v>
      </c>
      <c r="E16" s="113">
        <v>54.080081094779523</v>
      </c>
      <c r="F16" s="115">
        <v>1067</v>
      </c>
      <c r="G16" s="114">
        <v>1075</v>
      </c>
      <c r="H16" s="114">
        <v>1116</v>
      </c>
      <c r="I16" s="114">
        <v>1145</v>
      </c>
      <c r="J16" s="140">
        <v>1071</v>
      </c>
      <c r="K16" s="114">
        <v>-4</v>
      </c>
      <c r="L16" s="116">
        <v>-0.3734827264239029</v>
      </c>
    </row>
    <row r="17" spans="1:12" s="110" customFormat="1" ht="15" customHeight="1" x14ac:dyDescent="0.2">
      <c r="A17" s="120"/>
      <c r="B17" s="121" t="s">
        <v>109</v>
      </c>
      <c r="C17" s="258"/>
      <c r="E17" s="113">
        <v>43.808100929614874</v>
      </c>
      <c r="F17" s="115">
        <v>5278</v>
      </c>
      <c r="G17" s="114">
        <v>5495</v>
      </c>
      <c r="H17" s="114">
        <v>5506</v>
      </c>
      <c r="I17" s="114">
        <v>5553</v>
      </c>
      <c r="J17" s="140">
        <v>5551</v>
      </c>
      <c r="K17" s="114">
        <v>-273</v>
      </c>
      <c r="L17" s="116">
        <v>-4.918032786885246</v>
      </c>
    </row>
    <row r="18" spans="1:12" s="110" customFormat="1" ht="15" customHeight="1" x14ac:dyDescent="0.2">
      <c r="A18" s="120"/>
      <c r="B18" s="119"/>
      <c r="C18" s="258" t="s">
        <v>106</v>
      </c>
      <c r="E18" s="113">
        <v>33.421750663129977</v>
      </c>
      <c r="F18" s="115">
        <v>1764</v>
      </c>
      <c r="G18" s="114">
        <v>1859</v>
      </c>
      <c r="H18" s="114">
        <v>1848</v>
      </c>
      <c r="I18" s="114">
        <v>1817</v>
      </c>
      <c r="J18" s="140">
        <v>1778</v>
      </c>
      <c r="K18" s="114">
        <v>-14</v>
      </c>
      <c r="L18" s="116">
        <v>-0.78740157480314965</v>
      </c>
    </row>
    <row r="19" spans="1:12" s="110" customFormat="1" ht="15" customHeight="1" x14ac:dyDescent="0.2">
      <c r="A19" s="120"/>
      <c r="B19" s="119"/>
      <c r="C19" s="258" t="s">
        <v>107</v>
      </c>
      <c r="E19" s="113">
        <v>66.57824933687003</v>
      </c>
      <c r="F19" s="115">
        <v>3514</v>
      </c>
      <c r="G19" s="114">
        <v>3636</v>
      </c>
      <c r="H19" s="114">
        <v>3658</v>
      </c>
      <c r="I19" s="114">
        <v>3736</v>
      </c>
      <c r="J19" s="140">
        <v>3773</v>
      </c>
      <c r="K19" s="114">
        <v>-259</v>
      </c>
      <c r="L19" s="116">
        <v>-6.8645640074211505</v>
      </c>
    </row>
    <row r="20" spans="1:12" s="110" customFormat="1" ht="15" customHeight="1" x14ac:dyDescent="0.2">
      <c r="A20" s="120"/>
      <c r="B20" s="121" t="s">
        <v>110</v>
      </c>
      <c r="C20" s="258"/>
      <c r="E20" s="113">
        <v>21.547144754316069</v>
      </c>
      <c r="F20" s="115">
        <v>2596</v>
      </c>
      <c r="G20" s="114">
        <v>2646</v>
      </c>
      <c r="H20" s="114">
        <v>2648</v>
      </c>
      <c r="I20" s="114">
        <v>2654</v>
      </c>
      <c r="J20" s="140">
        <v>2636</v>
      </c>
      <c r="K20" s="114">
        <v>-40</v>
      </c>
      <c r="L20" s="116">
        <v>-1.5174506828528074</v>
      </c>
    </row>
    <row r="21" spans="1:12" s="110" customFormat="1" ht="15" customHeight="1" x14ac:dyDescent="0.2">
      <c r="A21" s="120"/>
      <c r="B21" s="119"/>
      <c r="C21" s="258" t="s">
        <v>106</v>
      </c>
      <c r="E21" s="113">
        <v>32.973805855161785</v>
      </c>
      <c r="F21" s="115">
        <v>856</v>
      </c>
      <c r="G21" s="114">
        <v>869</v>
      </c>
      <c r="H21" s="114">
        <v>876</v>
      </c>
      <c r="I21" s="114">
        <v>880</v>
      </c>
      <c r="J21" s="140">
        <v>868</v>
      </c>
      <c r="K21" s="114">
        <v>-12</v>
      </c>
      <c r="L21" s="116">
        <v>-1.3824884792626728</v>
      </c>
    </row>
    <row r="22" spans="1:12" s="110" customFormat="1" ht="15" customHeight="1" x14ac:dyDescent="0.2">
      <c r="A22" s="120"/>
      <c r="B22" s="119"/>
      <c r="C22" s="258" t="s">
        <v>107</v>
      </c>
      <c r="E22" s="113">
        <v>67.026194144838215</v>
      </c>
      <c r="F22" s="115">
        <v>1740</v>
      </c>
      <c r="G22" s="114">
        <v>1777</v>
      </c>
      <c r="H22" s="114">
        <v>1772</v>
      </c>
      <c r="I22" s="114">
        <v>1774</v>
      </c>
      <c r="J22" s="140">
        <v>1768</v>
      </c>
      <c r="K22" s="114">
        <v>-28</v>
      </c>
      <c r="L22" s="116">
        <v>-1.5837104072398189</v>
      </c>
    </row>
    <row r="23" spans="1:12" s="110" customFormat="1" ht="15" customHeight="1" x14ac:dyDescent="0.2">
      <c r="A23" s="120"/>
      <c r="B23" s="121" t="s">
        <v>111</v>
      </c>
      <c r="C23" s="258"/>
      <c r="E23" s="113">
        <v>18.268592297476761</v>
      </c>
      <c r="F23" s="115">
        <v>2201</v>
      </c>
      <c r="G23" s="114">
        <v>2234</v>
      </c>
      <c r="H23" s="114">
        <v>2268</v>
      </c>
      <c r="I23" s="114">
        <v>2278</v>
      </c>
      <c r="J23" s="140">
        <v>2225</v>
      </c>
      <c r="K23" s="114">
        <v>-24</v>
      </c>
      <c r="L23" s="116">
        <v>-1.0786516853932584</v>
      </c>
    </row>
    <row r="24" spans="1:12" s="110" customFormat="1" ht="15" customHeight="1" x14ac:dyDescent="0.2">
      <c r="A24" s="120"/>
      <c r="B24" s="119"/>
      <c r="C24" s="258" t="s">
        <v>106</v>
      </c>
      <c r="E24" s="113">
        <v>51.476601544752384</v>
      </c>
      <c r="F24" s="115">
        <v>1133</v>
      </c>
      <c r="G24" s="114">
        <v>1151</v>
      </c>
      <c r="H24" s="114">
        <v>1181</v>
      </c>
      <c r="I24" s="114">
        <v>1191</v>
      </c>
      <c r="J24" s="140">
        <v>1157</v>
      </c>
      <c r="K24" s="114">
        <v>-24</v>
      </c>
      <c r="L24" s="116">
        <v>-2.0743301642178045</v>
      </c>
    </row>
    <row r="25" spans="1:12" s="110" customFormat="1" ht="15" customHeight="1" x14ac:dyDescent="0.2">
      <c r="A25" s="120"/>
      <c r="B25" s="119"/>
      <c r="C25" s="258" t="s">
        <v>107</v>
      </c>
      <c r="E25" s="113">
        <v>48.523398455247616</v>
      </c>
      <c r="F25" s="115">
        <v>1068</v>
      </c>
      <c r="G25" s="114">
        <v>1083</v>
      </c>
      <c r="H25" s="114">
        <v>1087</v>
      </c>
      <c r="I25" s="114">
        <v>1087</v>
      </c>
      <c r="J25" s="140">
        <v>1068</v>
      </c>
      <c r="K25" s="114">
        <v>0</v>
      </c>
      <c r="L25" s="116">
        <v>0</v>
      </c>
    </row>
    <row r="26" spans="1:12" s="110" customFormat="1" ht="15" customHeight="1" x14ac:dyDescent="0.2">
      <c r="A26" s="120"/>
      <c r="C26" s="121" t="s">
        <v>187</v>
      </c>
      <c r="D26" s="110" t="s">
        <v>188</v>
      </c>
      <c r="E26" s="113">
        <v>1.5106241699867198</v>
      </c>
      <c r="F26" s="115">
        <v>182</v>
      </c>
      <c r="G26" s="114">
        <v>192</v>
      </c>
      <c r="H26" s="114">
        <v>219</v>
      </c>
      <c r="I26" s="114">
        <v>217</v>
      </c>
      <c r="J26" s="140">
        <v>207</v>
      </c>
      <c r="K26" s="114">
        <v>-25</v>
      </c>
      <c r="L26" s="116">
        <v>-12.077294685990339</v>
      </c>
    </row>
    <row r="27" spans="1:12" s="110" customFormat="1" ht="15" customHeight="1" x14ac:dyDescent="0.2">
      <c r="A27" s="120"/>
      <c r="B27" s="119"/>
      <c r="D27" s="259" t="s">
        <v>106</v>
      </c>
      <c r="E27" s="113">
        <v>45.604395604395606</v>
      </c>
      <c r="F27" s="115">
        <v>83</v>
      </c>
      <c r="G27" s="114">
        <v>89</v>
      </c>
      <c r="H27" s="114">
        <v>99</v>
      </c>
      <c r="I27" s="114">
        <v>102</v>
      </c>
      <c r="J27" s="140">
        <v>94</v>
      </c>
      <c r="K27" s="114">
        <v>-11</v>
      </c>
      <c r="L27" s="116">
        <v>-11.702127659574469</v>
      </c>
    </row>
    <row r="28" spans="1:12" s="110" customFormat="1" ht="15" customHeight="1" x14ac:dyDescent="0.2">
      <c r="A28" s="120"/>
      <c r="B28" s="119"/>
      <c r="D28" s="259" t="s">
        <v>107</v>
      </c>
      <c r="E28" s="113">
        <v>54.395604395604394</v>
      </c>
      <c r="F28" s="115">
        <v>99</v>
      </c>
      <c r="G28" s="114">
        <v>103</v>
      </c>
      <c r="H28" s="114">
        <v>120</v>
      </c>
      <c r="I28" s="114">
        <v>115</v>
      </c>
      <c r="J28" s="140">
        <v>113</v>
      </c>
      <c r="K28" s="114">
        <v>-14</v>
      </c>
      <c r="L28" s="116">
        <v>-12.389380530973451</v>
      </c>
    </row>
    <row r="29" spans="1:12" s="110" customFormat="1" ht="24" customHeight="1" x14ac:dyDescent="0.2">
      <c r="A29" s="604" t="s">
        <v>189</v>
      </c>
      <c r="B29" s="605"/>
      <c r="C29" s="605"/>
      <c r="D29" s="606"/>
      <c r="E29" s="113">
        <v>91.957171314741032</v>
      </c>
      <c r="F29" s="115">
        <v>11079</v>
      </c>
      <c r="G29" s="114">
        <v>11358</v>
      </c>
      <c r="H29" s="114">
        <v>11500</v>
      </c>
      <c r="I29" s="114">
        <v>11598</v>
      </c>
      <c r="J29" s="140">
        <v>11448</v>
      </c>
      <c r="K29" s="114">
        <v>-369</v>
      </c>
      <c r="L29" s="116">
        <v>-3.2232704402515724</v>
      </c>
    </row>
    <row r="30" spans="1:12" s="110" customFormat="1" ht="15" customHeight="1" x14ac:dyDescent="0.2">
      <c r="A30" s="120"/>
      <c r="B30" s="119"/>
      <c r="C30" s="258" t="s">
        <v>106</v>
      </c>
      <c r="E30" s="113">
        <v>38.460149833017418</v>
      </c>
      <c r="F30" s="115">
        <v>4261</v>
      </c>
      <c r="G30" s="114">
        <v>4361</v>
      </c>
      <c r="H30" s="114">
        <v>4428</v>
      </c>
      <c r="I30" s="114">
        <v>4419</v>
      </c>
      <c r="J30" s="140">
        <v>4325</v>
      </c>
      <c r="K30" s="114">
        <v>-64</v>
      </c>
      <c r="L30" s="116">
        <v>-1.4797687861271676</v>
      </c>
    </row>
    <row r="31" spans="1:12" s="110" customFormat="1" ht="15" customHeight="1" x14ac:dyDescent="0.2">
      <c r="A31" s="120"/>
      <c r="B31" s="119"/>
      <c r="C31" s="258" t="s">
        <v>107</v>
      </c>
      <c r="E31" s="113">
        <v>61.539850166982582</v>
      </c>
      <c r="F31" s="115">
        <v>6818</v>
      </c>
      <c r="G31" s="114">
        <v>6997</v>
      </c>
      <c r="H31" s="114">
        <v>7072</v>
      </c>
      <c r="I31" s="114">
        <v>7179</v>
      </c>
      <c r="J31" s="140">
        <v>7123</v>
      </c>
      <c r="K31" s="114">
        <v>-305</v>
      </c>
      <c r="L31" s="116">
        <v>-4.2819036922644953</v>
      </c>
    </row>
    <row r="32" spans="1:12" s="110" customFormat="1" ht="15" customHeight="1" x14ac:dyDescent="0.2">
      <c r="A32" s="120"/>
      <c r="B32" s="119" t="s">
        <v>117</v>
      </c>
      <c r="C32" s="258"/>
      <c r="E32" s="113">
        <v>7.9100265604249671</v>
      </c>
      <c r="F32" s="114">
        <v>953</v>
      </c>
      <c r="G32" s="114">
        <v>973</v>
      </c>
      <c r="H32" s="114">
        <v>930</v>
      </c>
      <c r="I32" s="114">
        <v>921</v>
      </c>
      <c r="J32" s="140">
        <v>890</v>
      </c>
      <c r="K32" s="114">
        <v>63</v>
      </c>
      <c r="L32" s="116">
        <v>7.0786516853932584</v>
      </c>
    </row>
    <row r="33" spans="1:12" s="110" customFormat="1" ht="15" customHeight="1" x14ac:dyDescent="0.2">
      <c r="A33" s="120"/>
      <c r="B33" s="119"/>
      <c r="C33" s="258" t="s">
        <v>106</v>
      </c>
      <c r="E33" s="113">
        <v>41.133263378803775</v>
      </c>
      <c r="F33" s="114">
        <v>392</v>
      </c>
      <c r="G33" s="114">
        <v>409</v>
      </c>
      <c r="H33" s="114">
        <v>382</v>
      </c>
      <c r="I33" s="114">
        <v>369</v>
      </c>
      <c r="J33" s="140">
        <v>346</v>
      </c>
      <c r="K33" s="114">
        <v>46</v>
      </c>
      <c r="L33" s="116">
        <v>13.294797687861271</v>
      </c>
    </row>
    <row r="34" spans="1:12" s="110" customFormat="1" ht="15" customHeight="1" x14ac:dyDescent="0.2">
      <c r="A34" s="120"/>
      <c r="B34" s="119"/>
      <c r="C34" s="258" t="s">
        <v>107</v>
      </c>
      <c r="E34" s="113">
        <v>58.866736621196225</v>
      </c>
      <c r="F34" s="114">
        <v>561</v>
      </c>
      <c r="G34" s="114">
        <v>564</v>
      </c>
      <c r="H34" s="114">
        <v>548</v>
      </c>
      <c r="I34" s="114">
        <v>552</v>
      </c>
      <c r="J34" s="140">
        <v>544</v>
      </c>
      <c r="K34" s="114">
        <v>17</v>
      </c>
      <c r="L34" s="116">
        <v>3.125</v>
      </c>
    </row>
    <row r="35" spans="1:12" s="110" customFormat="1" ht="24" customHeight="1" x14ac:dyDescent="0.2">
      <c r="A35" s="604" t="s">
        <v>192</v>
      </c>
      <c r="B35" s="605"/>
      <c r="C35" s="605"/>
      <c r="D35" s="606"/>
      <c r="E35" s="113">
        <v>19.845617529880478</v>
      </c>
      <c r="F35" s="114">
        <v>2391</v>
      </c>
      <c r="G35" s="114">
        <v>2437</v>
      </c>
      <c r="H35" s="114">
        <v>2477</v>
      </c>
      <c r="I35" s="114">
        <v>2538</v>
      </c>
      <c r="J35" s="114">
        <v>2427</v>
      </c>
      <c r="K35" s="318">
        <v>-36</v>
      </c>
      <c r="L35" s="319">
        <v>-1.4833127317676142</v>
      </c>
    </row>
    <row r="36" spans="1:12" s="110" customFormat="1" ht="15" customHeight="1" x14ac:dyDescent="0.2">
      <c r="A36" s="120"/>
      <c r="B36" s="119"/>
      <c r="C36" s="258" t="s">
        <v>106</v>
      </c>
      <c r="E36" s="113">
        <v>41.154328732747807</v>
      </c>
      <c r="F36" s="114">
        <v>984</v>
      </c>
      <c r="G36" s="114">
        <v>984</v>
      </c>
      <c r="H36" s="114">
        <v>999</v>
      </c>
      <c r="I36" s="114">
        <v>1017</v>
      </c>
      <c r="J36" s="114">
        <v>972</v>
      </c>
      <c r="K36" s="318">
        <v>12</v>
      </c>
      <c r="L36" s="116">
        <v>1.2345679012345678</v>
      </c>
    </row>
    <row r="37" spans="1:12" s="110" customFormat="1" ht="15" customHeight="1" x14ac:dyDescent="0.2">
      <c r="A37" s="120"/>
      <c r="B37" s="119"/>
      <c r="C37" s="258" t="s">
        <v>107</v>
      </c>
      <c r="E37" s="113">
        <v>58.845671267252193</v>
      </c>
      <c r="F37" s="114">
        <v>1407</v>
      </c>
      <c r="G37" s="114">
        <v>1453</v>
      </c>
      <c r="H37" s="114">
        <v>1478</v>
      </c>
      <c r="I37" s="114">
        <v>1521</v>
      </c>
      <c r="J37" s="140">
        <v>1455</v>
      </c>
      <c r="K37" s="114">
        <v>-48</v>
      </c>
      <c r="L37" s="116">
        <v>-3.2989690721649483</v>
      </c>
    </row>
    <row r="38" spans="1:12" s="110" customFormat="1" ht="15" customHeight="1" x14ac:dyDescent="0.2">
      <c r="A38" s="120"/>
      <c r="B38" s="119" t="s">
        <v>328</v>
      </c>
      <c r="C38" s="258"/>
      <c r="E38" s="113">
        <v>59.329349269588313</v>
      </c>
      <c r="F38" s="114">
        <v>7148</v>
      </c>
      <c r="G38" s="114">
        <v>7267</v>
      </c>
      <c r="H38" s="114">
        <v>7275</v>
      </c>
      <c r="I38" s="114">
        <v>7312</v>
      </c>
      <c r="J38" s="140">
        <v>7272</v>
      </c>
      <c r="K38" s="114">
        <v>-124</v>
      </c>
      <c r="L38" s="116">
        <v>-1.7051705170517051</v>
      </c>
    </row>
    <row r="39" spans="1:12" s="110" customFormat="1" ht="15" customHeight="1" x14ac:dyDescent="0.2">
      <c r="A39" s="120"/>
      <c r="B39" s="119"/>
      <c r="C39" s="258" t="s">
        <v>106</v>
      </c>
      <c r="E39" s="113">
        <v>38.878007834359259</v>
      </c>
      <c r="F39" s="115">
        <v>2779</v>
      </c>
      <c r="G39" s="114">
        <v>2817</v>
      </c>
      <c r="H39" s="114">
        <v>2820</v>
      </c>
      <c r="I39" s="114">
        <v>2801</v>
      </c>
      <c r="J39" s="140">
        <v>2753</v>
      </c>
      <c r="K39" s="114">
        <v>26</v>
      </c>
      <c r="L39" s="116">
        <v>0.94442426443879401</v>
      </c>
    </row>
    <row r="40" spans="1:12" s="110" customFormat="1" ht="15" customHeight="1" x14ac:dyDescent="0.2">
      <c r="A40" s="120"/>
      <c r="B40" s="119"/>
      <c r="C40" s="258" t="s">
        <v>107</v>
      </c>
      <c r="E40" s="113">
        <v>61.121992165640741</v>
      </c>
      <c r="F40" s="115">
        <v>4369</v>
      </c>
      <c r="G40" s="114">
        <v>4450</v>
      </c>
      <c r="H40" s="114">
        <v>4455</v>
      </c>
      <c r="I40" s="114">
        <v>4511</v>
      </c>
      <c r="J40" s="140">
        <v>4519</v>
      </c>
      <c r="K40" s="114">
        <v>-150</v>
      </c>
      <c r="L40" s="116">
        <v>-3.3193184332816994</v>
      </c>
    </row>
    <row r="41" spans="1:12" s="110" customFormat="1" ht="15" customHeight="1" x14ac:dyDescent="0.2">
      <c r="A41" s="120"/>
      <c r="B41" s="320" t="s">
        <v>515</v>
      </c>
      <c r="C41" s="258"/>
      <c r="E41" s="113">
        <v>5.9262948207171311</v>
      </c>
      <c r="F41" s="115">
        <v>714</v>
      </c>
      <c r="G41" s="114">
        <v>738</v>
      </c>
      <c r="H41" s="114">
        <v>743</v>
      </c>
      <c r="I41" s="114">
        <v>740</v>
      </c>
      <c r="J41" s="140">
        <v>707</v>
      </c>
      <c r="K41" s="114">
        <v>7</v>
      </c>
      <c r="L41" s="116">
        <v>0.99009900990099009</v>
      </c>
    </row>
    <row r="42" spans="1:12" s="110" customFormat="1" ht="15" customHeight="1" x14ac:dyDescent="0.2">
      <c r="A42" s="120"/>
      <c r="B42" s="119"/>
      <c r="C42" s="268" t="s">
        <v>106</v>
      </c>
      <c r="D42" s="182"/>
      <c r="E42" s="113">
        <v>38.515406162464984</v>
      </c>
      <c r="F42" s="115">
        <v>275</v>
      </c>
      <c r="G42" s="114">
        <v>299</v>
      </c>
      <c r="H42" s="114">
        <v>310</v>
      </c>
      <c r="I42" s="114">
        <v>299</v>
      </c>
      <c r="J42" s="140">
        <v>275</v>
      </c>
      <c r="K42" s="114">
        <v>0</v>
      </c>
      <c r="L42" s="116">
        <v>0</v>
      </c>
    </row>
    <row r="43" spans="1:12" s="110" customFormat="1" ht="15" customHeight="1" x14ac:dyDescent="0.2">
      <c r="A43" s="120"/>
      <c r="B43" s="119"/>
      <c r="C43" s="268" t="s">
        <v>107</v>
      </c>
      <c r="D43" s="182"/>
      <c r="E43" s="113">
        <v>61.484593837535016</v>
      </c>
      <c r="F43" s="115">
        <v>439</v>
      </c>
      <c r="G43" s="114">
        <v>439</v>
      </c>
      <c r="H43" s="114">
        <v>433</v>
      </c>
      <c r="I43" s="114">
        <v>441</v>
      </c>
      <c r="J43" s="140">
        <v>432</v>
      </c>
      <c r="K43" s="114">
        <v>7</v>
      </c>
      <c r="L43" s="116">
        <v>1.6203703703703705</v>
      </c>
    </row>
    <row r="44" spans="1:12" s="110" customFormat="1" ht="15" customHeight="1" x14ac:dyDescent="0.2">
      <c r="A44" s="120"/>
      <c r="B44" s="119" t="s">
        <v>205</v>
      </c>
      <c r="C44" s="268"/>
      <c r="D44" s="182"/>
      <c r="E44" s="113">
        <v>14.898738379814077</v>
      </c>
      <c r="F44" s="115">
        <v>1795</v>
      </c>
      <c r="G44" s="114">
        <v>1901</v>
      </c>
      <c r="H44" s="114">
        <v>1954</v>
      </c>
      <c r="I44" s="114">
        <v>1946</v>
      </c>
      <c r="J44" s="140">
        <v>1950</v>
      </c>
      <c r="K44" s="114">
        <v>-155</v>
      </c>
      <c r="L44" s="116">
        <v>-7.9487179487179489</v>
      </c>
    </row>
    <row r="45" spans="1:12" s="110" customFormat="1" ht="15" customHeight="1" x14ac:dyDescent="0.2">
      <c r="A45" s="120"/>
      <c r="B45" s="119"/>
      <c r="C45" s="268" t="s">
        <v>106</v>
      </c>
      <c r="D45" s="182"/>
      <c r="E45" s="113">
        <v>34.596100278551532</v>
      </c>
      <c r="F45" s="115">
        <v>621</v>
      </c>
      <c r="G45" s="114">
        <v>672</v>
      </c>
      <c r="H45" s="114">
        <v>687</v>
      </c>
      <c r="I45" s="114">
        <v>677</v>
      </c>
      <c r="J45" s="140">
        <v>676</v>
      </c>
      <c r="K45" s="114">
        <v>-55</v>
      </c>
      <c r="L45" s="116">
        <v>-8.1360946745562135</v>
      </c>
    </row>
    <row r="46" spans="1:12" s="110" customFormat="1" ht="15" customHeight="1" x14ac:dyDescent="0.2">
      <c r="A46" s="123"/>
      <c r="B46" s="124"/>
      <c r="C46" s="260" t="s">
        <v>107</v>
      </c>
      <c r="D46" s="261"/>
      <c r="E46" s="125">
        <v>65.403899721448468</v>
      </c>
      <c r="F46" s="143">
        <v>1174</v>
      </c>
      <c r="G46" s="144">
        <v>1229</v>
      </c>
      <c r="H46" s="144">
        <v>1267</v>
      </c>
      <c r="I46" s="144">
        <v>1269</v>
      </c>
      <c r="J46" s="145">
        <v>1274</v>
      </c>
      <c r="K46" s="144">
        <v>-100</v>
      </c>
      <c r="L46" s="146">
        <v>-7.8492935635792778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12048</v>
      </c>
      <c r="E11" s="114">
        <v>12343</v>
      </c>
      <c r="F11" s="114">
        <v>12449</v>
      </c>
      <c r="G11" s="114">
        <v>12536</v>
      </c>
      <c r="H11" s="140">
        <v>12356</v>
      </c>
      <c r="I11" s="115">
        <v>-308</v>
      </c>
      <c r="J11" s="116">
        <v>-2.4927160893493041</v>
      </c>
    </row>
    <row r="12" spans="1:15" s="110" customFormat="1" ht="24.95" customHeight="1" x14ac:dyDescent="0.2">
      <c r="A12" s="193" t="s">
        <v>132</v>
      </c>
      <c r="B12" s="194" t="s">
        <v>133</v>
      </c>
      <c r="C12" s="113">
        <v>1.6019256308100929</v>
      </c>
      <c r="D12" s="115">
        <v>193</v>
      </c>
      <c r="E12" s="114">
        <v>195</v>
      </c>
      <c r="F12" s="114">
        <v>207</v>
      </c>
      <c r="G12" s="114">
        <v>204</v>
      </c>
      <c r="H12" s="140">
        <v>186</v>
      </c>
      <c r="I12" s="115">
        <v>7</v>
      </c>
      <c r="J12" s="116">
        <v>3.763440860215054</v>
      </c>
    </row>
    <row r="13" spans="1:15" s="110" customFormat="1" ht="24.95" customHeight="1" x14ac:dyDescent="0.2">
      <c r="A13" s="193" t="s">
        <v>134</v>
      </c>
      <c r="B13" s="199" t="s">
        <v>214</v>
      </c>
      <c r="C13" s="113">
        <v>0.44820717131474103</v>
      </c>
      <c r="D13" s="115">
        <v>54</v>
      </c>
      <c r="E13" s="114">
        <v>56</v>
      </c>
      <c r="F13" s="114">
        <v>56</v>
      </c>
      <c r="G13" s="114">
        <v>55</v>
      </c>
      <c r="H13" s="140">
        <v>53</v>
      </c>
      <c r="I13" s="115">
        <v>1</v>
      </c>
      <c r="J13" s="116">
        <v>1.8867924528301887</v>
      </c>
    </row>
    <row r="14" spans="1:15" s="287" customFormat="1" ht="24.95" customHeight="1" x14ac:dyDescent="0.2">
      <c r="A14" s="193" t="s">
        <v>215</v>
      </c>
      <c r="B14" s="199" t="s">
        <v>137</v>
      </c>
      <c r="C14" s="113">
        <v>9.3459495351925632</v>
      </c>
      <c r="D14" s="115">
        <v>1126</v>
      </c>
      <c r="E14" s="114">
        <v>1110</v>
      </c>
      <c r="F14" s="114">
        <v>1150</v>
      </c>
      <c r="G14" s="114">
        <v>1176</v>
      </c>
      <c r="H14" s="140">
        <v>1165</v>
      </c>
      <c r="I14" s="115">
        <v>-39</v>
      </c>
      <c r="J14" s="116">
        <v>-3.3476394849785409</v>
      </c>
      <c r="K14" s="110"/>
      <c r="L14" s="110"/>
      <c r="M14" s="110"/>
      <c r="N14" s="110"/>
      <c r="O14" s="110"/>
    </row>
    <row r="15" spans="1:15" s="110" customFormat="1" ht="24.95" customHeight="1" x14ac:dyDescent="0.2">
      <c r="A15" s="193" t="s">
        <v>216</v>
      </c>
      <c r="B15" s="199" t="s">
        <v>217</v>
      </c>
      <c r="C15" s="113">
        <v>5.585989375830013</v>
      </c>
      <c r="D15" s="115">
        <v>673</v>
      </c>
      <c r="E15" s="114">
        <v>662</v>
      </c>
      <c r="F15" s="114">
        <v>677</v>
      </c>
      <c r="G15" s="114">
        <v>698</v>
      </c>
      <c r="H15" s="140">
        <v>683</v>
      </c>
      <c r="I15" s="115">
        <v>-10</v>
      </c>
      <c r="J15" s="116">
        <v>-1.4641288433382138</v>
      </c>
    </row>
    <row r="16" spans="1:15" s="287" customFormat="1" ht="24.95" customHeight="1" x14ac:dyDescent="0.2">
      <c r="A16" s="193" t="s">
        <v>218</v>
      </c>
      <c r="B16" s="199" t="s">
        <v>141</v>
      </c>
      <c r="C16" s="113">
        <v>2.8635458167330676</v>
      </c>
      <c r="D16" s="115">
        <v>345</v>
      </c>
      <c r="E16" s="114">
        <v>345</v>
      </c>
      <c r="F16" s="114">
        <v>369</v>
      </c>
      <c r="G16" s="114">
        <v>370</v>
      </c>
      <c r="H16" s="140">
        <v>369</v>
      </c>
      <c r="I16" s="115">
        <v>-24</v>
      </c>
      <c r="J16" s="116">
        <v>-6.5040650406504064</v>
      </c>
      <c r="K16" s="110"/>
      <c r="L16" s="110"/>
      <c r="M16" s="110"/>
      <c r="N16" s="110"/>
      <c r="O16" s="110"/>
    </row>
    <row r="17" spans="1:15" s="110" customFormat="1" ht="24.95" customHeight="1" x14ac:dyDescent="0.2">
      <c r="A17" s="193" t="s">
        <v>142</v>
      </c>
      <c r="B17" s="199" t="s">
        <v>220</v>
      </c>
      <c r="C17" s="113">
        <v>0.89641434262948205</v>
      </c>
      <c r="D17" s="115">
        <v>108</v>
      </c>
      <c r="E17" s="114">
        <v>103</v>
      </c>
      <c r="F17" s="114">
        <v>104</v>
      </c>
      <c r="G17" s="114">
        <v>108</v>
      </c>
      <c r="H17" s="140">
        <v>113</v>
      </c>
      <c r="I17" s="115">
        <v>-5</v>
      </c>
      <c r="J17" s="116">
        <v>-4.4247787610619467</v>
      </c>
    </row>
    <row r="18" spans="1:15" s="287" customFormat="1" ht="24.95" customHeight="1" x14ac:dyDescent="0.2">
      <c r="A18" s="201" t="s">
        <v>144</v>
      </c>
      <c r="B18" s="202" t="s">
        <v>145</v>
      </c>
      <c r="C18" s="113">
        <v>4.166666666666667</v>
      </c>
      <c r="D18" s="115">
        <v>502</v>
      </c>
      <c r="E18" s="114">
        <v>499</v>
      </c>
      <c r="F18" s="114">
        <v>509</v>
      </c>
      <c r="G18" s="114">
        <v>502</v>
      </c>
      <c r="H18" s="140">
        <v>500</v>
      </c>
      <c r="I18" s="115">
        <v>2</v>
      </c>
      <c r="J18" s="116">
        <v>0.4</v>
      </c>
      <c r="K18" s="110"/>
      <c r="L18" s="110"/>
      <c r="M18" s="110"/>
      <c r="N18" s="110"/>
      <c r="O18" s="110"/>
    </row>
    <row r="19" spans="1:15" s="110" customFormat="1" ht="24.95" customHeight="1" x14ac:dyDescent="0.2">
      <c r="A19" s="193" t="s">
        <v>146</v>
      </c>
      <c r="B19" s="199" t="s">
        <v>147</v>
      </c>
      <c r="C19" s="113">
        <v>19.231407702523239</v>
      </c>
      <c r="D19" s="115">
        <v>2317</v>
      </c>
      <c r="E19" s="114">
        <v>2294</v>
      </c>
      <c r="F19" s="114">
        <v>2305</v>
      </c>
      <c r="G19" s="114">
        <v>2296</v>
      </c>
      <c r="H19" s="140">
        <v>2335</v>
      </c>
      <c r="I19" s="115">
        <v>-18</v>
      </c>
      <c r="J19" s="116">
        <v>-0.77087794432548185</v>
      </c>
    </row>
    <row r="20" spans="1:15" s="287" customFormat="1" ht="24.95" customHeight="1" x14ac:dyDescent="0.2">
      <c r="A20" s="193" t="s">
        <v>148</v>
      </c>
      <c r="B20" s="199" t="s">
        <v>149</v>
      </c>
      <c r="C20" s="113">
        <v>3.6686586985391765</v>
      </c>
      <c r="D20" s="115">
        <v>442</v>
      </c>
      <c r="E20" s="114">
        <v>459</v>
      </c>
      <c r="F20" s="114">
        <v>455</v>
      </c>
      <c r="G20" s="114">
        <v>462</v>
      </c>
      <c r="H20" s="140">
        <v>471</v>
      </c>
      <c r="I20" s="115">
        <v>-29</v>
      </c>
      <c r="J20" s="116">
        <v>-6.1571125265392785</v>
      </c>
      <c r="K20" s="110"/>
      <c r="L20" s="110"/>
      <c r="M20" s="110"/>
      <c r="N20" s="110"/>
      <c r="O20" s="110"/>
    </row>
    <row r="21" spans="1:15" s="110" customFormat="1" ht="24.95" customHeight="1" x14ac:dyDescent="0.2">
      <c r="A21" s="201" t="s">
        <v>150</v>
      </c>
      <c r="B21" s="202" t="s">
        <v>151</v>
      </c>
      <c r="C21" s="113">
        <v>12.03519256308101</v>
      </c>
      <c r="D21" s="115">
        <v>1450</v>
      </c>
      <c r="E21" s="114">
        <v>1623</v>
      </c>
      <c r="F21" s="114">
        <v>1671</v>
      </c>
      <c r="G21" s="114">
        <v>1694</v>
      </c>
      <c r="H21" s="140">
        <v>1605</v>
      </c>
      <c r="I21" s="115">
        <v>-155</v>
      </c>
      <c r="J21" s="116">
        <v>-9.657320872274143</v>
      </c>
    </row>
    <row r="22" spans="1:15" s="110" customFormat="1" ht="24.95" customHeight="1" x14ac:dyDescent="0.2">
      <c r="A22" s="201" t="s">
        <v>152</v>
      </c>
      <c r="B22" s="199" t="s">
        <v>153</v>
      </c>
      <c r="C22" s="113">
        <v>1.045816733067729</v>
      </c>
      <c r="D22" s="115">
        <v>126</v>
      </c>
      <c r="E22" s="114">
        <v>133</v>
      </c>
      <c r="F22" s="114">
        <v>138</v>
      </c>
      <c r="G22" s="114">
        <v>143</v>
      </c>
      <c r="H22" s="140">
        <v>139</v>
      </c>
      <c r="I22" s="115">
        <v>-13</v>
      </c>
      <c r="J22" s="116">
        <v>-9.3525179856115113</v>
      </c>
    </row>
    <row r="23" spans="1:15" s="110" customFormat="1" ht="24.95" customHeight="1" x14ac:dyDescent="0.2">
      <c r="A23" s="193" t="s">
        <v>154</v>
      </c>
      <c r="B23" s="199" t="s">
        <v>155</v>
      </c>
      <c r="C23" s="113">
        <v>1.1205179282868525</v>
      </c>
      <c r="D23" s="115">
        <v>135</v>
      </c>
      <c r="E23" s="114">
        <v>142</v>
      </c>
      <c r="F23" s="114">
        <v>146</v>
      </c>
      <c r="G23" s="114">
        <v>146</v>
      </c>
      <c r="H23" s="140">
        <v>146</v>
      </c>
      <c r="I23" s="115">
        <v>-11</v>
      </c>
      <c r="J23" s="116">
        <v>-7.5342465753424657</v>
      </c>
    </row>
    <row r="24" spans="1:15" s="110" customFormat="1" ht="24.95" customHeight="1" x14ac:dyDescent="0.2">
      <c r="A24" s="193" t="s">
        <v>156</v>
      </c>
      <c r="B24" s="199" t="s">
        <v>221</v>
      </c>
      <c r="C24" s="113">
        <v>7.22941567065073</v>
      </c>
      <c r="D24" s="115">
        <v>871</v>
      </c>
      <c r="E24" s="114">
        <v>900</v>
      </c>
      <c r="F24" s="114">
        <v>864</v>
      </c>
      <c r="G24" s="114">
        <v>890</v>
      </c>
      <c r="H24" s="140">
        <v>879</v>
      </c>
      <c r="I24" s="115">
        <v>-8</v>
      </c>
      <c r="J24" s="116">
        <v>-0.91012514220705343</v>
      </c>
    </row>
    <row r="25" spans="1:15" s="110" customFormat="1" ht="24.95" customHeight="1" x14ac:dyDescent="0.2">
      <c r="A25" s="193" t="s">
        <v>222</v>
      </c>
      <c r="B25" s="204" t="s">
        <v>159</v>
      </c>
      <c r="C25" s="113">
        <v>8.1922310756972117</v>
      </c>
      <c r="D25" s="115">
        <v>987</v>
      </c>
      <c r="E25" s="114">
        <v>1037</v>
      </c>
      <c r="F25" s="114">
        <v>1036</v>
      </c>
      <c r="G25" s="114">
        <v>1037</v>
      </c>
      <c r="H25" s="140">
        <v>1004</v>
      </c>
      <c r="I25" s="115">
        <v>-17</v>
      </c>
      <c r="J25" s="116">
        <v>-1.6932270916334662</v>
      </c>
    </row>
    <row r="26" spans="1:15" s="110" customFormat="1" ht="24.95" customHeight="1" x14ac:dyDescent="0.2">
      <c r="A26" s="201">
        <v>782.78300000000002</v>
      </c>
      <c r="B26" s="203" t="s">
        <v>160</v>
      </c>
      <c r="C26" s="113">
        <v>8.3001328021248336E-2</v>
      </c>
      <c r="D26" s="115">
        <v>10</v>
      </c>
      <c r="E26" s="114">
        <v>14</v>
      </c>
      <c r="F26" s="114">
        <v>15</v>
      </c>
      <c r="G26" s="114">
        <v>18</v>
      </c>
      <c r="H26" s="140">
        <v>21</v>
      </c>
      <c r="I26" s="115">
        <v>-11</v>
      </c>
      <c r="J26" s="116">
        <v>-52.38095238095238</v>
      </c>
    </row>
    <row r="27" spans="1:15" s="110" customFormat="1" ht="24.95" customHeight="1" x14ac:dyDescent="0.2">
      <c r="A27" s="193" t="s">
        <v>161</v>
      </c>
      <c r="B27" s="199" t="s">
        <v>162</v>
      </c>
      <c r="C27" s="113">
        <v>2.2659362549800797</v>
      </c>
      <c r="D27" s="115">
        <v>273</v>
      </c>
      <c r="E27" s="114">
        <v>282</v>
      </c>
      <c r="F27" s="114">
        <v>298</v>
      </c>
      <c r="G27" s="114">
        <v>299</v>
      </c>
      <c r="H27" s="140">
        <v>279</v>
      </c>
      <c r="I27" s="115">
        <v>-6</v>
      </c>
      <c r="J27" s="116">
        <v>-2.150537634408602</v>
      </c>
    </row>
    <row r="28" spans="1:15" s="110" customFormat="1" ht="24.95" customHeight="1" x14ac:dyDescent="0.2">
      <c r="A28" s="193" t="s">
        <v>163</v>
      </c>
      <c r="B28" s="199" t="s">
        <v>164</v>
      </c>
      <c r="C28" s="113">
        <v>3.2868525896414345</v>
      </c>
      <c r="D28" s="115">
        <v>396</v>
      </c>
      <c r="E28" s="114">
        <v>394</v>
      </c>
      <c r="F28" s="114">
        <v>414</v>
      </c>
      <c r="G28" s="114">
        <v>421</v>
      </c>
      <c r="H28" s="140">
        <v>421</v>
      </c>
      <c r="I28" s="115">
        <v>-25</v>
      </c>
      <c r="J28" s="116">
        <v>-5.9382422802850359</v>
      </c>
    </row>
    <row r="29" spans="1:15" s="110" customFormat="1" ht="24.95" customHeight="1" x14ac:dyDescent="0.2">
      <c r="A29" s="193">
        <v>86</v>
      </c>
      <c r="B29" s="199" t="s">
        <v>165</v>
      </c>
      <c r="C29" s="113">
        <v>5.3037848605577693</v>
      </c>
      <c r="D29" s="115">
        <v>639</v>
      </c>
      <c r="E29" s="114">
        <v>637</v>
      </c>
      <c r="F29" s="114">
        <v>637</v>
      </c>
      <c r="G29" s="114">
        <v>642</v>
      </c>
      <c r="H29" s="140">
        <v>645</v>
      </c>
      <c r="I29" s="115">
        <v>-6</v>
      </c>
      <c r="J29" s="116">
        <v>-0.93023255813953487</v>
      </c>
    </row>
    <row r="30" spans="1:15" s="110" customFormat="1" ht="24.95" customHeight="1" x14ac:dyDescent="0.2">
      <c r="A30" s="193">
        <v>87.88</v>
      </c>
      <c r="B30" s="204" t="s">
        <v>166</v>
      </c>
      <c r="C30" s="113">
        <v>7.8187250996015933</v>
      </c>
      <c r="D30" s="115">
        <v>942</v>
      </c>
      <c r="E30" s="114">
        <v>885</v>
      </c>
      <c r="F30" s="114">
        <v>866</v>
      </c>
      <c r="G30" s="114">
        <v>865</v>
      </c>
      <c r="H30" s="140">
        <v>856</v>
      </c>
      <c r="I30" s="115">
        <v>86</v>
      </c>
      <c r="J30" s="116">
        <v>10.046728971962617</v>
      </c>
    </row>
    <row r="31" spans="1:15" s="110" customFormat="1" ht="24.95" customHeight="1" x14ac:dyDescent="0.2">
      <c r="A31" s="193" t="s">
        <v>167</v>
      </c>
      <c r="B31" s="199" t="s">
        <v>168</v>
      </c>
      <c r="C31" s="113">
        <v>13.155710491367861</v>
      </c>
      <c r="D31" s="115">
        <v>1585</v>
      </c>
      <c r="E31" s="114">
        <v>1683</v>
      </c>
      <c r="F31" s="114">
        <v>1682</v>
      </c>
      <c r="G31" s="114">
        <v>1686</v>
      </c>
      <c r="H31" s="140">
        <v>1651</v>
      </c>
      <c r="I31" s="115">
        <v>-66</v>
      </c>
      <c r="J31" s="116">
        <v>-3.9975772259236826</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1.6019256308100929</v>
      </c>
      <c r="D34" s="115">
        <v>193</v>
      </c>
      <c r="E34" s="114">
        <v>195</v>
      </c>
      <c r="F34" s="114">
        <v>207</v>
      </c>
      <c r="G34" s="114">
        <v>204</v>
      </c>
      <c r="H34" s="140">
        <v>186</v>
      </c>
      <c r="I34" s="115">
        <v>7</v>
      </c>
      <c r="J34" s="116">
        <v>3.763440860215054</v>
      </c>
    </row>
    <row r="35" spans="1:10" s="110" customFormat="1" ht="24.95" customHeight="1" x14ac:dyDescent="0.2">
      <c r="A35" s="292" t="s">
        <v>171</v>
      </c>
      <c r="B35" s="293" t="s">
        <v>172</v>
      </c>
      <c r="C35" s="113">
        <v>13.960823373173971</v>
      </c>
      <c r="D35" s="115">
        <v>1682</v>
      </c>
      <c r="E35" s="114">
        <v>1665</v>
      </c>
      <c r="F35" s="114">
        <v>1715</v>
      </c>
      <c r="G35" s="114">
        <v>1733</v>
      </c>
      <c r="H35" s="140">
        <v>1718</v>
      </c>
      <c r="I35" s="115">
        <v>-36</v>
      </c>
      <c r="J35" s="116">
        <v>-2.0954598370197903</v>
      </c>
    </row>
    <row r="36" spans="1:10" s="110" customFormat="1" ht="24.95" customHeight="1" x14ac:dyDescent="0.2">
      <c r="A36" s="294" t="s">
        <v>173</v>
      </c>
      <c r="B36" s="295" t="s">
        <v>174</v>
      </c>
      <c r="C36" s="125">
        <v>84.437250996015933</v>
      </c>
      <c r="D36" s="143">
        <v>10173</v>
      </c>
      <c r="E36" s="144">
        <v>10483</v>
      </c>
      <c r="F36" s="144">
        <v>10527</v>
      </c>
      <c r="G36" s="144">
        <v>10599</v>
      </c>
      <c r="H36" s="145">
        <v>10452</v>
      </c>
      <c r="I36" s="143">
        <v>-279</v>
      </c>
      <c r="J36" s="146">
        <v>-2.6693455797933412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12048</v>
      </c>
      <c r="F11" s="264">
        <v>12343</v>
      </c>
      <c r="G11" s="264">
        <v>12449</v>
      </c>
      <c r="H11" s="264">
        <v>12536</v>
      </c>
      <c r="I11" s="265">
        <v>12356</v>
      </c>
      <c r="J11" s="263">
        <v>-308</v>
      </c>
      <c r="K11" s="266">
        <v>-2.4927160893493041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44.430610889774236</v>
      </c>
      <c r="E13" s="115">
        <v>5353</v>
      </c>
      <c r="F13" s="114">
        <v>5405</v>
      </c>
      <c r="G13" s="114">
        <v>5447</v>
      </c>
      <c r="H13" s="114">
        <v>5473</v>
      </c>
      <c r="I13" s="140">
        <v>5370</v>
      </c>
      <c r="J13" s="115">
        <v>-17</v>
      </c>
      <c r="K13" s="116">
        <v>-0.31657355679702048</v>
      </c>
    </row>
    <row r="14" spans="1:15" ht="15.95" customHeight="1" x14ac:dyDescent="0.2">
      <c r="A14" s="306" t="s">
        <v>230</v>
      </c>
      <c r="B14" s="307"/>
      <c r="C14" s="308"/>
      <c r="D14" s="113">
        <v>42.812084993359896</v>
      </c>
      <c r="E14" s="115">
        <v>5158</v>
      </c>
      <c r="F14" s="114">
        <v>5335</v>
      </c>
      <c r="G14" s="114">
        <v>5381</v>
      </c>
      <c r="H14" s="114">
        <v>5434</v>
      </c>
      <c r="I14" s="140">
        <v>5404</v>
      </c>
      <c r="J14" s="115">
        <v>-246</v>
      </c>
      <c r="K14" s="116">
        <v>-4.5521835677276092</v>
      </c>
    </row>
    <row r="15" spans="1:15" ht="15.95" customHeight="1" x14ac:dyDescent="0.2">
      <c r="A15" s="306" t="s">
        <v>231</v>
      </c>
      <c r="B15" s="307"/>
      <c r="C15" s="308"/>
      <c r="D15" s="113">
        <v>4.7974767596281538</v>
      </c>
      <c r="E15" s="115">
        <v>578</v>
      </c>
      <c r="F15" s="114">
        <v>622</v>
      </c>
      <c r="G15" s="114">
        <v>616</v>
      </c>
      <c r="H15" s="114">
        <v>590</v>
      </c>
      <c r="I15" s="140">
        <v>585</v>
      </c>
      <c r="J15" s="115">
        <v>-7</v>
      </c>
      <c r="K15" s="116">
        <v>-1.1965811965811965</v>
      </c>
    </row>
    <row r="16" spans="1:15" ht="15.95" customHeight="1" x14ac:dyDescent="0.2">
      <c r="A16" s="306" t="s">
        <v>232</v>
      </c>
      <c r="B16" s="307"/>
      <c r="C16" s="308"/>
      <c r="D16" s="113">
        <v>3.0627490039840639</v>
      </c>
      <c r="E16" s="115">
        <v>369</v>
      </c>
      <c r="F16" s="114">
        <v>371</v>
      </c>
      <c r="G16" s="114">
        <v>385</v>
      </c>
      <c r="H16" s="114">
        <v>392</v>
      </c>
      <c r="I16" s="140">
        <v>387</v>
      </c>
      <c r="J16" s="115">
        <v>-18</v>
      </c>
      <c r="K16" s="116">
        <v>-4.6511627906976747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1.2450199203187251</v>
      </c>
      <c r="E18" s="115">
        <v>150</v>
      </c>
      <c r="F18" s="114">
        <v>153</v>
      </c>
      <c r="G18" s="114">
        <v>163</v>
      </c>
      <c r="H18" s="114">
        <v>161</v>
      </c>
      <c r="I18" s="140">
        <v>150</v>
      </c>
      <c r="J18" s="115">
        <v>0</v>
      </c>
      <c r="K18" s="116">
        <v>0</v>
      </c>
    </row>
    <row r="19" spans="1:11" ht="14.1" customHeight="1" x14ac:dyDescent="0.2">
      <c r="A19" s="306" t="s">
        <v>235</v>
      </c>
      <c r="B19" s="307" t="s">
        <v>236</v>
      </c>
      <c r="C19" s="308"/>
      <c r="D19" s="113">
        <v>0.92961487383798136</v>
      </c>
      <c r="E19" s="115">
        <v>112</v>
      </c>
      <c r="F19" s="114">
        <v>110</v>
      </c>
      <c r="G19" s="114">
        <v>121</v>
      </c>
      <c r="H19" s="114">
        <v>120</v>
      </c>
      <c r="I19" s="140">
        <v>111</v>
      </c>
      <c r="J19" s="115">
        <v>1</v>
      </c>
      <c r="K19" s="116">
        <v>0.90090090090090091</v>
      </c>
    </row>
    <row r="20" spans="1:11" ht="14.1" customHeight="1" x14ac:dyDescent="0.2">
      <c r="A20" s="306">
        <v>12</v>
      </c>
      <c r="B20" s="307" t="s">
        <v>237</v>
      </c>
      <c r="C20" s="308"/>
      <c r="D20" s="113">
        <v>2.0750332005312084</v>
      </c>
      <c r="E20" s="115">
        <v>250</v>
      </c>
      <c r="F20" s="114">
        <v>250</v>
      </c>
      <c r="G20" s="114">
        <v>272</v>
      </c>
      <c r="H20" s="114">
        <v>287</v>
      </c>
      <c r="I20" s="140">
        <v>265</v>
      </c>
      <c r="J20" s="115">
        <v>-15</v>
      </c>
      <c r="K20" s="116">
        <v>-5.6603773584905657</v>
      </c>
    </row>
    <row r="21" spans="1:11" ht="14.1" customHeight="1" x14ac:dyDescent="0.2">
      <c r="A21" s="306">
        <v>21</v>
      </c>
      <c r="B21" s="307" t="s">
        <v>238</v>
      </c>
      <c r="C21" s="308"/>
      <c r="D21" s="113">
        <v>0.18260292164674635</v>
      </c>
      <c r="E21" s="115">
        <v>22</v>
      </c>
      <c r="F21" s="114">
        <v>22</v>
      </c>
      <c r="G21" s="114">
        <v>19</v>
      </c>
      <c r="H21" s="114">
        <v>17</v>
      </c>
      <c r="I21" s="140">
        <v>16</v>
      </c>
      <c r="J21" s="115">
        <v>6</v>
      </c>
      <c r="K21" s="116">
        <v>37.5</v>
      </c>
    </row>
    <row r="22" spans="1:11" ht="14.1" customHeight="1" x14ac:dyDescent="0.2">
      <c r="A22" s="306">
        <v>22</v>
      </c>
      <c r="B22" s="307" t="s">
        <v>239</v>
      </c>
      <c r="C22" s="308"/>
      <c r="D22" s="113">
        <v>0.47310756972111556</v>
      </c>
      <c r="E22" s="115">
        <v>57</v>
      </c>
      <c r="F22" s="114">
        <v>54</v>
      </c>
      <c r="G22" s="114">
        <v>58</v>
      </c>
      <c r="H22" s="114">
        <v>61</v>
      </c>
      <c r="I22" s="140">
        <v>67</v>
      </c>
      <c r="J22" s="115">
        <v>-10</v>
      </c>
      <c r="K22" s="116">
        <v>-14.925373134328359</v>
      </c>
    </row>
    <row r="23" spans="1:11" ht="14.1" customHeight="1" x14ac:dyDescent="0.2">
      <c r="A23" s="306">
        <v>23</v>
      </c>
      <c r="B23" s="307" t="s">
        <v>240</v>
      </c>
      <c r="C23" s="308"/>
      <c r="D23" s="113">
        <v>0.83831341301460827</v>
      </c>
      <c r="E23" s="115">
        <v>101</v>
      </c>
      <c r="F23" s="114">
        <v>112</v>
      </c>
      <c r="G23" s="114">
        <v>109</v>
      </c>
      <c r="H23" s="114">
        <v>107</v>
      </c>
      <c r="I23" s="140">
        <v>110</v>
      </c>
      <c r="J23" s="115">
        <v>-9</v>
      </c>
      <c r="K23" s="116">
        <v>-8.1818181818181817</v>
      </c>
    </row>
    <row r="24" spans="1:11" ht="14.1" customHeight="1" x14ac:dyDescent="0.2">
      <c r="A24" s="306">
        <v>24</v>
      </c>
      <c r="B24" s="307" t="s">
        <v>241</v>
      </c>
      <c r="C24" s="308"/>
      <c r="D24" s="113">
        <v>0.66401062416998669</v>
      </c>
      <c r="E24" s="115">
        <v>80</v>
      </c>
      <c r="F24" s="114">
        <v>71</v>
      </c>
      <c r="G24" s="114">
        <v>77</v>
      </c>
      <c r="H24" s="114">
        <v>84</v>
      </c>
      <c r="I24" s="140">
        <v>91</v>
      </c>
      <c r="J24" s="115">
        <v>-11</v>
      </c>
      <c r="K24" s="116">
        <v>-12.087912087912088</v>
      </c>
    </row>
    <row r="25" spans="1:11" ht="14.1" customHeight="1" x14ac:dyDescent="0.2">
      <c r="A25" s="306">
        <v>25</v>
      </c>
      <c r="B25" s="307" t="s">
        <v>242</v>
      </c>
      <c r="C25" s="308"/>
      <c r="D25" s="113">
        <v>1.2948207171314741</v>
      </c>
      <c r="E25" s="115">
        <v>156</v>
      </c>
      <c r="F25" s="114">
        <v>177</v>
      </c>
      <c r="G25" s="114">
        <v>155</v>
      </c>
      <c r="H25" s="114">
        <v>158</v>
      </c>
      <c r="I25" s="140">
        <v>151</v>
      </c>
      <c r="J25" s="115">
        <v>5</v>
      </c>
      <c r="K25" s="116">
        <v>3.3112582781456954</v>
      </c>
    </row>
    <row r="26" spans="1:11" ht="14.1" customHeight="1" x14ac:dyDescent="0.2">
      <c r="A26" s="306">
        <v>26</v>
      </c>
      <c r="B26" s="307" t="s">
        <v>243</v>
      </c>
      <c r="C26" s="308"/>
      <c r="D26" s="113">
        <v>0.98771580345285526</v>
      </c>
      <c r="E26" s="115">
        <v>119</v>
      </c>
      <c r="F26" s="114">
        <v>128</v>
      </c>
      <c r="G26" s="114">
        <v>132</v>
      </c>
      <c r="H26" s="114">
        <v>124</v>
      </c>
      <c r="I26" s="140">
        <v>134</v>
      </c>
      <c r="J26" s="115">
        <v>-15</v>
      </c>
      <c r="K26" s="116">
        <v>-11.194029850746269</v>
      </c>
    </row>
    <row r="27" spans="1:11" ht="14.1" customHeight="1" x14ac:dyDescent="0.2">
      <c r="A27" s="306">
        <v>27</v>
      </c>
      <c r="B27" s="307" t="s">
        <v>244</v>
      </c>
      <c r="C27" s="308"/>
      <c r="D27" s="113">
        <v>0.34030544488711817</v>
      </c>
      <c r="E27" s="115">
        <v>41</v>
      </c>
      <c r="F27" s="114">
        <v>40</v>
      </c>
      <c r="G27" s="114">
        <v>45</v>
      </c>
      <c r="H27" s="114">
        <v>45</v>
      </c>
      <c r="I27" s="140">
        <v>44</v>
      </c>
      <c r="J27" s="115">
        <v>-3</v>
      </c>
      <c r="K27" s="116">
        <v>-6.8181818181818183</v>
      </c>
    </row>
    <row r="28" spans="1:11" ht="14.1" customHeight="1" x14ac:dyDescent="0.2">
      <c r="A28" s="306">
        <v>28</v>
      </c>
      <c r="B28" s="307" t="s">
        <v>245</v>
      </c>
      <c r="C28" s="308"/>
      <c r="D28" s="113">
        <v>0.20750332005312086</v>
      </c>
      <c r="E28" s="115">
        <v>25</v>
      </c>
      <c r="F28" s="114">
        <v>27</v>
      </c>
      <c r="G28" s="114">
        <v>29</v>
      </c>
      <c r="H28" s="114">
        <v>29</v>
      </c>
      <c r="I28" s="140">
        <v>29</v>
      </c>
      <c r="J28" s="115">
        <v>-4</v>
      </c>
      <c r="K28" s="116">
        <v>-13.793103448275861</v>
      </c>
    </row>
    <row r="29" spans="1:11" ht="14.1" customHeight="1" x14ac:dyDescent="0.2">
      <c r="A29" s="306">
        <v>29</v>
      </c>
      <c r="B29" s="307" t="s">
        <v>246</v>
      </c>
      <c r="C29" s="308"/>
      <c r="D29" s="113">
        <v>3.3864541832669324</v>
      </c>
      <c r="E29" s="115">
        <v>408</v>
      </c>
      <c r="F29" s="114">
        <v>469</v>
      </c>
      <c r="G29" s="114">
        <v>466</v>
      </c>
      <c r="H29" s="114">
        <v>486</v>
      </c>
      <c r="I29" s="140">
        <v>489</v>
      </c>
      <c r="J29" s="115">
        <v>-81</v>
      </c>
      <c r="K29" s="116">
        <v>-16.564417177914109</v>
      </c>
    </row>
    <row r="30" spans="1:11" ht="14.1" customHeight="1" x14ac:dyDescent="0.2">
      <c r="A30" s="306" t="s">
        <v>247</v>
      </c>
      <c r="B30" s="307" t="s">
        <v>248</v>
      </c>
      <c r="C30" s="308"/>
      <c r="D30" s="113" t="s">
        <v>513</v>
      </c>
      <c r="E30" s="115" t="s">
        <v>513</v>
      </c>
      <c r="F30" s="114" t="s">
        <v>513</v>
      </c>
      <c r="G30" s="114" t="s">
        <v>513</v>
      </c>
      <c r="H30" s="114">
        <v>59</v>
      </c>
      <c r="I30" s="140">
        <v>54</v>
      </c>
      <c r="J30" s="115" t="s">
        <v>513</v>
      </c>
      <c r="K30" s="116" t="s">
        <v>513</v>
      </c>
    </row>
    <row r="31" spans="1:11" ht="14.1" customHeight="1" x14ac:dyDescent="0.2">
      <c r="A31" s="306" t="s">
        <v>249</v>
      </c>
      <c r="B31" s="307" t="s">
        <v>250</v>
      </c>
      <c r="C31" s="308"/>
      <c r="D31" s="113">
        <v>3.012948207171315</v>
      </c>
      <c r="E31" s="115">
        <v>363</v>
      </c>
      <c r="F31" s="114">
        <v>423</v>
      </c>
      <c r="G31" s="114">
        <v>413</v>
      </c>
      <c r="H31" s="114">
        <v>427</v>
      </c>
      <c r="I31" s="140">
        <v>435</v>
      </c>
      <c r="J31" s="115">
        <v>-72</v>
      </c>
      <c r="K31" s="116">
        <v>-16.551724137931036</v>
      </c>
    </row>
    <row r="32" spans="1:11" ht="14.1" customHeight="1" x14ac:dyDescent="0.2">
      <c r="A32" s="306">
        <v>31</v>
      </c>
      <c r="B32" s="307" t="s">
        <v>251</v>
      </c>
      <c r="C32" s="308"/>
      <c r="D32" s="113">
        <v>0.17430278884462153</v>
      </c>
      <c r="E32" s="115">
        <v>21</v>
      </c>
      <c r="F32" s="114">
        <v>22</v>
      </c>
      <c r="G32" s="114">
        <v>22</v>
      </c>
      <c r="H32" s="114">
        <v>22</v>
      </c>
      <c r="I32" s="140">
        <v>25</v>
      </c>
      <c r="J32" s="115">
        <v>-4</v>
      </c>
      <c r="K32" s="116">
        <v>-16</v>
      </c>
    </row>
    <row r="33" spans="1:11" ht="14.1" customHeight="1" x14ac:dyDescent="0.2">
      <c r="A33" s="306">
        <v>32</v>
      </c>
      <c r="B33" s="307" t="s">
        <v>252</v>
      </c>
      <c r="C33" s="308"/>
      <c r="D33" s="113">
        <v>1.1371181938911024</v>
      </c>
      <c r="E33" s="115">
        <v>137</v>
      </c>
      <c r="F33" s="114">
        <v>130</v>
      </c>
      <c r="G33" s="114">
        <v>139</v>
      </c>
      <c r="H33" s="114">
        <v>133</v>
      </c>
      <c r="I33" s="140">
        <v>120</v>
      </c>
      <c r="J33" s="115">
        <v>17</v>
      </c>
      <c r="K33" s="116">
        <v>14.166666666666666</v>
      </c>
    </row>
    <row r="34" spans="1:11" ht="14.1" customHeight="1" x14ac:dyDescent="0.2">
      <c r="A34" s="306">
        <v>33</v>
      </c>
      <c r="B34" s="307" t="s">
        <v>253</v>
      </c>
      <c r="C34" s="308"/>
      <c r="D34" s="113">
        <v>0.57270916334661359</v>
      </c>
      <c r="E34" s="115">
        <v>69</v>
      </c>
      <c r="F34" s="114">
        <v>62</v>
      </c>
      <c r="G34" s="114">
        <v>60</v>
      </c>
      <c r="H34" s="114">
        <v>65</v>
      </c>
      <c r="I34" s="140">
        <v>68</v>
      </c>
      <c r="J34" s="115">
        <v>1</v>
      </c>
      <c r="K34" s="116">
        <v>1.4705882352941178</v>
      </c>
    </row>
    <row r="35" spans="1:11" ht="14.1" customHeight="1" x14ac:dyDescent="0.2">
      <c r="A35" s="306">
        <v>34</v>
      </c>
      <c r="B35" s="307" t="s">
        <v>254</v>
      </c>
      <c r="C35" s="308"/>
      <c r="D35" s="113">
        <v>4.3741699867197879</v>
      </c>
      <c r="E35" s="115">
        <v>527</v>
      </c>
      <c r="F35" s="114">
        <v>546</v>
      </c>
      <c r="G35" s="114">
        <v>554</v>
      </c>
      <c r="H35" s="114">
        <v>579</v>
      </c>
      <c r="I35" s="140">
        <v>576</v>
      </c>
      <c r="J35" s="115">
        <v>-49</v>
      </c>
      <c r="K35" s="116">
        <v>-8.5069444444444446</v>
      </c>
    </row>
    <row r="36" spans="1:11" ht="14.1" customHeight="1" x14ac:dyDescent="0.2">
      <c r="A36" s="306">
        <v>41</v>
      </c>
      <c r="B36" s="307" t="s">
        <v>255</v>
      </c>
      <c r="C36" s="308"/>
      <c r="D36" s="113">
        <v>2.4900398406374501E-2</v>
      </c>
      <c r="E36" s="115">
        <v>3</v>
      </c>
      <c r="F36" s="114">
        <v>3</v>
      </c>
      <c r="G36" s="114">
        <v>3</v>
      </c>
      <c r="H36" s="114" t="s">
        <v>513</v>
      </c>
      <c r="I36" s="140">
        <v>8</v>
      </c>
      <c r="J36" s="115">
        <v>-5</v>
      </c>
      <c r="K36" s="116">
        <v>-62.5</v>
      </c>
    </row>
    <row r="37" spans="1:11" ht="14.1" customHeight="1" x14ac:dyDescent="0.2">
      <c r="A37" s="306">
        <v>42</v>
      </c>
      <c r="B37" s="307" t="s">
        <v>256</v>
      </c>
      <c r="C37" s="308"/>
      <c r="D37" s="113">
        <v>4.1500664010624168E-2</v>
      </c>
      <c r="E37" s="115">
        <v>5</v>
      </c>
      <c r="F37" s="114">
        <v>4</v>
      </c>
      <c r="G37" s="114">
        <v>5</v>
      </c>
      <c r="H37" s="114">
        <v>6</v>
      </c>
      <c r="I37" s="140" t="s">
        <v>513</v>
      </c>
      <c r="J37" s="115" t="s">
        <v>513</v>
      </c>
      <c r="K37" s="116" t="s">
        <v>513</v>
      </c>
    </row>
    <row r="38" spans="1:11" ht="14.1" customHeight="1" x14ac:dyDescent="0.2">
      <c r="A38" s="306">
        <v>43</v>
      </c>
      <c r="B38" s="307" t="s">
        <v>257</v>
      </c>
      <c r="C38" s="308"/>
      <c r="D38" s="113">
        <v>0.19920318725099601</v>
      </c>
      <c r="E38" s="115">
        <v>24</v>
      </c>
      <c r="F38" s="114">
        <v>25</v>
      </c>
      <c r="G38" s="114">
        <v>24</v>
      </c>
      <c r="H38" s="114">
        <v>25</v>
      </c>
      <c r="I38" s="140">
        <v>25</v>
      </c>
      <c r="J38" s="115">
        <v>-1</v>
      </c>
      <c r="K38" s="116">
        <v>-4</v>
      </c>
    </row>
    <row r="39" spans="1:11" ht="14.1" customHeight="1" x14ac:dyDescent="0.2">
      <c r="A39" s="306">
        <v>51</v>
      </c>
      <c r="B39" s="307" t="s">
        <v>258</v>
      </c>
      <c r="C39" s="308"/>
      <c r="D39" s="113">
        <v>6.8227091633466133</v>
      </c>
      <c r="E39" s="115">
        <v>822</v>
      </c>
      <c r="F39" s="114">
        <v>810</v>
      </c>
      <c r="G39" s="114">
        <v>815</v>
      </c>
      <c r="H39" s="114">
        <v>829</v>
      </c>
      <c r="I39" s="140">
        <v>812</v>
      </c>
      <c r="J39" s="115">
        <v>10</v>
      </c>
      <c r="K39" s="116">
        <v>1.2315270935960592</v>
      </c>
    </row>
    <row r="40" spans="1:11" ht="14.1" customHeight="1" x14ac:dyDescent="0.2">
      <c r="A40" s="306" t="s">
        <v>259</v>
      </c>
      <c r="B40" s="307" t="s">
        <v>260</v>
      </c>
      <c r="C40" s="308"/>
      <c r="D40" s="113">
        <v>6.5737051792828689</v>
      </c>
      <c r="E40" s="115">
        <v>792</v>
      </c>
      <c r="F40" s="114">
        <v>781</v>
      </c>
      <c r="G40" s="114">
        <v>783</v>
      </c>
      <c r="H40" s="114">
        <v>803</v>
      </c>
      <c r="I40" s="140">
        <v>793</v>
      </c>
      <c r="J40" s="115">
        <v>-1</v>
      </c>
      <c r="K40" s="116">
        <v>-0.12610340479192939</v>
      </c>
    </row>
    <row r="41" spans="1:11" ht="14.1" customHeight="1" x14ac:dyDescent="0.2">
      <c r="A41" s="306"/>
      <c r="B41" s="307" t="s">
        <v>261</v>
      </c>
      <c r="C41" s="308"/>
      <c r="D41" s="113">
        <v>2.0584329349269588</v>
      </c>
      <c r="E41" s="115">
        <v>248</v>
      </c>
      <c r="F41" s="114">
        <v>253</v>
      </c>
      <c r="G41" s="114">
        <v>252</v>
      </c>
      <c r="H41" s="114">
        <v>266</v>
      </c>
      <c r="I41" s="140">
        <v>269</v>
      </c>
      <c r="J41" s="115">
        <v>-21</v>
      </c>
      <c r="K41" s="116">
        <v>-7.8066914498141262</v>
      </c>
    </row>
    <row r="42" spans="1:11" ht="14.1" customHeight="1" x14ac:dyDescent="0.2">
      <c r="A42" s="306">
        <v>52</v>
      </c>
      <c r="B42" s="307" t="s">
        <v>262</v>
      </c>
      <c r="C42" s="308"/>
      <c r="D42" s="113">
        <v>5.810092961487384</v>
      </c>
      <c r="E42" s="115">
        <v>700</v>
      </c>
      <c r="F42" s="114">
        <v>720</v>
      </c>
      <c r="G42" s="114">
        <v>713</v>
      </c>
      <c r="H42" s="114">
        <v>699</v>
      </c>
      <c r="I42" s="140">
        <v>702</v>
      </c>
      <c r="J42" s="115">
        <v>-2</v>
      </c>
      <c r="K42" s="116">
        <v>-0.28490028490028491</v>
      </c>
    </row>
    <row r="43" spans="1:11" ht="14.1" customHeight="1" x14ac:dyDescent="0.2">
      <c r="A43" s="306" t="s">
        <v>263</v>
      </c>
      <c r="B43" s="307" t="s">
        <v>264</v>
      </c>
      <c r="C43" s="308"/>
      <c r="D43" s="113">
        <v>5.6772908366533867</v>
      </c>
      <c r="E43" s="115">
        <v>684</v>
      </c>
      <c r="F43" s="114">
        <v>703</v>
      </c>
      <c r="G43" s="114">
        <v>693</v>
      </c>
      <c r="H43" s="114">
        <v>681</v>
      </c>
      <c r="I43" s="140">
        <v>687</v>
      </c>
      <c r="J43" s="115">
        <v>-3</v>
      </c>
      <c r="K43" s="116">
        <v>-0.4366812227074236</v>
      </c>
    </row>
    <row r="44" spans="1:11" ht="14.1" customHeight="1" x14ac:dyDescent="0.2">
      <c r="A44" s="306">
        <v>53</v>
      </c>
      <c r="B44" s="307" t="s">
        <v>265</v>
      </c>
      <c r="C44" s="308"/>
      <c r="D44" s="113">
        <v>1.2699203187250996</v>
      </c>
      <c r="E44" s="115">
        <v>153</v>
      </c>
      <c r="F44" s="114">
        <v>147</v>
      </c>
      <c r="G44" s="114">
        <v>172</v>
      </c>
      <c r="H44" s="114">
        <v>170</v>
      </c>
      <c r="I44" s="140">
        <v>151</v>
      </c>
      <c r="J44" s="115">
        <v>2</v>
      </c>
      <c r="K44" s="116">
        <v>1.3245033112582782</v>
      </c>
    </row>
    <row r="45" spans="1:11" ht="14.1" customHeight="1" x14ac:dyDescent="0.2">
      <c r="A45" s="306" t="s">
        <v>266</v>
      </c>
      <c r="B45" s="307" t="s">
        <v>267</v>
      </c>
      <c r="C45" s="308"/>
      <c r="D45" s="113">
        <v>1.203519256308101</v>
      </c>
      <c r="E45" s="115">
        <v>145</v>
      </c>
      <c r="F45" s="114">
        <v>139</v>
      </c>
      <c r="G45" s="114">
        <v>164</v>
      </c>
      <c r="H45" s="114">
        <v>162</v>
      </c>
      <c r="I45" s="140">
        <v>143</v>
      </c>
      <c r="J45" s="115">
        <v>2</v>
      </c>
      <c r="K45" s="116">
        <v>1.3986013986013985</v>
      </c>
    </row>
    <row r="46" spans="1:11" ht="14.1" customHeight="1" x14ac:dyDescent="0.2">
      <c r="A46" s="306">
        <v>54</v>
      </c>
      <c r="B46" s="307" t="s">
        <v>268</v>
      </c>
      <c r="C46" s="308"/>
      <c r="D46" s="113">
        <v>14.450531208499337</v>
      </c>
      <c r="E46" s="115">
        <v>1741</v>
      </c>
      <c r="F46" s="114">
        <v>1778</v>
      </c>
      <c r="G46" s="114">
        <v>1802</v>
      </c>
      <c r="H46" s="114">
        <v>1786</v>
      </c>
      <c r="I46" s="140">
        <v>1785</v>
      </c>
      <c r="J46" s="115">
        <v>-44</v>
      </c>
      <c r="K46" s="116">
        <v>-2.4649859943977592</v>
      </c>
    </row>
    <row r="47" spans="1:11" ht="14.1" customHeight="1" x14ac:dyDescent="0.2">
      <c r="A47" s="306">
        <v>61</v>
      </c>
      <c r="B47" s="307" t="s">
        <v>269</v>
      </c>
      <c r="C47" s="308"/>
      <c r="D47" s="113">
        <v>0.55610889774236383</v>
      </c>
      <c r="E47" s="115">
        <v>67</v>
      </c>
      <c r="F47" s="114">
        <v>65</v>
      </c>
      <c r="G47" s="114">
        <v>69</v>
      </c>
      <c r="H47" s="114">
        <v>68</v>
      </c>
      <c r="I47" s="140">
        <v>59</v>
      </c>
      <c r="J47" s="115">
        <v>8</v>
      </c>
      <c r="K47" s="116">
        <v>13.559322033898304</v>
      </c>
    </row>
    <row r="48" spans="1:11" ht="14.1" customHeight="1" x14ac:dyDescent="0.2">
      <c r="A48" s="306">
        <v>62</v>
      </c>
      <c r="B48" s="307" t="s">
        <v>270</v>
      </c>
      <c r="C48" s="308"/>
      <c r="D48" s="113">
        <v>11.719787516600265</v>
      </c>
      <c r="E48" s="115">
        <v>1412</v>
      </c>
      <c r="F48" s="114">
        <v>1401</v>
      </c>
      <c r="G48" s="114">
        <v>1388</v>
      </c>
      <c r="H48" s="114">
        <v>1379</v>
      </c>
      <c r="I48" s="140">
        <v>1410</v>
      </c>
      <c r="J48" s="115">
        <v>2</v>
      </c>
      <c r="K48" s="116">
        <v>0.14184397163120568</v>
      </c>
    </row>
    <row r="49" spans="1:11" ht="14.1" customHeight="1" x14ac:dyDescent="0.2">
      <c r="A49" s="306">
        <v>63</v>
      </c>
      <c r="B49" s="307" t="s">
        <v>271</v>
      </c>
      <c r="C49" s="308"/>
      <c r="D49" s="113">
        <v>8.989043824701195</v>
      </c>
      <c r="E49" s="115">
        <v>1083</v>
      </c>
      <c r="F49" s="114">
        <v>1222</v>
      </c>
      <c r="G49" s="114">
        <v>1240</v>
      </c>
      <c r="H49" s="114">
        <v>1247</v>
      </c>
      <c r="I49" s="140">
        <v>1156</v>
      </c>
      <c r="J49" s="115">
        <v>-73</v>
      </c>
      <c r="K49" s="116">
        <v>-6.3148788927335637</v>
      </c>
    </row>
    <row r="50" spans="1:11" ht="14.1" customHeight="1" x14ac:dyDescent="0.2">
      <c r="A50" s="306" t="s">
        <v>272</v>
      </c>
      <c r="B50" s="307" t="s">
        <v>273</v>
      </c>
      <c r="C50" s="308"/>
      <c r="D50" s="113">
        <v>0.4399070385126162</v>
      </c>
      <c r="E50" s="115">
        <v>53</v>
      </c>
      <c r="F50" s="114">
        <v>59</v>
      </c>
      <c r="G50" s="114">
        <v>60</v>
      </c>
      <c r="H50" s="114">
        <v>58</v>
      </c>
      <c r="I50" s="140">
        <v>55</v>
      </c>
      <c r="J50" s="115">
        <v>-2</v>
      </c>
      <c r="K50" s="116">
        <v>-3.6363636363636362</v>
      </c>
    </row>
    <row r="51" spans="1:11" ht="14.1" customHeight="1" x14ac:dyDescent="0.2">
      <c r="A51" s="306" t="s">
        <v>274</v>
      </c>
      <c r="B51" s="307" t="s">
        <v>275</v>
      </c>
      <c r="C51" s="308"/>
      <c r="D51" s="113">
        <v>8.1341301460823381</v>
      </c>
      <c r="E51" s="115">
        <v>980</v>
      </c>
      <c r="F51" s="114">
        <v>1115</v>
      </c>
      <c r="G51" s="114">
        <v>1132</v>
      </c>
      <c r="H51" s="114">
        <v>1143</v>
      </c>
      <c r="I51" s="140">
        <v>1053</v>
      </c>
      <c r="J51" s="115">
        <v>-73</v>
      </c>
      <c r="K51" s="116">
        <v>-6.9325735992402659</v>
      </c>
    </row>
    <row r="52" spans="1:11" ht="14.1" customHeight="1" x14ac:dyDescent="0.2">
      <c r="A52" s="306">
        <v>71</v>
      </c>
      <c r="B52" s="307" t="s">
        <v>276</v>
      </c>
      <c r="C52" s="308"/>
      <c r="D52" s="113">
        <v>11.404382470119522</v>
      </c>
      <c r="E52" s="115">
        <v>1374</v>
      </c>
      <c r="F52" s="114">
        <v>1379</v>
      </c>
      <c r="G52" s="114">
        <v>1384</v>
      </c>
      <c r="H52" s="114">
        <v>1418</v>
      </c>
      <c r="I52" s="140">
        <v>1417</v>
      </c>
      <c r="J52" s="115">
        <v>-43</v>
      </c>
      <c r="K52" s="116">
        <v>-3.0345800988002822</v>
      </c>
    </row>
    <row r="53" spans="1:11" ht="14.1" customHeight="1" x14ac:dyDescent="0.2">
      <c r="A53" s="306" t="s">
        <v>277</v>
      </c>
      <c r="B53" s="307" t="s">
        <v>278</v>
      </c>
      <c r="C53" s="308"/>
      <c r="D53" s="113">
        <v>0.66401062416998669</v>
      </c>
      <c r="E53" s="115">
        <v>80</v>
      </c>
      <c r="F53" s="114">
        <v>81</v>
      </c>
      <c r="G53" s="114">
        <v>85</v>
      </c>
      <c r="H53" s="114">
        <v>90</v>
      </c>
      <c r="I53" s="140">
        <v>93</v>
      </c>
      <c r="J53" s="115">
        <v>-13</v>
      </c>
      <c r="K53" s="116">
        <v>-13.978494623655914</v>
      </c>
    </row>
    <row r="54" spans="1:11" ht="14.1" customHeight="1" x14ac:dyDescent="0.2">
      <c r="A54" s="306" t="s">
        <v>279</v>
      </c>
      <c r="B54" s="307" t="s">
        <v>280</v>
      </c>
      <c r="C54" s="308"/>
      <c r="D54" s="113">
        <v>10.400066401062418</v>
      </c>
      <c r="E54" s="115">
        <v>1253</v>
      </c>
      <c r="F54" s="114">
        <v>1255</v>
      </c>
      <c r="G54" s="114">
        <v>1254</v>
      </c>
      <c r="H54" s="114">
        <v>1286</v>
      </c>
      <c r="I54" s="140">
        <v>1281</v>
      </c>
      <c r="J54" s="115">
        <v>-28</v>
      </c>
      <c r="K54" s="116">
        <v>-2.1857923497267762</v>
      </c>
    </row>
    <row r="55" spans="1:11" ht="14.1" customHeight="1" x14ac:dyDescent="0.2">
      <c r="A55" s="306">
        <v>72</v>
      </c>
      <c r="B55" s="307" t="s">
        <v>281</v>
      </c>
      <c r="C55" s="308"/>
      <c r="D55" s="113">
        <v>1.1952191235059761</v>
      </c>
      <c r="E55" s="115">
        <v>144</v>
      </c>
      <c r="F55" s="114">
        <v>156</v>
      </c>
      <c r="G55" s="114">
        <v>162</v>
      </c>
      <c r="H55" s="114">
        <v>161</v>
      </c>
      <c r="I55" s="140">
        <v>158</v>
      </c>
      <c r="J55" s="115">
        <v>-14</v>
      </c>
      <c r="K55" s="116">
        <v>-8.8607594936708853</v>
      </c>
    </row>
    <row r="56" spans="1:11" ht="14.1" customHeight="1" x14ac:dyDescent="0.2">
      <c r="A56" s="306" t="s">
        <v>282</v>
      </c>
      <c r="B56" s="307" t="s">
        <v>283</v>
      </c>
      <c r="C56" s="308"/>
      <c r="D56" s="113">
        <v>0.22410358565737051</v>
      </c>
      <c r="E56" s="115">
        <v>27</v>
      </c>
      <c r="F56" s="114">
        <v>31</v>
      </c>
      <c r="G56" s="114">
        <v>32</v>
      </c>
      <c r="H56" s="114">
        <v>32</v>
      </c>
      <c r="I56" s="140">
        <v>31</v>
      </c>
      <c r="J56" s="115">
        <v>-4</v>
      </c>
      <c r="K56" s="116">
        <v>-12.903225806451612</v>
      </c>
    </row>
    <row r="57" spans="1:11" ht="14.1" customHeight="1" x14ac:dyDescent="0.2">
      <c r="A57" s="306" t="s">
        <v>284</v>
      </c>
      <c r="B57" s="307" t="s">
        <v>285</v>
      </c>
      <c r="C57" s="308"/>
      <c r="D57" s="113">
        <v>0.73041168658698541</v>
      </c>
      <c r="E57" s="115">
        <v>88</v>
      </c>
      <c r="F57" s="114">
        <v>95</v>
      </c>
      <c r="G57" s="114">
        <v>101</v>
      </c>
      <c r="H57" s="114">
        <v>99</v>
      </c>
      <c r="I57" s="140">
        <v>99</v>
      </c>
      <c r="J57" s="115">
        <v>-11</v>
      </c>
      <c r="K57" s="116">
        <v>-11.111111111111111</v>
      </c>
    </row>
    <row r="58" spans="1:11" ht="14.1" customHeight="1" x14ac:dyDescent="0.2">
      <c r="A58" s="306">
        <v>73</v>
      </c>
      <c r="B58" s="307" t="s">
        <v>286</v>
      </c>
      <c r="C58" s="308"/>
      <c r="D58" s="113">
        <v>1.2118193891102258</v>
      </c>
      <c r="E58" s="115">
        <v>146</v>
      </c>
      <c r="F58" s="114">
        <v>137</v>
      </c>
      <c r="G58" s="114">
        <v>132</v>
      </c>
      <c r="H58" s="114">
        <v>128</v>
      </c>
      <c r="I58" s="140">
        <v>129</v>
      </c>
      <c r="J58" s="115">
        <v>17</v>
      </c>
      <c r="K58" s="116">
        <v>13.178294573643411</v>
      </c>
    </row>
    <row r="59" spans="1:11" ht="14.1" customHeight="1" x14ac:dyDescent="0.2">
      <c r="A59" s="306" t="s">
        <v>287</v>
      </c>
      <c r="B59" s="307" t="s">
        <v>288</v>
      </c>
      <c r="C59" s="308"/>
      <c r="D59" s="113">
        <v>0.83831341301460827</v>
      </c>
      <c r="E59" s="115">
        <v>101</v>
      </c>
      <c r="F59" s="114">
        <v>94</v>
      </c>
      <c r="G59" s="114">
        <v>89</v>
      </c>
      <c r="H59" s="114">
        <v>85</v>
      </c>
      <c r="I59" s="140">
        <v>89</v>
      </c>
      <c r="J59" s="115">
        <v>12</v>
      </c>
      <c r="K59" s="116">
        <v>13.48314606741573</v>
      </c>
    </row>
    <row r="60" spans="1:11" ht="14.1" customHeight="1" x14ac:dyDescent="0.2">
      <c r="A60" s="306">
        <v>81</v>
      </c>
      <c r="B60" s="307" t="s">
        <v>289</v>
      </c>
      <c r="C60" s="308"/>
      <c r="D60" s="113">
        <v>3.942563081009296</v>
      </c>
      <c r="E60" s="115">
        <v>475</v>
      </c>
      <c r="F60" s="114">
        <v>487</v>
      </c>
      <c r="G60" s="114">
        <v>487</v>
      </c>
      <c r="H60" s="114">
        <v>486</v>
      </c>
      <c r="I60" s="140">
        <v>460</v>
      </c>
      <c r="J60" s="115">
        <v>15</v>
      </c>
      <c r="K60" s="116">
        <v>3.2608695652173911</v>
      </c>
    </row>
    <row r="61" spans="1:11" ht="14.1" customHeight="1" x14ac:dyDescent="0.2">
      <c r="A61" s="306" t="s">
        <v>290</v>
      </c>
      <c r="B61" s="307" t="s">
        <v>291</v>
      </c>
      <c r="C61" s="308"/>
      <c r="D61" s="113">
        <v>0.8798140770252324</v>
      </c>
      <c r="E61" s="115">
        <v>106</v>
      </c>
      <c r="F61" s="114">
        <v>104</v>
      </c>
      <c r="G61" s="114">
        <v>100</v>
      </c>
      <c r="H61" s="114">
        <v>104</v>
      </c>
      <c r="I61" s="140">
        <v>106</v>
      </c>
      <c r="J61" s="115">
        <v>0</v>
      </c>
      <c r="K61" s="116">
        <v>0</v>
      </c>
    </row>
    <row r="62" spans="1:11" ht="14.1" customHeight="1" x14ac:dyDescent="0.2">
      <c r="A62" s="306" t="s">
        <v>292</v>
      </c>
      <c r="B62" s="307" t="s">
        <v>293</v>
      </c>
      <c r="C62" s="308"/>
      <c r="D62" s="113">
        <v>1.9339309428950864</v>
      </c>
      <c r="E62" s="115">
        <v>233</v>
      </c>
      <c r="F62" s="114">
        <v>236</v>
      </c>
      <c r="G62" s="114">
        <v>237</v>
      </c>
      <c r="H62" s="114">
        <v>235</v>
      </c>
      <c r="I62" s="140">
        <v>220</v>
      </c>
      <c r="J62" s="115">
        <v>13</v>
      </c>
      <c r="K62" s="116">
        <v>5.9090909090909092</v>
      </c>
    </row>
    <row r="63" spans="1:11" ht="14.1" customHeight="1" x14ac:dyDescent="0.2">
      <c r="A63" s="306"/>
      <c r="B63" s="307" t="s">
        <v>294</v>
      </c>
      <c r="C63" s="308"/>
      <c r="D63" s="113">
        <v>1.4940239043824701</v>
      </c>
      <c r="E63" s="115">
        <v>180</v>
      </c>
      <c r="F63" s="114">
        <v>183</v>
      </c>
      <c r="G63" s="114">
        <v>182</v>
      </c>
      <c r="H63" s="114">
        <v>182</v>
      </c>
      <c r="I63" s="140">
        <v>168</v>
      </c>
      <c r="J63" s="115">
        <v>12</v>
      </c>
      <c r="K63" s="116">
        <v>7.1428571428571432</v>
      </c>
    </row>
    <row r="64" spans="1:11" ht="14.1" customHeight="1" x14ac:dyDescent="0.2">
      <c r="A64" s="306" t="s">
        <v>295</v>
      </c>
      <c r="B64" s="307" t="s">
        <v>296</v>
      </c>
      <c r="C64" s="308"/>
      <c r="D64" s="113">
        <v>8.3001328021248336E-2</v>
      </c>
      <c r="E64" s="115">
        <v>10</v>
      </c>
      <c r="F64" s="114">
        <v>12</v>
      </c>
      <c r="G64" s="114">
        <v>11</v>
      </c>
      <c r="H64" s="114">
        <v>9</v>
      </c>
      <c r="I64" s="140">
        <v>8</v>
      </c>
      <c r="J64" s="115">
        <v>2</v>
      </c>
      <c r="K64" s="116">
        <v>25</v>
      </c>
    </row>
    <row r="65" spans="1:11" ht="14.1" customHeight="1" x14ac:dyDescent="0.2">
      <c r="A65" s="306" t="s">
        <v>297</v>
      </c>
      <c r="B65" s="307" t="s">
        <v>298</v>
      </c>
      <c r="C65" s="308"/>
      <c r="D65" s="113">
        <v>0.63081009296148738</v>
      </c>
      <c r="E65" s="115">
        <v>76</v>
      </c>
      <c r="F65" s="114">
        <v>85</v>
      </c>
      <c r="G65" s="114">
        <v>87</v>
      </c>
      <c r="H65" s="114">
        <v>87</v>
      </c>
      <c r="I65" s="140">
        <v>81</v>
      </c>
      <c r="J65" s="115">
        <v>-5</v>
      </c>
      <c r="K65" s="116">
        <v>-6.1728395061728394</v>
      </c>
    </row>
    <row r="66" spans="1:11" ht="14.1" customHeight="1" x14ac:dyDescent="0.2">
      <c r="A66" s="306">
        <v>82</v>
      </c>
      <c r="B66" s="307" t="s">
        <v>299</v>
      </c>
      <c r="C66" s="308"/>
      <c r="D66" s="113">
        <v>2.7058432934926957</v>
      </c>
      <c r="E66" s="115">
        <v>326</v>
      </c>
      <c r="F66" s="114">
        <v>345</v>
      </c>
      <c r="G66" s="114">
        <v>334</v>
      </c>
      <c r="H66" s="114">
        <v>344</v>
      </c>
      <c r="I66" s="140">
        <v>341</v>
      </c>
      <c r="J66" s="115">
        <v>-15</v>
      </c>
      <c r="K66" s="116">
        <v>-4.3988269794721404</v>
      </c>
    </row>
    <row r="67" spans="1:11" ht="14.1" customHeight="1" x14ac:dyDescent="0.2">
      <c r="A67" s="306" t="s">
        <v>300</v>
      </c>
      <c r="B67" s="307" t="s">
        <v>301</v>
      </c>
      <c r="C67" s="308"/>
      <c r="D67" s="113">
        <v>1.3031208499335989</v>
      </c>
      <c r="E67" s="115">
        <v>157</v>
      </c>
      <c r="F67" s="114">
        <v>158</v>
      </c>
      <c r="G67" s="114">
        <v>146</v>
      </c>
      <c r="H67" s="114">
        <v>160</v>
      </c>
      <c r="I67" s="140">
        <v>152</v>
      </c>
      <c r="J67" s="115">
        <v>5</v>
      </c>
      <c r="K67" s="116">
        <v>3.2894736842105261</v>
      </c>
    </row>
    <row r="68" spans="1:11" ht="14.1" customHeight="1" x14ac:dyDescent="0.2">
      <c r="A68" s="306" t="s">
        <v>302</v>
      </c>
      <c r="B68" s="307" t="s">
        <v>303</v>
      </c>
      <c r="C68" s="308"/>
      <c r="D68" s="113">
        <v>0.79681274900398402</v>
      </c>
      <c r="E68" s="115">
        <v>96</v>
      </c>
      <c r="F68" s="114">
        <v>110</v>
      </c>
      <c r="G68" s="114">
        <v>109</v>
      </c>
      <c r="H68" s="114">
        <v>105</v>
      </c>
      <c r="I68" s="140">
        <v>109</v>
      </c>
      <c r="J68" s="115">
        <v>-13</v>
      </c>
      <c r="K68" s="116">
        <v>-11.926605504587156</v>
      </c>
    </row>
    <row r="69" spans="1:11" ht="14.1" customHeight="1" x14ac:dyDescent="0.2">
      <c r="A69" s="306">
        <v>83</v>
      </c>
      <c r="B69" s="307" t="s">
        <v>304</v>
      </c>
      <c r="C69" s="308"/>
      <c r="D69" s="113">
        <v>3.7682602921646748</v>
      </c>
      <c r="E69" s="115">
        <v>454</v>
      </c>
      <c r="F69" s="114">
        <v>399</v>
      </c>
      <c r="G69" s="114">
        <v>401</v>
      </c>
      <c r="H69" s="114">
        <v>403</v>
      </c>
      <c r="I69" s="140">
        <v>412</v>
      </c>
      <c r="J69" s="115">
        <v>42</v>
      </c>
      <c r="K69" s="116">
        <v>10.194174757281553</v>
      </c>
    </row>
    <row r="70" spans="1:11" ht="14.1" customHeight="1" x14ac:dyDescent="0.2">
      <c r="A70" s="306" t="s">
        <v>305</v>
      </c>
      <c r="B70" s="307" t="s">
        <v>306</v>
      </c>
      <c r="C70" s="308"/>
      <c r="D70" s="113">
        <v>2.4236387782204516</v>
      </c>
      <c r="E70" s="115">
        <v>292</v>
      </c>
      <c r="F70" s="114">
        <v>237</v>
      </c>
      <c r="G70" s="114">
        <v>240</v>
      </c>
      <c r="H70" s="114">
        <v>238</v>
      </c>
      <c r="I70" s="140">
        <v>248</v>
      </c>
      <c r="J70" s="115">
        <v>44</v>
      </c>
      <c r="K70" s="116">
        <v>17.741935483870968</v>
      </c>
    </row>
    <row r="71" spans="1:11" ht="14.1" customHeight="1" x14ac:dyDescent="0.2">
      <c r="A71" s="306"/>
      <c r="B71" s="307" t="s">
        <v>307</v>
      </c>
      <c r="C71" s="308"/>
      <c r="D71" s="113">
        <v>1.3529216467463479</v>
      </c>
      <c r="E71" s="115">
        <v>163</v>
      </c>
      <c r="F71" s="114">
        <v>111</v>
      </c>
      <c r="G71" s="114">
        <v>113</v>
      </c>
      <c r="H71" s="114">
        <v>112</v>
      </c>
      <c r="I71" s="140">
        <v>118</v>
      </c>
      <c r="J71" s="115">
        <v>45</v>
      </c>
      <c r="K71" s="116">
        <v>38.135593220338983</v>
      </c>
    </row>
    <row r="72" spans="1:11" ht="14.1" customHeight="1" x14ac:dyDescent="0.2">
      <c r="A72" s="306">
        <v>84</v>
      </c>
      <c r="B72" s="307" t="s">
        <v>308</v>
      </c>
      <c r="C72" s="308"/>
      <c r="D72" s="113">
        <v>1.6932270916334662</v>
      </c>
      <c r="E72" s="115">
        <v>204</v>
      </c>
      <c r="F72" s="114">
        <v>221</v>
      </c>
      <c r="G72" s="114">
        <v>222</v>
      </c>
      <c r="H72" s="114">
        <v>213</v>
      </c>
      <c r="I72" s="140">
        <v>210</v>
      </c>
      <c r="J72" s="115">
        <v>-6</v>
      </c>
      <c r="K72" s="116">
        <v>-2.8571428571428572</v>
      </c>
    </row>
    <row r="73" spans="1:11" ht="14.1" customHeight="1" x14ac:dyDescent="0.2">
      <c r="A73" s="306" t="s">
        <v>309</v>
      </c>
      <c r="B73" s="307" t="s">
        <v>310</v>
      </c>
      <c r="C73" s="308"/>
      <c r="D73" s="113">
        <v>0.26560424966799467</v>
      </c>
      <c r="E73" s="115">
        <v>32</v>
      </c>
      <c r="F73" s="114">
        <v>31</v>
      </c>
      <c r="G73" s="114">
        <v>34</v>
      </c>
      <c r="H73" s="114">
        <v>38</v>
      </c>
      <c r="I73" s="140">
        <v>39</v>
      </c>
      <c r="J73" s="115">
        <v>-7</v>
      </c>
      <c r="K73" s="116">
        <v>-17.948717948717949</v>
      </c>
    </row>
    <row r="74" spans="1:11" ht="14.1" customHeight="1" x14ac:dyDescent="0.2">
      <c r="A74" s="306" t="s">
        <v>311</v>
      </c>
      <c r="B74" s="307" t="s">
        <v>312</v>
      </c>
      <c r="C74" s="308"/>
      <c r="D74" s="113">
        <v>0.21580345285524569</v>
      </c>
      <c r="E74" s="115">
        <v>26</v>
      </c>
      <c r="F74" s="114">
        <v>25</v>
      </c>
      <c r="G74" s="114">
        <v>24</v>
      </c>
      <c r="H74" s="114">
        <v>22</v>
      </c>
      <c r="I74" s="140">
        <v>22</v>
      </c>
      <c r="J74" s="115">
        <v>4</v>
      </c>
      <c r="K74" s="116">
        <v>18.181818181818183</v>
      </c>
    </row>
    <row r="75" spans="1:11" ht="14.1" customHeight="1" x14ac:dyDescent="0.2">
      <c r="A75" s="306" t="s">
        <v>313</v>
      </c>
      <c r="B75" s="307" t="s">
        <v>314</v>
      </c>
      <c r="C75" s="308"/>
      <c r="D75" s="113" t="s">
        <v>513</v>
      </c>
      <c r="E75" s="115" t="s">
        <v>513</v>
      </c>
      <c r="F75" s="114" t="s">
        <v>513</v>
      </c>
      <c r="G75" s="114">
        <v>3</v>
      </c>
      <c r="H75" s="114">
        <v>4</v>
      </c>
      <c r="I75" s="140">
        <v>5</v>
      </c>
      <c r="J75" s="115" t="s">
        <v>513</v>
      </c>
      <c r="K75" s="116" t="s">
        <v>513</v>
      </c>
    </row>
    <row r="76" spans="1:11" ht="14.1" customHeight="1" x14ac:dyDescent="0.2">
      <c r="A76" s="306">
        <v>91</v>
      </c>
      <c r="B76" s="307" t="s">
        <v>315</v>
      </c>
      <c r="C76" s="308"/>
      <c r="D76" s="113">
        <v>0.66401062416998669</v>
      </c>
      <c r="E76" s="115">
        <v>80</v>
      </c>
      <c r="F76" s="114">
        <v>78</v>
      </c>
      <c r="G76" s="114">
        <v>82</v>
      </c>
      <c r="H76" s="114">
        <v>86</v>
      </c>
      <c r="I76" s="140">
        <v>83</v>
      </c>
      <c r="J76" s="115">
        <v>-3</v>
      </c>
      <c r="K76" s="116">
        <v>-3.6144578313253013</v>
      </c>
    </row>
    <row r="77" spans="1:11" ht="14.1" customHeight="1" x14ac:dyDescent="0.2">
      <c r="A77" s="306">
        <v>92</v>
      </c>
      <c r="B77" s="307" t="s">
        <v>316</v>
      </c>
      <c r="C77" s="308"/>
      <c r="D77" s="113">
        <v>0.16600265604249667</v>
      </c>
      <c r="E77" s="115">
        <v>20</v>
      </c>
      <c r="F77" s="114">
        <v>21</v>
      </c>
      <c r="G77" s="114">
        <v>20</v>
      </c>
      <c r="H77" s="114">
        <v>16</v>
      </c>
      <c r="I77" s="140">
        <v>19</v>
      </c>
      <c r="J77" s="115">
        <v>1</v>
      </c>
      <c r="K77" s="116">
        <v>5.2631578947368425</v>
      </c>
    </row>
    <row r="78" spans="1:11" ht="14.1" customHeight="1" x14ac:dyDescent="0.2">
      <c r="A78" s="306">
        <v>93</v>
      </c>
      <c r="B78" s="307" t="s">
        <v>317</v>
      </c>
      <c r="C78" s="308"/>
      <c r="D78" s="113">
        <v>9.1301460823373176E-2</v>
      </c>
      <c r="E78" s="115">
        <v>11</v>
      </c>
      <c r="F78" s="114">
        <v>11</v>
      </c>
      <c r="G78" s="114">
        <v>15</v>
      </c>
      <c r="H78" s="114">
        <v>13</v>
      </c>
      <c r="I78" s="140">
        <v>14</v>
      </c>
      <c r="J78" s="115">
        <v>-3</v>
      </c>
      <c r="K78" s="116">
        <v>-21.428571428571427</v>
      </c>
    </row>
    <row r="79" spans="1:11" ht="14.1" customHeight="1" x14ac:dyDescent="0.2">
      <c r="A79" s="306">
        <v>94</v>
      </c>
      <c r="B79" s="307" t="s">
        <v>318</v>
      </c>
      <c r="C79" s="308"/>
      <c r="D79" s="113">
        <v>0.42330677290836655</v>
      </c>
      <c r="E79" s="115">
        <v>51</v>
      </c>
      <c r="F79" s="114">
        <v>61</v>
      </c>
      <c r="G79" s="114">
        <v>59</v>
      </c>
      <c r="H79" s="114">
        <v>48</v>
      </c>
      <c r="I79" s="140">
        <v>53</v>
      </c>
      <c r="J79" s="115">
        <v>-2</v>
      </c>
      <c r="K79" s="116">
        <v>-3.7735849056603774</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4.8970783532536517</v>
      </c>
      <c r="E81" s="143">
        <v>590</v>
      </c>
      <c r="F81" s="144">
        <v>610</v>
      </c>
      <c r="G81" s="144">
        <v>620</v>
      </c>
      <c r="H81" s="144">
        <v>647</v>
      </c>
      <c r="I81" s="145">
        <v>610</v>
      </c>
      <c r="J81" s="143">
        <v>-20</v>
      </c>
      <c r="K81" s="146">
        <v>-3.278688524590164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3411</v>
      </c>
      <c r="G12" s="536">
        <v>2580</v>
      </c>
      <c r="H12" s="536">
        <v>4401</v>
      </c>
      <c r="I12" s="536">
        <v>2931</v>
      </c>
      <c r="J12" s="537">
        <v>3436</v>
      </c>
      <c r="K12" s="538">
        <v>-25</v>
      </c>
      <c r="L12" s="349">
        <v>-0.72759022118742722</v>
      </c>
    </row>
    <row r="13" spans="1:17" s="110" customFormat="1" ht="15" customHeight="1" x14ac:dyDescent="0.2">
      <c r="A13" s="350" t="s">
        <v>344</v>
      </c>
      <c r="B13" s="351" t="s">
        <v>345</v>
      </c>
      <c r="C13" s="347"/>
      <c r="D13" s="347"/>
      <c r="E13" s="348"/>
      <c r="F13" s="536">
        <v>1855</v>
      </c>
      <c r="G13" s="536">
        <v>1329</v>
      </c>
      <c r="H13" s="536">
        <v>2316</v>
      </c>
      <c r="I13" s="536">
        <v>1501</v>
      </c>
      <c r="J13" s="537">
        <v>1788</v>
      </c>
      <c r="K13" s="538">
        <v>67</v>
      </c>
      <c r="L13" s="349">
        <v>3.7472035794183447</v>
      </c>
    </row>
    <row r="14" spans="1:17" s="110" customFormat="1" ht="22.5" customHeight="1" x14ac:dyDescent="0.2">
      <c r="A14" s="350"/>
      <c r="B14" s="351" t="s">
        <v>346</v>
      </c>
      <c r="C14" s="347"/>
      <c r="D14" s="347"/>
      <c r="E14" s="348"/>
      <c r="F14" s="536">
        <v>1556</v>
      </c>
      <c r="G14" s="536">
        <v>1251</v>
      </c>
      <c r="H14" s="536">
        <v>2085</v>
      </c>
      <c r="I14" s="536">
        <v>1430</v>
      </c>
      <c r="J14" s="537">
        <v>1648</v>
      </c>
      <c r="K14" s="538">
        <v>-92</v>
      </c>
      <c r="L14" s="349">
        <v>-5.5825242718446599</v>
      </c>
    </row>
    <row r="15" spans="1:17" s="110" customFormat="1" ht="15" customHeight="1" x14ac:dyDescent="0.2">
      <c r="A15" s="350" t="s">
        <v>347</v>
      </c>
      <c r="B15" s="351" t="s">
        <v>108</v>
      </c>
      <c r="C15" s="347"/>
      <c r="D15" s="347"/>
      <c r="E15" s="348"/>
      <c r="F15" s="536">
        <v>712</v>
      </c>
      <c r="G15" s="536">
        <v>603</v>
      </c>
      <c r="H15" s="536">
        <v>1930</v>
      </c>
      <c r="I15" s="536">
        <v>651</v>
      </c>
      <c r="J15" s="537">
        <v>721</v>
      </c>
      <c r="K15" s="538">
        <v>-9</v>
      </c>
      <c r="L15" s="349">
        <v>-1.248266296809986</v>
      </c>
    </row>
    <row r="16" spans="1:17" s="110" customFormat="1" ht="15" customHeight="1" x14ac:dyDescent="0.2">
      <c r="A16" s="350"/>
      <c r="B16" s="351" t="s">
        <v>109</v>
      </c>
      <c r="C16" s="347"/>
      <c r="D16" s="347"/>
      <c r="E16" s="348"/>
      <c r="F16" s="536">
        <v>2228</v>
      </c>
      <c r="G16" s="536">
        <v>1685</v>
      </c>
      <c r="H16" s="536">
        <v>2129</v>
      </c>
      <c r="I16" s="536">
        <v>1904</v>
      </c>
      <c r="J16" s="537">
        <v>2295</v>
      </c>
      <c r="K16" s="538">
        <v>-67</v>
      </c>
      <c r="L16" s="349">
        <v>-2.9193899782135078</v>
      </c>
    </row>
    <row r="17" spans="1:12" s="110" customFormat="1" ht="15" customHeight="1" x14ac:dyDescent="0.2">
      <c r="A17" s="350"/>
      <c r="B17" s="351" t="s">
        <v>110</v>
      </c>
      <c r="C17" s="347"/>
      <c r="D17" s="347"/>
      <c r="E17" s="348"/>
      <c r="F17" s="536">
        <v>417</v>
      </c>
      <c r="G17" s="536">
        <v>255</v>
      </c>
      <c r="H17" s="536">
        <v>295</v>
      </c>
      <c r="I17" s="536">
        <v>332</v>
      </c>
      <c r="J17" s="537">
        <v>379</v>
      </c>
      <c r="K17" s="538">
        <v>38</v>
      </c>
      <c r="L17" s="349">
        <v>10.026385224274406</v>
      </c>
    </row>
    <row r="18" spans="1:12" s="110" customFormat="1" ht="15" customHeight="1" x14ac:dyDescent="0.2">
      <c r="A18" s="350"/>
      <c r="B18" s="351" t="s">
        <v>111</v>
      </c>
      <c r="C18" s="347"/>
      <c r="D18" s="347"/>
      <c r="E18" s="348"/>
      <c r="F18" s="536">
        <v>54</v>
      </c>
      <c r="G18" s="536">
        <v>37</v>
      </c>
      <c r="H18" s="536">
        <v>47</v>
      </c>
      <c r="I18" s="536">
        <v>44</v>
      </c>
      <c r="J18" s="537">
        <v>41</v>
      </c>
      <c r="K18" s="538">
        <v>13</v>
      </c>
      <c r="L18" s="349">
        <v>31.707317073170731</v>
      </c>
    </row>
    <row r="19" spans="1:12" s="110" customFormat="1" ht="15" customHeight="1" x14ac:dyDescent="0.2">
      <c r="A19" s="118" t="s">
        <v>113</v>
      </c>
      <c r="B19" s="119" t="s">
        <v>181</v>
      </c>
      <c r="C19" s="347"/>
      <c r="D19" s="347"/>
      <c r="E19" s="348"/>
      <c r="F19" s="536">
        <v>2098</v>
      </c>
      <c r="G19" s="536">
        <v>1505</v>
      </c>
      <c r="H19" s="536">
        <v>2997</v>
      </c>
      <c r="I19" s="536">
        <v>1751</v>
      </c>
      <c r="J19" s="537">
        <v>2161</v>
      </c>
      <c r="K19" s="538">
        <v>-63</v>
      </c>
      <c r="L19" s="349">
        <v>-2.9153169828782972</v>
      </c>
    </row>
    <row r="20" spans="1:12" s="110" customFormat="1" ht="15" customHeight="1" x14ac:dyDescent="0.2">
      <c r="A20" s="118"/>
      <c r="B20" s="119" t="s">
        <v>182</v>
      </c>
      <c r="C20" s="347"/>
      <c r="D20" s="347"/>
      <c r="E20" s="348"/>
      <c r="F20" s="536">
        <v>1313</v>
      </c>
      <c r="G20" s="536">
        <v>1075</v>
      </c>
      <c r="H20" s="536">
        <v>1404</v>
      </c>
      <c r="I20" s="536">
        <v>1180</v>
      </c>
      <c r="J20" s="537">
        <v>1275</v>
      </c>
      <c r="K20" s="538">
        <v>38</v>
      </c>
      <c r="L20" s="349">
        <v>2.9803921568627452</v>
      </c>
    </row>
    <row r="21" spans="1:12" s="110" customFormat="1" ht="15" customHeight="1" x14ac:dyDescent="0.2">
      <c r="A21" s="118" t="s">
        <v>113</v>
      </c>
      <c r="B21" s="119" t="s">
        <v>116</v>
      </c>
      <c r="C21" s="347"/>
      <c r="D21" s="347"/>
      <c r="E21" s="348"/>
      <c r="F21" s="536">
        <v>2850</v>
      </c>
      <c r="G21" s="536">
        <v>2115</v>
      </c>
      <c r="H21" s="536">
        <v>3725</v>
      </c>
      <c r="I21" s="536">
        <v>2421</v>
      </c>
      <c r="J21" s="537">
        <v>2859</v>
      </c>
      <c r="K21" s="538">
        <v>-9</v>
      </c>
      <c r="L21" s="349">
        <v>-0.31479538300104931</v>
      </c>
    </row>
    <row r="22" spans="1:12" s="110" customFormat="1" ht="15" customHeight="1" x14ac:dyDescent="0.2">
      <c r="A22" s="118"/>
      <c r="B22" s="119" t="s">
        <v>117</v>
      </c>
      <c r="C22" s="347"/>
      <c r="D22" s="347"/>
      <c r="E22" s="348"/>
      <c r="F22" s="536">
        <v>557</v>
      </c>
      <c r="G22" s="536">
        <v>462</v>
      </c>
      <c r="H22" s="536">
        <v>674</v>
      </c>
      <c r="I22" s="536">
        <v>508</v>
      </c>
      <c r="J22" s="537">
        <v>574</v>
      </c>
      <c r="K22" s="538">
        <v>-17</v>
      </c>
      <c r="L22" s="349">
        <v>-2.9616724738675959</v>
      </c>
    </row>
    <row r="23" spans="1:12" s="110" customFormat="1" ht="15" customHeight="1" x14ac:dyDescent="0.2">
      <c r="A23" s="352" t="s">
        <v>347</v>
      </c>
      <c r="B23" s="353" t="s">
        <v>193</v>
      </c>
      <c r="C23" s="354"/>
      <c r="D23" s="354"/>
      <c r="E23" s="355"/>
      <c r="F23" s="539">
        <v>88</v>
      </c>
      <c r="G23" s="539">
        <v>107</v>
      </c>
      <c r="H23" s="539">
        <v>964</v>
      </c>
      <c r="I23" s="539">
        <v>48</v>
      </c>
      <c r="J23" s="540">
        <v>87</v>
      </c>
      <c r="K23" s="541">
        <v>1</v>
      </c>
      <c r="L23" s="356">
        <v>1.1494252873563218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33.4</v>
      </c>
      <c r="G25" s="542">
        <v>37.200000000000003</v>
      </c>
      <c r="H25" s="542">
        <v>38</v>
      </c>
      <c r="I25" s="542">
        <v>40.4</v>
      </c>
      <c r="J25" s="542">
        <v>35.4</v>
      </c>
      <c r="K25" s="543" t="s">
        <v>349</v>
      </c>
      <c r="L25" s="364">
        <v>-2</v>
      </c>
    </row>
    <row r="26" spans="1:12" s="110" customFormat="1" ht="15" customHeight="1" x14ac:dyDescent="0.2">
      <c r="A26" s="365" t="s">
        <v>105</v>
      </c>
      <c r="B26" s="366" t="s">
        <v>345</v>
      </c>
      <c r="C26" s="362"/>
      <c r="D26" s="362"/>
      <c r="E26" s="363"/>
      <c r="F26" s="542">
        <v>33</v>
      </c>
      <c r="G26" s="542">
        <v>35.299999999999997</v>
      </c>
      <c r="H26" s="542">
        <v>38.1</v>
      </c>
      <c r="I26" s="542">
        <v>40.9</v>
      </c>
      <c r="J26" s="544">
        <v>35</v>
      </c>
      <c r="K26" s="543" t="s">
        <v>349</v>
      </c>
      <c r="L26" s="364">
        <v>-2</v>
      </c>
    </row>
    <row r="27" spans="1:12" s="110" customFormat="1" ht="15" customHeight="1" x14ac:dyDescent="0.2">
      <c r="A27" s="365"/>
      <c r="B27" s="366" t="s">
        <v>346</v>
      </c>
      <c r="C27" s="362"/>
      <c r="D27" s="362"/>
      <c r="E27" s="363"/>
      <c r="F27" s="542">
        <v>34</v>
      </c>
      <c r="G27" s="542">
        <v>39.4</v>
      </c>
      <c r="H27" s="542">
        <v>37.799999999999997</v>
      </c>
      <c r="I27" s="542">
        <v>39.9</v>
      </c>
      <c r="J27" s="542">
        <v>35.700000000000003</v>
      </c>
      <c r="K27" s="543" t="s">
        <v>349</v>
      </c>
      <c r="L27" s="364">
        <v>-1.7000000000000028</v>
      </c>
    </row>
    <row r="28" spans="1:12" s="110" customFormat="1" ht="15" customHeight="1" x14ac:dyDescent="0.2">
      <c r="A28" s="365" t="s">
        <v>113</v>
      </c>
      <c r="B28" s="366" t="s">
        <v>108</v>
      </c>
      <c r="C28" s="362"/>
      <c r="D28" s="362"/>
      <c r="E28" s="363"/>
      <c r="F28" s="542">
        <v>45.1</v>
      </c>
      <c r="G28" s="542">
        <v>51.5</v>
      </c>
      <c r="H28" s="542">
        <v>50.1</v>
      </c>
      <c r="I28" s="542">
        <v>55.6</v>
      </c>
      <c r="J28" s="542">
        <v>52.4</v>
      </c>
      <c r="K28" s="543" t="s">
        <v>349</v>
      </c>
      <c r="L28" s="364">
        <v>-7.2999999999999972</v>
      </c>
    </row>
    <row r="29" spans="1:12" s="110" customFormat="1" ht="11.25" x14ac:dyDescent="0.2">
      <c r="A29" s="365"/>
      <c r="B29" s="366" t="s">
        <v>109</v>
      </c>
      <c r="C29" s="362"/>
      <c r="D29" s="362"/>
      <c r="E29" s="363"/>
      <c r="F29" s="542">
        <v>30.9</v>
      </c>
      <c r="G29" s="542">
        <v>34.6</v>
      </c>
      <c r="H29" s="542">
        <v>34.4</v>
      </c>
      <c r="I29" s="542">
        <v>36.200000000000003</v>
      </c>
      <c r="J29" s="544">
        <v>31.7</v>
      </c>
      <c r="K29" s="543" t="s">
        <v>349</v>
      </c>
      <c r="L29" s="364">
        <v>-0.80000000000000071</v>
      </c>
    </row>
    <row r="30" spans="1:12" s="110" customFormat="1" ht="15" customHeight="1" x14ac:dyDescent="0.2">
      <c r="A30" s="365"/>
      <c r="B30" s="366" t="s">
        <v>110</v>
      </c>
      <c r="C30" s="362"/>
      <c r="D30" s="362"/>
      <c r="E30" s="363"/>
      <c r="F30" s="542">
        <v>28.3</v>
      </c>
      <c r="G30" s="542">
        <v>28.2</v>
      </c>
      <c r="H30" s="542">
        <v>24.9</v>
      </c>
      <c r="I30" s="542">
        <v>35</v>
      </c>
      <c r="J30" s="542">
        <v>29.3</v>
      </c>
      <c r="K30" s="543" t="s">
        <v>349</v>
      </c>
      <c r="L30" s="364">
        <v>-1</v>
      </c>
    </row>
    <row r="31" spans="1:12" s="110" customFormat="1" ht="15" customHeight="1" x14ac:dyDescent="0.2">
      <c r="A31" s="365"/>
      <c r="B31" s="366" t="s">
        <v>111</v>
      </c>
      <c r="C31" s="362"/>
      <c r="D31" s="362"/>
      <c r="E31" s="363"/>
      <c r="F31" s="542">
        <v>42.6</v>
      </c>
      <c r="G31" s="542">
        <v>37.799999999999997</v>
      </c>
      <c r="H31" s="542">
        <v>42.6</v>
      </c>
      <c r="I31" s="542">
        <v>54.5</v>
      </c>
      <c r="J31" s="542">
        <v>29.3</v>
      </c>
      <c r="K31" s="543" t="s">
        <v>349</v>
      </c>
      <c r="L31" s="364">
        <v>13.3</v>
      </c>
    </row>
    <row r="32" spans="1:12" s="110" customFormat="1" ht="15" customHeight="1" x14ac:dyDescent="0.2">
      <c r="A32" s="367" t="s">
        <v>113</v>
      </c>
      <c r="B32" s="368" t="s">
        <v>181</v>
      </c>
      <c r="C32" s="362"/>
      <c r="D32" s="362"/>
      <c r="E32" s="363"/>
      <c r="F32" s="542">
        <v>33.4</v>
      </c>
      <c r="G32" s="542">
        <v>37.9</v>
      </c>
      <c r="H32" s="542">
        <v>37.700000000000003</v>
      </c>
      <c r="I32" s="542">
        <v>43.4</v>
      </c>
      <c r="J32" s="544">
        <v>37.5</v>
      </c>
      <c r="K32" s="543" t="s">
        <v>349</v>
      </c>
      <c r="L32" s="364">
        <v>-4.1000000000000014</v>
      </c>
    </row>
    <row r="33" spans="1:12" s="110" customFormat="1" ht="15" customHeight="1" x14ac:dyDescent="0.2">
      <c r="A33" s="367"/>
      <c r="B33" s="368" t="s">
        <v>182</v>
      </c>
      <c r="C33" s="362"/>
      <c r="D33" s="362"/>
      <c r="E33" s="363"/>
      <c r="F33" s="542">
        <v>33.6</v>
      </c>
      <c r="G33" s="542">
        <v>36.5</v>
      </c>
      <c r="H33" s="542">
        <v>38.299999999999997</v>
      </c>
      <c r="I33" s="542">
        <v>36.1</v>
      </c>
      <c r="J33" s="542">
        <v>31.9</v>
      </c>
      <c r="K33" s="543" t="s">
        <v>349</v>
      </c>
      <c r="L33" s="364">
        <v>1.7000000000000028</v>
      </c>
    </row>
    <row r="34" spans="1:12" s="369" customFormat="1" ht="15" customHeight="1" x14ac:dyDescent="0.2">
      <c r="A34" s="367" t="s">
        <v>113</v>
      </c>
      <c r="B34" s="368" t="s">
        <v>116</v>
      </c>
      <c r="C34" s="362"/>
      <c r="D34" s="362"/>
      <c r="E34" s="363"/>
      <c r="F34" s="542">
        <v>32.700000000000003</v>
      </c>
      <c r="G34" s="542">
        <v>36.200000000000003</v>
      </c>
      <c r="H34" s="542">
        <v>37.1</v>
      </c>
      <c r="I34" s="542">
        <v>39.200000000000003</v>
      </c>
      <c r="J34" s="542">
        <v>33.1</v>
      </c>
      <c r="K34" s="543" t="s">
        <v>349</v>
      </c>
      <c r="L34" s="364">
        <v>-0.39999999999999858</v>
      </c>
    </row>
    <row r="35" spans="1:12" s="369" customFormat="1" ht="11.25" x14ac:dyDescent="0.2">
      <c r="A35" s="370"/>
      <c r="B35" s="371" t="s">
        <v>117</v>
      </c>
      <c r="C35" s="372"/>
      <c r="D35" s="372"/>
      <c r="E35" s="373"/>
      <c r="F35" s="545">
        <v>36.700000000000003</v>
      </c>
      <c r="G35" s="545">
        <v>41.7</v>
      </c>
      <c r="H35" s="545">
        <v>41.6</v>
      </c>
      <c r="I35" s="545">
        <v>46.6</v>
      </c>
      <c r="J35" s="546">
        <v>46.3</v>
      </c>
      <c r="K35" s="547" t="s">
        <v>349</v>
      </c>
      <c r="L35" s="374">
        <v>-9.5999999999999943</v>
      </c>
    </row>
    <row r="36" spans="1:12" s="369" customFormat="1" ht="15.95" customHeight="1" x14ac:dyDescent="0.2">
      <c r="A36" s="375" t="s">
        <v>350</v>
      </c>
      <c r="B36" s="376"/>
      <c r="C36" s="377"/>
      <c r="D36" s="376"/>
      <c r="E36" s="378"/>
      <c r="F36" s="548">
        <v>3295</v>
      </c>
      <c r="G36" s="548">
        <v>2427</v>
      </c>
      <c r="H36" s="548">
        <v>3233</v>
      </c>
      <c r="I36" s="548">
        <v>2862</v>
      </c>
      <c r="J36" s="548">
        <v>3318</v>
      </c>
      <c r="K36" s="549">
        <v>-23</v>
      </c>
      <c r="L36" s="380">
        <v>-0.69318866787221223</v>
      </c>
    </row>
    <row r="37" spans="1:12" s="369" customFormat="1" ht="15.95" customHeight="1" x14ac:dyDescent="0.2">
      <c r="A37" s="381"/>
      <c r="B37" s="382" t="s">
        <v>113</v>
      </c>
      <c r="C37" s="382" t="s">
        <v>351</v>
      </c>
      <c r="D37" s="382"/>
      <c r="E37" s="383"/>
      <c r="F37" s="548">
        <v>1102</v>
      </c>
      <c r="G37" s="548">
        <v>904</v>
      </c>
      <c r="H37" s="548">
        <v>1227</v>
      </c>
      <c r="I37" s="548">
        <v>1157</v>
      </c>
      <c r="J37" s="548">
        <v>1173</v>
      </c>
      <c r="K37" s="549">
        <v>-71</v>
      </c>
      <c r="L37" s="380">
        <v>-6.0528559249786875</v>
      </c>
    </row>
    <row r="38" spans="1:12" s="369" customFormat="1" ht="15.95" customHeight="1" x14ac:dyDescent="0.2">
      <c r="A38" s="381"/>
      <c r="B38" s="384" t="s">
        <v>105</v>
      </c>
      <c r="C38" s="384" t="s">
        <v>106</v>
      </c>
      <c r="D38" s="385"/>
      <c r="E38" s="383"/>
      <c r="F38" s="548">
        <v>1786</v>
      </c>
      <c r="G38" s="548">
        <v>1261</v>
      </c>
      <c r="H38" s="548">
        <v>1600</v>
      </c>
      <c r="I38" s="548">
        <v>1467</v>
      </c>
      <c r="J38" s="550">
        <v>1735</v>
      </c>
      <c r="K38" s="549">
        <v>51</v>
      </c>
      <c r="L38" s="380">
        <v>2.9394812680115274</v>
      </c>
    </row>
    <row r="39" spans="1:12" s="369" customFormat="1" ht="15.95" customHeight="1" x14ac:dyDescent="0.2">
      <c r="A39" s="381"/>
      <c r="B39" s="385"/>
      <c r="C39" s="382" t="s">
        <v>352</v>
      </c>
      <c r="D39" s="385"/>
      <c r="E39" s="383"/>
      <c r="F39" s="548">
        <v>589</v>
      </c>
      <c r="G39" s="548">
        <v>445</v>
      </c>
      <c r="H39" s="548">
        <v>610</v>
      </c>
      <c r="I39" s="548">
        <v>600</v>
      </c>
      <c r="J39" s="548">
        <v>608</v>
      </c>
      <c r="K39" s="549">
        <v>-19</v>
      </c>
      <c r="L39" s="380">
        <v>-3.125</v>
      </c>
    </row>
    <row r="40" spans="1:12" s="369" customFormat="1" ht="15.95" customHeight="1" x14ac:dyDescent="0.2">
      <c r="A40" s="381"/>
      <c r="B40" s="384"/>
      <c r="C40" s="384" t="s">
        <v>107</v>
      </c>
      <c r="D40" s="385"/>
      <c r="E40" s="383"/>
      <c r="F40" s="548">
        <v>1509</v>
      </c>
      <c r="G40" s="548">
        <v>1166</v>
      </c>
      <c r="H40" s="548">
        <v>1633</v>
      </c>
      <c r="I40" s="548">
        <v>1395</v>
      </c>
      <c r="J40" s="548">
        <v>1583</v>
      </c>
      <c r="K40" s="549">
        <v>-74</v>
      </c>
      <c r="L40" s="380">
        <v>-4.6746683512318379</v>
      </c>
    </row>
    <row r="41" spans="1:12" s="369" customFormat="1" ht="24" customHeight="1" x14ac:dyDescent="0.2">
      <c r="A41" s="381"/>
      <c r="B41" s="385"/>
      <c r="C41" s="382" t="s">
        <v>352</v>
      </c>
      <c r="D41" s="385"/>
      <c r="E41" s="383"/>
      <c r="F41" s="548">
        <v>513</v>
      </c>
      <c r="G41" s="548">
        <v>459</v>
      </c>
      <c r="H41" s="548">
        <v>617</v>
      </c>
      <c r="I41" s="548">
        <v>557</v>
      </c>
      <c r="J41" s="550">
        <v>565</v>
      </c>
      <c r="K41" s="549">
        <v>-52</v>
      </c>
      <c r="L41" s="380">
        <v>-9.2035398230088497</v>
      </c>
    </row>
    <row r="42" spans="1:12" s="110" customFormat="1" ht="15" customHeight="1" x14ac:dyDescent="0.2">
      <c r="A42" s="381"/>
      <c r="B42" s="384" t="s">
        <v>113</v>
      </c>
      <c r="C42" s="384" t="s">
        <v>353</v>
      </c>
      <c r="D42" s="385"/>
      <c r="E42" s="383"/>
      <c r="F42" s="548">
        <v>617</v>
      </c>
      <c r="G42" s="548">
        <v>470</v>
      </c>
      <c r="H42" s="548">
        <v>885</v>
      </c>
      <c r="I42" s="548">
        <v>602</v>
      </c>
      <c r="J42" s="548">
        <v>630</v>
      </c>
      <c r="K42" s="549">
        <v>-13</v>
      </c>
      <c r="L42" s="380">
        <v>-2.0634920634920637</v>
      </c>
    </row>
    <row r="43" spans="1:12" s="110" customFormat="1" ht="15" customHeight="1" x14ac:dyDescent="0.2">
      <c r="A43" s="381"/>
      <c r="B43" s="385"/>
      <c r="C43" s="382" t="s">
        <v>352</v>
      </c>
      <c r="D43" s="385"/>
      <c r="E43" s="383"/>
      <c r="F43" s="548">
        <v>278</v>
      </c>
      <c r="G43" s="548">
        <v>242</v>
      </c>
      <c r="H43" s="548">
        <v>443</v>
      </c>
      <c r="I43" s="548">
        <v>335</v>
      </c>
      <c r="J43" s="548">
        <v>330</v>
      </c>
      <c r="K43" s="549">
        <v>-52</v>
      </c>
      <c r="L43" s="380">
        <v>-15.757575757575758</v>
      </c>
    </row>
    <row r="44" spans="1:12" s="110" customFormat="1" ht="15" customHeight="1" x14ac:dyDescent="0.2">
      <c r="A44" s="381"/>
      <c r="B44" s="384"/>
      <c r="C44" s="366" t="s">
        <v>109</v>
      </c>
      <c r="D44" s="385"/>
      <c r="E44" s="383"/>
      <c r="F44" s="548">
        <v>2207</v>
      </c>
      <c r="G44" s="548">
        <v>1665</v>
      </c>
      <c r="H44" s="548">
        <v>2008</v>
      </c>
      <c r="I44" s="548">
        <v>1885</v>
      </c>
      <c r="J44" s="550">
        <v>2268</v>
      </c>
      <c r="K44" s="549">
        <v>-61</v>
      </c>
      <c r="L44" s="380">
        <v>-2.6895943562610229</v>
      </c>
    </row>
    <row r="45" spans="1:12" s="110" customFormat="1" ht="15" customHeight="1" x14ac:dyDescent="0.2">
      <c r="A45" s="381"/>
      <c r="B45" s="385"/>
      <c r="C45" s="382" t="s">
        <v>352</v>
      </c>
      <c r="D45" s="385"/>
      <c r="E45" s="383"/>
      <c r="F45" s="548">
        <v>683</v>
      </c>
      <c r="G45" s="548">
        <v>576</v>
      </c>
      <c r="H45" s="548">
        <v>691</v>
      </c>
      <c r="I45" s="548">
        <v>682</v>
      </c>
      <c r="J45" s="548">
        <v>720</v>
      </c>
      <c r="K45" s="549">
        <v>-37</v>
      </c>
      <c r="L45" s="380">
        <v>-5.1388888888888893</v>
      </c>
    </row>
    <row r="46" spans="1:12" s="110" customFormat="1" ht="15" customHeight="1" x14ac:dyDescent="0.2">
      <c r="A46" s="381"/>
      <c r="B46" s="384"/>
      <c r="C46" s="366" t="s">
        <v>110</v>
      </c>
      <c r="D46" s="385"/>
      <c r="E46" s="383"/>
      <c r="F46" s="548">
        <v>417</v>
      </c>
      <c r="G46" s="548">
        <v>255</v>
      </c>
      <c r="H46" s="548">
        <v>293</v>
      </c>
      <c r="I46" s="548">
        <v>331</v>
      </c>
      <c r="J46" s="548">
        <v>379</v>
      </c>
      <c r="K46" s="549">
        <v>38</v>
      </c>
      <c r="L46" s="380">
        <v>10.026385224274406</v>
      </c>
    </row>
    <row r="47" spans="1:12" s="110" customFormat="1" ht="15" customHeight="1" x14ac:dyDescent="0.2">
      <c r="A47" s="381"/>
      <c r="B47" s="385"/>
      <c r="C47" s="382" t="s">
        <v>352</v>
      </c>
      <c r="D47" s="385"/>
      <c r="E47" s="383"/>
      <c r="F47" s="548">
        <v>118</v>
      </c>
      <c r="G47" s="548">
        <v>72</v>
      </c>
      <c r="H47" s="548">
        <v>73</v>
      </c>
      <c r="I47" s="548">
        <v>116</v>
      </c>
      <c r="J47" s="550">
        <v>111</v>
      </c>
      <c r="K47" s="549">
        <v>7</v>
      </c>
      <c r="L47" s="380">
        <v>6.3063063063063067</v>
      </c>
    </row>
    <row r="48" spans="1:12" s="110" customFormat="1" ht="15" customHeight="1" x14ac:dyDescent="0.2">
      <c r="A48" s="381"/>
      <c r="B48" s="385"/>
      <c r="C48" s="366" t="s">
        <v>111</v>
      </c>
      <c r="D48" s="386"/>
      <c r="E48" s="387"/>
      <c r="F48" s="548">
        <v>54</v>
      </c>
      <c r="G48" s="548">
        <v>37</v>
      </c>
      <c r="H48" s="548">
        <v>47</v>
      </c>
      <c r="I48" s="548">
        <v>44</v>
      </c>
      <c r="J48" s="548">
        <v>41</v>
      </c>
      <c r="K48" s="549">
        <v>13</v>
      </c>
      <c r="L48" s="380">
        <v>31.707317073170731</v>
      </c>
    </row>
    <row r="49" spans="1:12" s="110" customFormat="1" ht="15" customHeight="1" x14ac:dyDescent="0.2">
      <c r="A49" s="381"/>
      <c r="B49" s="385"/>
      <c r="C49" s="382" t="s">
        <v>352</v>
      </c>
      <c r="D49" s="385"/>
      <c r="E49" s="383"/>
      <c r="F49" s="548">
        <v>23</v>
      </c>
      <c r="G49" s="548">
        <v>14</v>
      </c>
      <c r="H49" s="548">
        <v>20</v>
      </c>
      <c r="I49" s="548">
        <v>24</v>
      </c>
      <c r="J49" s="548">
        <v>12</v>
      </c>
      <c r="K49" s="549">
        <v>11</v>
      </c>
      <c r="L49" s="380">
        <v>91.666666666666671</v>
      </c>
    </row>
    <row r="50" spans="1:12" s="110" customFormat="1" ht="15" customHeight="1" x14ac:dyDescent="0.2">
      <c r="A50" s="381"/>
      <c r="B50" s="384" t="s">
        <v>113</v>
      </c>
      <c r="C50" s="382" t="s">
        <v>181</v>
      </c>
      <c r="D50" s="385"/>
      <c r="E50" s="383"/>
      <c r="F50" s="548">
        <v>1990</v>
      </c>
      <c r="G50" s="548">
        <v>1360</v>
      </c>
      <c r="H50" s="548">
        <v>1864</v>
      </c>
      <c r="I50" s="548">
        <v>1691</v>
      </c>
      <c r="J50" s="550">
        <v>2053</v>
      </c>
      <c r="K50" s="549">
        <v>-63</v>
      </c>
      <c r="L50" s="380">
        <v>-3.0686799805163174</v>
      </c>
    </row>
    <row r="51" spans="1:12" s="110" customFormat="1" ht="15" customHeight="1" x14ac:dyDescent="0.2">
      <c r="A51" s="381"/>
      <c r="B51" s="385"/>
      <c r="C51" s="382" t="s">
        <v>352</v>
      </c>
      <c r="D51" s="385"/>
      <c r="E51" s="383"/>
      <c r="F51" s="548">
        <v>664</v>
      </c>
      <c r="G51" s="548">
        <v>515</v>
      </c>
      <c r="H51" s="548">
        <v>703</v>
      </c>
      <c r="I51" s="548">
        <v>734</v>
      </c>
      <c r="J51" s="548">
        <v>769</v>
      </c>
      <c r="K51" s="549">
        <v>-105</v>
      </c>
      <c r="L51" s="380">
        <v>-13.65409622886866</v>
      </c>
    </row>
    <row r="52" spans="1:12" s="110" customFormat="1" ht="15" customHeight="1" x14ac:dyDescent="0.2">
      <c r="A52" s="381"/>
      <c r="B52" s="384"/>
      <c r="C52" s="382" t="s">
        <v>182</v>
      </c>
      <c r="D52" s="385"/>
      <c r="E52" s="383"/>
      <c r="F52" s="548">
        <v>1305</v>
      </c>
      <c r="G52" s="548">
        <v>1067</v>
      </c>
      <c r="H52" s="548">
        <v>1369</v>
      </c>
      <c r="I52" s="548">
        <v>1171</v>
      </c>
      <c r="J52" s="548">
        <v>1265</v>
      </c>
      <c r="K52" s="549">
        <v>40</v>
      </c>
      <c r="L52" s="380">
        <v>3.1620553359683794</v>
      </c>
    </row>
    <row r="53" spans="1:12" s="269" customFormat="1" ht="11.25" customHeight="1" x14ac:dyDescent="0.2">
      <c r="A53" s="381"/>
      <c r="B53" s="385"/>
      <c r="C53" s="382" t="s">
        <v>352</v>
      </c>
      <c r="D53" s="385"/>
      <c r="E53" s="383"/>
      <c r="F53" s="548">
        <v>438</v>
      </c>
      <c r="G53" s="548">
        <v>389</v>
      </c>
      <c r="H53" s="548">
        <v>524</v>
      </c>
      <c r="I53" s="548">
        <v>423</v>
      </c>
      <c r="J53" s="550">
        <v>404</v>
      </c>
      <c r="K53" s="549">
        <v>34</v>
      </c>
      <c r="L53" s="380">
        <v>8.4158415841584162</v>
      </c>
    </row>
    <row r="54" spans="1:12" s="151" customFormat="1" ht="12.75" customHeight="1" x14ac:dyDescent="0.2">
      <c r="A54" s="381"/>
      <c r="B54" s="384" t="s">
        <v>113</v>
      </c>
      <c r="C54" s="384" t="s">
        <v>116</v>
      </c>
      <c r="D54" s="385"/>
      <c r="E54" s="383"/>
      <c r="F54" s="548">
        <v>2749</v>
      </c>
      <c r="G54" s="548">
        <v>1976</v>
      </c>
      <c r="H54" s="548">
        <v>2657</v>
      </c>
      <c r="I54" s="548">
        <v>2366</v>
      </c>
      <c r="J54" s="548">
        <v>2762</v>
      </c>
      <c r="K54" s="549">
        <v>-13</v>
      </c>
      <c r="L54" s="380">
        <v>-0.47067342505430848</v>
      </c>
    </row>
    <row r="55" spans="1:12" ht="11.25" x14ac:dyDescent="0.2">
      <c r="A55" s="381"/>
      <c r="B55" s="385"/>
      <c r="C55" s="382" t="s">
        <v>352</v>
      </c>
      <c r="D55" s="385"/>
      <c r="E55" s="383"/>
      <c r="F55" s="548">
        <v>899</v>
      </c>
      <c r="G55" s="548">
        <v>715</v>
      </c>
      <c r="H55" s="548">
        <v>987</v>
      </c>
      <c r="I55" s="548">
        <v>927</v>
      </c>
      <c r="J55" s="548">
        <v>915</v>
      </c>
      <c r="K55" s="549">
        <v>-16</v>
      </c>
      <c r="L55" s="380">
        <v>-1.7486338797814207</v>
      </c>
    </row>
    <row r="56" spans="1:12" ht="14.25" customHeight="1" x14ac:dyDescent="0.2">
      <c r="A56" s="381"/>
      <c r="B56" s="385"/>
      <c r="C56" s="384" t="s">
        <v>117</v>
      </c>
      <c r="D56" s="385"/>
      <c r="E56" s="383"/>
      <c r="F56" s="548">
        <v>542</v>
      </c>
      <c r="G56" s="548">
        <v>448</v>
      </c>
      <c r="H56" s="548">
        <v>575</v>
      </c>
      <c r="I56" s="548">
        <v>494</v>
      </c>
      <c r="J56" s="548">
        <v>553</v>
      </c>
      <c r="K56" s="549">
        <v>-11</v>
      </c>
      <c r="L56" s="380">
        <v>-1.9891500904159132</v>
      </c>
    </row>
    <row r="57" spans="1:12" ht="18.75" customHeight="1" x14ac:dyDescent="0.2">
      <c r="A57" s="388"/>
      <c r="B57" s="389"/>
      <c r="C57" s="390" t="s">
        <v>352</v>
      </c>
      <c r="D57" s="389"/>
      <c r="E57" s="391"/>
      <c r="F57" s="551">
        <v>199</v>
      </c>
      <c r="G57" s="552">
        <v>187</v>
      </c>
      <c r="H57" s="552">
        <v>239</v>
      </c>
      <c r="I57" s="552">
        <v>230</v>
      </c>
      <c r="J57" s="552">
        <v>256</v>
      </c>
      <c r="K57" s="553">
        <f t="shared" ref="K57" si="0">IF(OR(F57=".",J57=".")=TRUE,".",IF(OR(F57="*",J57="*")=TRUE,"*",IF(AND(F57="-",J57="-")=TRUE,"-",IF(AND(ISNUMBER(J57),ISNUMBER(F57))=TRUE,IF(F57-J57=0,0,F57-J57),IF(ISNUMBER(F57)=TRUE,F57,-J57)))))</f>
        <v>-57</v>
      </c>
      <c r="L57" s="392">
        <f t="shared" ref="L57" si="1">IF(K57 =".",".",IF(K57 ="*","*",IF(K57="-","-",IF(K57=0,0,IF(OR(J57="-",J57=".",F57="-",F57=".")=TRUE,"X",IF(J57=0,"0,0",IF(ABS(K57*100/J57)&gt;250,".X",(K57*100/J57))))))))</f>
        <v>-22.265625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3411</v>
      </c>
      <c r="E11" s="114">
        <v>2580</v>
      </c>
      <c r="F11" s="114">
        <v>4401</v>
      </c>
      <c r="G11" s="114">
        <v>2931</v>
      </c>
      <c r="H11" s="140">
        <v>3436</v>
      </c>
      <c r="I11" s="115">
        <v>-25</v>
      </c>
      <c r="J11" s="116">
        <v>-0.72759022118742722</v>
      </c>
    </row>
    <row r="12" spans="1:15" s="110" customFormat="1" ht="24.95" customHeight="1" x14ac:dyDescent="0.2">
      <c r="A12" s="193" t="s">
        <v>132</v>
      </c>
      <c r="B12" s="194" t="s">
        <v>133</v>
      </c>
      <c r="C12" s="113">
        <v>1.0554089709762533</v>
      </c>
      <c r="D12" s="115">
        <v>36</v>
      </c>
      <c r="E12" s="114">
        <v>20</v>
      </c>
      <c r="F12" s="114">
        <v>59</v>
      </c>
      <c r="G12" s="114">
        <v>34</v>
      </c>
      <c r="H12" s="140">
        <v>26</v>
      </c>
      <c r="I12" s="115">
        <v>10</v>
      </c>
      <c r="J12" s="116">
        <v>38.46153846153846</v>
      </c>
    </row>
    <row r="13" spans="1:15" s="110" customFormat="1" ht="24.95" customHeight="1" x14ac:dyDescent="0.2">
      <c r="A13" s="193" t="s">
        <v>134</v>
      </c>
      <c r="B13" s="199" t="s">
        <v>214</v>
      </c>
      <c r="C13" s="113">
        <v>0.6449721489299326</v>
      </c>
      <c r="D13" s="115">
        <v>22</v>
      </c>
      <c r="E13" s="114">
        <v>12</v>
      </c>
      <c r="F13" s="114">
        <v>35</v>
      </c>
      <c r="G13" s="114">
        <v>17</v>
      </c>
      <c r="H13" s="140">
        <v>17</v>
      </c>
      <c r="I13" s="115">
        <v>5</v>
      </c>
      <c r="J13" s="116">
        <v>29.411764705882351</v>
      </c>
    </row>
    <row r="14" spans="1:15" s="287" customFormat="1" ht="24.95" customHeight="1" x14ac:dyDescent="0.2">
      <c r="A14" s="193" t="s">
        <v>215</v>
      </c>
      <c r="B14" s="199" t="s">
        <v>137</v>
      </c>
      <c r="C14" s="113">
        <v>13.368513632365875</v>
      </c>
      <c r="D14" s="115">
        <v>456</v>
      </c>
      <c r="E14" s="114">
        <v>257</v>
      </c>
      <c r="F14" s="114">
        <v>475</v>
      </c>
      <c r="G14" s="114">
        <v>298</v>
      </c>
      <c r="H14" s="140">
        <v>394</v>
      </c>
      <c r="I14" s="115">
        <v>62</v>
      </c>
      <c r="J14" s="116">
        <v>15.736040609137056</v>
      </c>
      <c r="K14" s="110"/>
      <c r="L14" s="110"/>
      <c r="M14" s="110"/>
      <c r="N14" s="110"/>
      <c r="O14" s="110"/>
    </row>
    <row r="15" spans="1:15" s="110" customFormat="1" ht="24.95" customHeight="1" x14ac:dyDescent="0.2">
      <c r="A15" s="193" t="s">
        <v>216</v>
      </c>
      <c r="B15" s="199" t="s">
        <v>217</v>
      </c>
      <c r="C15" s="113">
        <v>1.6124303723248314</v>
      </c>
      <c r="D15" s="115">
        <v>55</v>
      </c>
      <c r="E15" s="114">
        <v>59</v>
      </c>
      <c r="F15" s="114">
        <v>114</v>
      </c>
      <c r="G15" s="114">
        <v>75</v>
      </c>
      <c r="H15" s="140">
        <v>90</v>
      </c>
      <c r="I15" s="115">
        <v>-35</v>
      </c>
      <c r="J15" s="116">
        <v>-38.888888888888886</v>
      </c>
    </row>
    <row r="16" spans="1:15" s="287" customFormat="1" ht="24.95" customHeight="1" x14ac:dyDescent="0.2">
      <c r="A16" s="193" t="s">
        <v>218</v>
      </c>
      <c r="B16" s="199" t="s">
        <v>141</v>
      </c>
      <c r="C16" s="113">
        <v>8.9709762532981525</v>
      </c>
      <c r="D16" s="115">
        <v>306</v>
      </c>
      <c r="E16" s="114">
        <v>168</v>
      </c>
      <c r="F16" s="114">
        <v>230</v>
      </c>
      <c r="G16" s="114">
        <v>168</v>
      </c>
      <c r="H16" s="140">
        <v>213</v>
      </c>
      <c r="I16" s="115">
        <v>93</v>
      </c>
      <c r="J16" s="116">
        <v>43.661971830985912</v>
      </c>
      <c r="K16" s="110"/>
      <c r="L16" s="110"/>
      <c r="M16" s="110"/>
      <c r="N16" s="110"/>
      <c r="O16" s="110"/>
    </row>
    <row r="17" spans="1:15" s="110" customFormat="1" ht="24.95" customHeight="1" x14ac:dyDescent="0.2">
      <c r="A17" s="193" t="s">
        <v>142</v>
      </c>
      <c r="B17" s="199" t="s">
        <v>220</v>
      </c>
      <c r="C17" s="113">
        <v>2.7851070067428907</v>
      </c>
      <c r="D17" s="115">
        <v>95</v>
      </c>
      <c r="E17" s="114">
        <v>30</v>
      </c>
      <c r="F17" s="114">
        <v>131</v>
      </c>
      <c r="G17" s="114">
        <v>55</v>
      </c>
      <c r="H17" s="140">
        <v>91</v>
      </c>
      <c r="I17" s="115">
        <v>4</v>
      </c>
      <c r="J17" s="116">
        <v>4.395604395604396</v>
      </c>
    </row>
    <row r="18" spans="1:15" s="287" customFormat="1" ht="24.95" customHeight="1" x14ac:dyDescent="0.2">
      <c r="A18" s="201" t="s">
        <v>144</v>
      </c>
      <c r="B18" s="202" t="s">
        <v>145</v>
      </c>
      <c r="C18" s="113">
        <v>7.6517150395778364</v>
      </c>
      <c r="D18" s="115">
        <v>261</v>
      </c>
      <c r="E18" s="114">
        <v>120</v>
      </c>
      <c r="F18" s="114">
        <v>328</v>
      </c>
      <c r="G18" s="114">
        <v>208</v>
      </c>
      <c r="H18" s="140">
        <v>239</v>
      </c>
      <c r="I18" s="115">
        <v>22</v>
      </c>
      <c r="J18" s="116">
        <v>9.2050209205020916</v>
      </c>
      <c r="K18" s="110"/>
      <c r="L18" s="110"/>
      <c r="M18" s="110"/>
      <c r="N18" s="110"/>
      <c r="O18" s="110"/>
    </row>
    <row r="19" spans="1:15" s="110" customFormat="1" ht="24.95" customHeight="1" x14ac:dyDescent="0.2">
      <c r="A19" s="193" t="s">
        <v>146</v>
      </c>
      <c r="B19" s="199" t="s">
        <v>147</v>
      </c>
      <c r="C19" s="113">
        <v>13.339196716505423</v>
      </c>
      <c r="D19" s="115">
        <v>455</v>
      </c>
      <c r="E19" s="114">
        <v>452</v>
      </c>
      <c r="F19" s="114">
        <v>674</v>
      </c>
      <c r="G19" s="114">
        <v>428</v>
      </c>
      <c r="H19" s="140">
        <v>484</v>
      </c>
      <c r="I19" s="115">
        <v>-29</v>
      </c>
      <c r="J19" s="116">
        <v>-5.9917355371900829</v>
      </c>
    </row>
    <row r="20" spans="1:15" s="287" customFormat="1" ht="24.95" customHeight="1" x14ac:dyDescent="0.2">
      <c r="A20" s="193" t="s">
        <v>148</v>
      </c>
      <c r="B20" s="199" t="s">
        <v>149</v>
      </c>
      <c r="C20" s="113">
        <v>5.8633831720902965</v>
      </c>
      <c r="D20" s="115">
        <v>200</v>
      </c>
      <c r="E20" s="114">
        <v>184</v>
      </c>
      <c r="F20" s="114">
        <v>282</v>
      </c>
      <c r="G20" s="114">
        <v>230</v>
      </c>
      <c r="H20" s="140">
        <v>195</v>
      </c>
      <c r="I20" s="115">
        <v>5</v>
      </c>
      <c r="J20" s="116">
        <v>2.5641025641025643</v>
      </c>
      <c r="K20" s="110"/>
      <c r="L20" s="110"/>
      <c r="M20" s="110"/>
      <c r="N20" s="110"/>
      <c r="O20" s="110"/>
    </row>
    <row r="21" spans="1:15" s="110" customFormat="1" ht="24.95" customHeight="1" x14ac:dyDescent="0.2">
      <c r="A21" s="201" t="s">
        <v>150</v>
      </c>
      <c r="B21" s="202" t="s">
        <v>151</v>
      </c>
      <c r="C21" s="113">
        <v>6.3031369099970682</v>
      </c>
      <c r="D21" s="115">
        <v>215</v>
      </c>
      <c r="E21" s="114">
        <v>193</v>
      </c>
      <c r="F21" s="114">
        <v>297</v>
      </c>
      <c r="G21" s="114">
        <v>186</v>
      </c>
      <c r="H21" s="140">
        <v>218</v>
      </c>
      <c r="I21" s="115">
        <v>-3</v>
      </c>
      <c r="J21" s="116">
        <v>-1.3761467889908257</v>
      </c>
    </row>
    <row r="22" spans="1:15" s="110" customFormat="1" ht="24.95" customHeight="1" x14ac:dyDescent="0.2">
      <c r="A22" s="201" t="s">
        <v>152</v>
      </c>
      <c r="B22" s="199" t="s">
        <v>153</v>
      </c>
      <c r="C22" s="113">
        <v>0.58633831720902962</v>
      </c>
      <c r="D22" s="115">
        <v>20</v>
      </c>
      <c r="E22" s="114">
        <v>13</v>
      </c>
      <c r="F22" s="114">
        <v>27</v>
      </c>
      <c r="G22" s="114">
        <v>18</v>
      </c>
      <c r="H22" s="140">
        <v>31</v>
      </c>
      <c r="I22" s="115">
        <v>-11</v>
      </c>
      <c r="J22" s="116">
        <v>-35.483870967741936</v>
      </c>
    </row>
    <row r="23" spans="1:15" s="110" customFormat="1" ht="24.95" customHeight="1" x14ac:dyDescent="0.2">
      <c r="A23" s="193" t="s">
        <v>154</v>
      </c>
      <c r="B23" s="199" t="s">
        <v>155</v>
      </c>
      <c r="C23" s="113">
        <v>0.70360598065083557</v>
      </c>
      <c r="D23" s="115">
        <v>24</v>
      </c>
      <c r="E23" s="114">
        <v>23</v>
      </c>
      <c r="F23" s="114">
        <v>51</v>
      </c>
      <c r="G23" s="114">
        <v>26</v>
      </c>
      <c r="H23" s="140">
        <v>33</v>
      </c>
      <c r="I23" s="115">
        <v>-9</v>
      </c>
      <c r="J23" s="116">
        <v>-27.272727272727273</v>
      </c>
    </row>
    <row r="24" spans="1:15" s="110" customFormat="1" ht="24.95" customHeight="1" x14ac:dyDescent="0.2">
      <c r="A24" s="193" t="s">
        <v>156</v>
      </c>
      <c r="B24" s="199" t="s">
        <v>221</v>
      </c>
      <c r="C24" s="113">
        <v>3.781882145998241</v>
      </c>
      <c r="D24" s="115">
        <v>129</v>
      </c>
      <c r="E24" s="114">
        <v>92</v>
      </c>
      <c r="F24" s="114">
        <v>156</v>
      </c>
      <c r="G24" s="114">
        <v>118</v>
      </c>
      <c r="H24" s="140">
        <v>133</v>
      </c>
      <c r="I24" s="115">
        <v>-4</v>
      </c>
      <c r="J24" s="116">
        <v>-3.007518796992481</v>
      </c>
    </row>
    <row r="25" spans="1:15" s="110" customFormat="1" ht="24.95" customHeight="1" x14ac:dyDescent="0.2">
      <c r="A25" s="193" t="s">
        <v>222</v>
      </c>
      <c r="B25" s="204" t="s">
        <v>159</v>
      </c>
      <c r="C25" s="113">
        <v>11.111111111111111</v>
      </c>
      <c r="D25" s="115">
        <v>379</v>
      </c>
      <c r="E25" s="114">
        <v>184</v>
      </c>
      <c r="F25" s="114">
        <v>320</v>
      </c>
      <c r="G25" s="114">
        <v>297</v>
      </c>
      <c r="H25" s="140">
        <v>296</v>
      </c>
      <c r="I25" s="115">
        <v>83</v>
      </c>
      <c r="J25" s="116">
        <v>28.04054054054054</v>
      </c>
    </row>
    <row r="26" spans="1:15" s="110" customFormat="1" ht="24.95" customHeight="1" x14ac:dyDescent="0.2">
      <c r="A26" s="201">
        <v>782.78300000000002</v>
      </c>
      <c r="B26" s="203" t="s">
        <v>160</v>
      </c>
      <c r="C26" s="113">
        <v>6.2738199941366171</v>
      </c>
      <c r="D26" s="115">
        <v>214</v>
      </c>
      <c r="E26" s="114">
        <v>198</v>
      </c>
      <c r="F26" s="114">
        <v>152</v>
      </c>
      <c r="G26" s="114">
        <v>169</v>
      </c>
      <c r="H26" s="140">
        <v>185</v>
      </c>
      <c r="I26" s="115">
        <v>29</v>
      </c>
      <c r="J26" s="116">
        <v>15.675675675675675</v>
      </c>
    </row>
    <row r="27" spans="1:15" s="110" customFormat="1" ht="24.95" customHeight="1" x14ac:dyDescent="0.2">
      <c r="A27" s="193" t="s">
        <v>161</v>
      </c>
      <c r="B27" s="199" t="s">
        <v>162</v>
      </c>
      <c r="C27" s="113">
        <v>3.6939313984168867</v>
      </c>
      <c r="D27" s="115">
        <v>126</v>
      </c>
      <c r="E27" s="114">
        <v>80</v>
      </c>
      <c r="F27" s="114">
        <v>258</v>
      </c>
      <c r="G27" s="114">
        <v>123</v>
      </c>
      <c r="H27" s="140">
        <v>200</v>
      </c>
      <c r="I27" s="115">
        <v>-74</v>
      </c>
      <c r="J27" s="116">
        <v>-37</v>
      </c>
    </row>
    <row r="28" spans="1:15" s="110" customFormat="1" ht="24.95" customHeight="1" x14ac:dyDescent="0.2">
      <c r="A28" s="193" t="s">
        <v>163</v>
      </c>
      <c r="B28" s="199" t="s">
        <v>164</v>
      </c>
      <c r="C28" s="113">
        <v>3.5180299032541775</v>
      </c>
      <c r="D28" s="115">
        <v>120</v>
      </c>
      <c r="E28" s="114">
        <v>77</v>
      </c>
      <c r="F28" s="114">
        <v>161</v>
      </c>
      <c r="G28" s="114">
        <v>70</v>
      </c>
      <c r="H28" s="140">
        <v>114</v>
      </c>
      <c r="I28" s="115">
        <v>6</v>
      </c>
      <c r="J28" s="116">
        <v>5.2631578947368425</v>
      </c>
    </row>
    <row r="29" spans="1:15" s="110" customFormat="1" ht="24.95" customHeight="1" x14ac:dyDescent="0.2">
      <c r="A29" s="193">
        <v>86</v>
      </c>
      <c r="B29" s="199" t="s">
        <v>165</v>
      </c>
      <c r="C29" s="113">
        <v>7.0067428906479039</v>
      </c>
      <c r="D29" s="115">
        <v>239</v>
      </c>
      <c r="E29" s="114">
        <v>195</v>
      </c>
      <c r="F29" s="114">
        <v>279</v>
      </c>
      <c r="G29" s="114">
        <v>142</v>
      </c>
      <c r="H29" s="140">
        <v>219</v>
      </c>
      <c r="I29" s="115">
        <v>20</v>
      </c>
      <c r="J29" s="116">
        <v>9.1324200913242013</v>
      </c>
    </row>
    <row r="30" spans="1:15" s="110" customFormat="1" ht="24.95" customHeight="1" x14ac:dyDescent="0.2">
      <c r="A30" s="193">
        <v>87.88</v>
      </c>
      <c r="B30" s="204" t="s">
        <v>166</v>
      </c>
      <c r="C30" s="113">
        <v>11.345646437994723</v>
      </c>
      <c r="D30" s="115">
        <v>387</v>
      </c>
      <c r="E30" s="114">
        <v>362</v>
      </c>
      <c r="F30" s="114">
        <v>604</v>
      </c>
      <c r="G30" s="114">
        <v>476</v>
      </c>
      <c r="H30" s="140">
        <v>531</v>
      </c>
      <c r="I30" s="115">
        <v>-144</v>
      </c>
      <c r="J30" s="116">
        <v>-27.118644067796609</v>
      </c>
    </row>
    <row r="31" spans="1:15" s="110" customFormat="1" ht="24.95" customHeight="1" x14ac:dyDescent="0.2">
      <c r="A31" s="193" t="s">
        <v>167</v>
      </c>
      <c r="B31" s="199" t="s">
        <v>168</v>
      </c>
      <c r="C31" s="113">
        <v>3.7525652301377894</v>
      </c>
      <c r="D31" s="115">
        <v>128</v>
      </c>
      <c r="E31" s="114">
        <v>117</v>
      </c>
      <c r="F31" s="114">
        <v>243</v>
      </c>
      <c r="G31" s="114">
        <v>91</v>
      </c>
      <c r="H31" s="140">
        <v>121</v>
      </c>
      <c r="I31" s="115">
        <v>7</v>
      </c>
      <c r="J31" s="116">
        <v>5.785123966942149</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1.0554089709762533</v>
      </c>
      <c r="D34" s="115">
        <v>36</v>
      </c>
      <c r="E34" s="114">
        <v>20</v>
      </c>
      <c r="F34" s="114">
        <v>59</v>
      </c>
      <c r="G34" s="114">
        <v>34</v>
      </c>
      <c r="H34" s="140">
        <v>26</v>
      </c>
      <c r="I34" s="115">
        <v>10</v>
      </c>
      <c r="J34" s="116">
        <v>38.46153846153846</v>
      </c>
    </row>
    <row r="35" spans="1:10" s="110" customFormat="1" ht="24.95" customHeight="1" x14ac:dyDescent="0.2">
      <c r="A35" s="292" t="s">
        <v>171</v>
      </c>
      <c r="B35" s="293" t="s">
        <v>172</v>
      </c>
      <c r="C35" s="113">
        <v>21.665200820873643</v>
      </c>
      <c r="D35" s="115">
        <v>739</v>
      </c>
      <c r="E35" s="114">
        <v>389</v>
      </c>
      <c r="F35" s="114">
        <v>838</v>
      </c>
      <c r="G35" s="114">
        <v>523</v>
      </c>
      <c r="H35" s="140">
        <v>650</v>
      </c>
      <c r="I35" s="115">
        <v>89</v>
      </c>
      <c r="J35" s="116">
        <v>13.692307692307692</v>
      </c>
    </row>
    <row r="36" spans="1:10" s="110" customFormat="1" ht="24.95" customHeight="1" x14ac:dyDescent="0.2">
      <c r="A36" s="294" t="s">
        <v>173</v>
      </c>
      <c r="B36" s="295" t="s">
        <v>174</v>
      </c>
      <c r="C36" s="125">
        <v>77.279390208150105</v>
      </c>
      <c r="D36" s="143">
        <v>2636</v>
      </c>
      <c r="E36" s="144">
        <v>2170</v>
      </c>
      <c r="F36" s="144">
        <v>3504</v>
      </c>
      <c r="G36" s="144">
        <v>2374</v>
      </c>
      <c r="H36" s="145">
        <v>2760</v>
      </c>
      <c r="I36" s="143">
        <v>-124</v>
      </c>
      <c r="J36" s="146">
        <v>-4.4927536231884062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3411</v>
      </c>
      <c r="F11" s="264">
        <v>2580</v>
      </c>
      <c r="G11" s="264">
        <v>4401</v>
      </c>
      <c r="H11" s="264">
        <v>2931</v>
      </c>
      <c r="I11" s="265">
        <v>3436</v>
      </c>
      <c r="J11" s="263">
        <v>-25</v>
      </c>
      <c r="K11" s="266">
        <v>-0.72759022118742722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27.469950161243037</v>
      </c>
      <c r="E13" s="115">
        <v>937</v>
      </c>
      <c r="F13" s="114">
        <v>741</v>
      </c>
      <c r="G13" s="114">
        <v>1009</v>
      </c>
      <c r="H13" s="114">
        <v>958</v>
      </c>
      <c r="I13" s="140">
        <v>964</v>
      </c>
      <c r="J13" s="115">
        <v>-27</v>
      </c>
      <c r="K13" s="116">
        <v>-2.800829875518672</v>
      </c>
    </row>
    <row r="14" spans="1:15" ht="15.95" customHeight="1" x14ac:dyDescent="0.2">
      <c r="A14" s="306" t="s">
        <v>230</v>
      </c>
      <c r="B14" s="307"/>
      <c r="C14" s="308"/>
      <c r="D14" s="113">
        <v>58.985634711228379</v>
      </c>
      <c r="E14" s="115">
        <v>2012</v>
      </c>
      <c r="F14" s="114">
        <v>1444</v>
      </c>
      <c r="G14" s="114">
        <v>2850</v>
      </c>
      <c r="H14" s="114">
        <v>1596</v>
      </c>
      <c r="I14" s="140">
        <v>1969</v>
      </c>
      <c r="J14" s="115">
        <v>43</v>
      </c>
      <c r="K14" s="116">
        <v>2.1838496698831893</v>
      </c>
    </row>
    <row r="15" spans="1:15" ht="15.95" customHeight="1" x14ac:dyDescent="0.2">
      <c r="A15" s="306" t="s">
        <v>231</v>
      </c>
      <c r="B15" s="307"/>
      <c r="C15" s="308"/>
      <c r="D15" s="113">
        <v>6.8015244796247432</v>
      </c>
      <c r="E15" s="115">
        <v>232</v>
      </c>
      <c r="F15" s="114">
        <v>226</v>
      </c>
      <c r="G15" s="114">
        <v>260</v>
      </c>
      <c r="H15" s="114">
        <v>161</v>
      </c>
      <c r="I15" s="140">
        <v>250</v>
      </c>
      <c r="J15" s="115">
        <v>-18</v>
      </c>
      <c r="K15" s="116">
        <v>-7.2</v>
      </c>
    </row>
    <row r="16" spans="1:15" ht="15.95" customHeight="1" x14ac:dyDescent="0.2">
      <c r="A16" s="306" t="s">
        <v>232</v>
      </c>
      <c r="B16" s="307"/>
      <c r="C16" s="308"/>
      <c r="D16" s="113">
        <v>6.1565523306948107</v>
      </c>
      <c r="E16" s="115">
        <v>210</v>
      </c>
      <c r="F16" s="114">
        <v>149</v>
      </c>
      <c r="G16" s="114">
        <v>226</v>
      </c>
      <c r="H16" s="114">
        <v>191</v>
      </c>
      <c r="I16" s="140">
        <v>231</v>
      </c>
      <c r="J16" s="115">
        <v>-21</v>
      </c>
      <c r="K16" s="116">
        <v>-9.0909090909090917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0.87950747581354438</v>
      </c>
      <c r="E18" s="115">
        <v>30</v>
      </c>
      <c r="F18" s="114">
        <v>22</v>
      </c>
      <c r="G18" s="114">
        <v>64</v>
      </c>
      <c r="H18" s="114">
        <v>29</v>
      </c>
      <c r="I18" s="140">
        <v>17</v>
      </c>
      <c r="J18" s="115">
        <v>13</v>
      </c>
      <c r="K18" s="116">
        <v>76.470588235294116</v>
      </c>
    </row>
    <row r="19" spans="1:11" ht="14.1" customHeight="1" x14ac:dyDescent="0.2">
      <c r="A19" s="306" t="s">
        <v>235</v>
      </c>
      <c r="B19" s="307" t="s">
        <v>236</v>
      </c>
      <c r="C19" s="308"/>
      <c r="D19" s="113">
        <v>0.6449721489299326</v>
      </c>
      <c r="E19" s="115">
        <v>22</v>
      </c>
      <c r="F19" s="114">
        <v>15</v>
      </c>
      <c r="G19" s="114">
        <v>48</v>
      </c>
      <c r="H19" s="114">
        <v>20</v>
      </c>
      <c r="I19" s="140">
        <v>11</v>
      </c>
      <c r="J19" s="115">
        <v>11</v>
      </c>
      <c r="K19" s="116">
        <v>100</v>
      </c>
    </row>
    <row r="20" spans="1:11" ht="14.1" customHeight="1" x14ac:dyDescent="0.2">
      <c r="A20" s="306">
        <v>12</v>
      </c>
      <c r="B20" s="307" t="s">
        <v>237</v>
      </c>
      <c r="C20" s="308"/>
      <c r="D20" s="113">
        <v>1.7883318674875404</v>
      </c>
      <c r="E20" s="115">
        <v>61</v>
      </c>
      <c r="F20" s="114">
        <v>13</v>
      </c>
      <c r="G20" s="114">
        <v>39</v>
      </c>
      <c r="H20" s="114">
        <v>48</v>
      </c>
      <c r="I20" s="140">
        <v>69</v>
      </c>
      <c r="J20" s="115">
        <v>-8</v>
      </c>
      <c r="K20" s="116">
        <v>-11.594202898550725</v>
      </c>
    </row>
    <row r="21" spans="1:11" ht="14.1" customHeight="1" x14ac:dyDescent="0.2">
      <c r="A21" s="306">
        <v>21</v>
      </c>
      <c r="B21" s="307" t="s">
        <v>238</v>
      </c>
      <c r="C21" s="308"/>
      <c r="D21" s="113">
        <v>0.76223981237173855</v>
      </c>
      <c r="E21" s="115">
        <v>26</v>
      </c>
      <c r="F21" s="114">
        <v>8</v>
      </c>
      <c r="G21" s="114">
        <v>36</v>
      </c>
      <c r="H21" s="114">
        <v>11</v>
      </c>
      <c r="I21" s="140">
        <v>32</v>
      </c>
      <c r="J21" s="115">
        <v>-6</v>
      </c>
      <c r="K21" s="116">
        <v>-18.75</v>
      </c>
    </row>
    <row r="22" spans="1:11" ht="14.1" customHeight="1" x14ac:dyDescent="0.2">
      <c r="A22" s="306">
        <v>22</v>
      </c>
      <c r="B22" s="307" t="s">
        <v>239</v>
      </c>
      <c r="C22" s="308"/>
      <c r="D22" s="113">
        <v>1.8762826150688947</v>
      </c>
      <c r="E22" s="115">
        <v>64</v>
      </c>
      <c r="F22" s="114">
        <v>43</v>
      </c>
      <c r="G22" s="114">
        <v>92</v>
      </c>
      <c r="H22" s="114">
        <v>53</v>
      </c>
      <c r="I22" s="140">
        <v>69</v>
      </c>
      <c r="J22" s="115">
        <v>-5</v>
      </c>
      <c r="K22" s="116">
        <v>-7.2463768115942031</v>
      </c>
    </row>
    <row r="23" spans="1:11" ht="14.1" customHeight="1" x14ac:dyDescent="0.2">
      <c r="A23" s="306">
        <v>23</v>
      </c>
      <c r="B23" s="307" t="s">
        <v>240</v>
      </c>
      <c r="C23" s="308"/>
      <c r="D23" s="113">
        <v>0.43975373790677219</v>
      </c>
      <c r="E23" s="115">
        <v>15</v>
      </c>
      <c r="F23" s="114">
        <v>8</v>
      </c>
      <c r="G23" s="114">
        <v>23</v>
      </c>
      <c r="H23" s="114">
        <v>17</v>
      </c>
      <c r="I23" s="140">
        <v>9</v>
      </c>
      <c r="J23" s="115">
        <v>6</v>
      </c>
      <c r="K23" s="116">
        <v>66.666666666666671</v>
      </c>
    </row>
    <row r="24" spans="1:11" ht="14.1" customHeight="1" x14ac:dyDescent="0.2">
      <c r="A24" s="306">
        <v>24</v>
      </c>
      <c r="B24" s="307" t="s">
        <v>241</v>
      </c>
      <c r="C24" s="308"/>
      <c r="D24" s="113">
        <v>4.8666080328349457</v>
      </c>
      <c r="E24" s="115">
        <v>166</v>
      </c>
      <c r="F24" s="114">
        <v>52</v>
      </c>
      <c r="G24" s="114">
        <v>102</v>
      </c>
      <c r="H24" s="114">
        <v>65</v>
      </c>
      <c r="I24" s="140">
        <v>94</v>
      </c>
      <c r="J24" s="115">
        <v>72</v>
      </c>
      <c r="K24" s="116">
        <v>76.59574468085107</v>
      </c>
    </row>
    <row r="25" spans="1:11" ht="14.1" customHeight="1" x14ac:dyDescent="0.2">
      <c r="A25" s="306">
        <v>25</v>
      </c>
      <c r="B25" s="307" t="s">
        <v>242</v>
      </c>
      <c r="C25" s="308"/>
      <c r="D25" s="113">
        <v>7.8276165347405451</v>
      </c>
      <c r="E25" s="115">
        <v>267</v>
      </c>
      <c r="F25" s="114">
        <v>159</v>
      </c>
      <c r="G25" s="114">
        <v>227</v>
      </c>
      <c r="H25" s="114">
        <v>115</v>
      </c>
      <c r="I25" s="140">
        <v>194</v>
      </c>
      <c r="J25" s="115">
        <v>73</v>
      </c>
      <c r="K25" s="116">
        <v>37.628865979381445</v>
      </c>
    </row>
    <row r="26" spans="1:11" ht="14.1" customHeight="1" x14ac:dyDescent="0.2">
      <c r="A26" s="306">
        <v>26</v>
      </c>
      <c r="B26" s="307" t="s">
        <v>243</v>
      </c>
      <c r="C26" s="308"/>
      <c r="D26" s="113">
        <v>1.8762826150688947</v>
      </c>
      <c r="E26" s="115">
        <v>64</v>
      </c>
      <c r="F26" s="114">
        <v>39</v>
      </c>
      <c r="G26" s="114">
        <v>97</v>
      </c>
      <c r="H26" s="114">
        <v>47</v>
      </c>
      <c r="I26" s="140">
        <v>71</v>
      </c>
      <c r="J26" s="115">
        <v>-7</v>
      </c>
      <c r="K26" s="116">
        <v>-9.8591549295774641</v>
      </c>
    </row>
    <row r="27" spans="1:11" ht="14.1" customHeight="1" x14ac:dyDescent="0.2">
      <c r="A27" s="306">
        <v>27</v>
      </c>
      <c r="B27" s="307" t="s">
        <v>244</v>
      </c>
      <c r="C27" s="308"/>
      <c r="D27" s="113">
        <v>0.85019055995309289</v>
      </c>
      <c r="E27" s="115">
        <v>29</v>
      </c>
      <c r="F27" s="114">
        <v>21</v>
      </c>
      <c r="G27" s="114">
        <v>24</v>
      </c>
      <c r="H27" s="114">
        <v>26</v>
      </c>
      <c r="I27" s="140">
        <v>43</v>
      </c>
      <c r="J27" s="115">
        <v>-14</v>
      </c>
      <c r="K27" s="116">
        <v>-32.558139534883722</v>
      </c>
    </row>
    <row r="28" spans="1:11" ht="14.1" customHeight="1" x14ac:dyDescent="0.2">
      <c r="A28" s="306">
        <v>28</v>
      </c>
      <c r="B28" s="307" t="s">
        <v>245</v>
      </c>
      <c r="C28" s="308"/>
      <c r="D28" s="113">
        <v>0.14658457930225741</v>
      </c>
      <c r="E28" s="115">
        <v>5</v>
      </c>
      <c r="F28" s="114">
        <v>0</v>
      </c>
      <c r="G28" s="114">
        <v>8</v>
      </c>
      <c r="H28" s="114" t="s">
        <v>513</v>
      </c>
      <c r="I28" s="140">
        <v>6</v>
      </c>
      <c r="J28" s="115">
        <v>-1</v>
      </c>
      <c r="K28" s="116">
        <v>-16.666666666666668</v>
      </c>
    </row>
    <row r="29" spans="1:11" ht="14.1" customHeight="1" x14ac:dyDescent="0.2">
      <c r="A29" s="306">
        <v>29</v>
      </c>
      <c r="B29" s="307" t="s">
        <v>246</v>
      </c>
      <c r="C29" s="308"/>
      <c r="D29" s="113">
        <v>2.7557900908824391</v>
      </c>
      <c r="E29" s="115">
        <v>94</v>
      </c>
      <c r="F29" s="114">
        <v>107</v>
      </c>
      <c r="G29" s="114">
        <v>153</v>
      </c>
      <c r="H29" s="114">
        <v>118</v>
      </c>
      <c r="I29" s="140">
        <v>125</v>
      </c>
      <c r="J29" s="115">
        <v>-31</v>
      </c>
      <c r="K29" s="116">
        <v>-24.8</v>
      </c>
    </row>
    <row r="30" spans="1:11" ht="14.1" customHeight="1" x14ac:dyDescent="0.2">
      <c r="A30" s="306" t="s">
        <v>247</v>
      </c>
      <c r="B30" s="307" t="s">
        <v>248</v>
      </c>
      <c r="C30" s="308"/>
      <c r="D30" s="113" t="s">
        <v>513</v>
      </c>
      <c r="E30" s="115" t="s">
        <v>513</v>
      </c>
      <c r="F30" s="114" t="s">
        <v>513</v>
      </c>
      <c r="G30" s="114">
        <v>47</v>
      </c>
      <c r="H30" s="114">
        <v>26</v>
      </c>
      <c r="I30" s="140" t="s">
        <v>513</v>
      </c>
      <c r="J30" s="115" t="s">
        <v>513</v>
      </c>
      <c r="K30" s="116" t="s">
        <v>513</v>
      </c>
    </row>
    <row r="31" spans="1:11" ht="14.1" customHeight="1" x14ac:dyDescent="0.2">
      <c r="A31" s="306" t="s">
        <v>249</v>
      </c>
      <c r="B31" s="307" t="s">
        <v>250</v>
      </c>
      <c r="C31" s="308"/>
      <c r="D31" s="113">
        <v>2.081501026092055</v>
      </c>
      <c r="E31" s="115">
        <v>71</v>
      </c>
      <c r="F31" s="114">
        <v>86</v>
      </c>
      <c r="G31" s="114">
        <v>103</v>
      </c>
      <c r="H31" s="114">
        <v>92</v>
      </c>
      <c r="I31" s="140">
        <v>96</v>
      </c>
      <c r="J31" s="115">
        <v>-25</v>
      </c>
      <c r="K31" s="116">
        <v>-26.041666666666668</v>
      </c>
    </row>
    <row r="32" spans="1:11" ht="14.1" customHeight="1" x14ac:dyDescent="0.2">
      <c r="A32" s="306">
        <v>31</v>
      </c>
      <c r="B32" s="307" t="s">
        <v>251</v>
      </c>
      <c r="C32" s="308"/>
      <c r="D32" s="113">
        <v>0.4104368220463207</v>
      </c>
      <c r="E32" s="115">
        <v>14</v>
      </c>
      <c r="F32" s="114">
        <v>9</v>
      </c>
      <c r="G32" s="114">
        <v>11</v>
      </c>
      <c r="H32" s="114">
        <v>9</v>
      </c>
      <c r="I32" s="140">
        <v>10</v>
      </c>
      <c r="J32" s="115">
        <v>4</v>
      </c>
      <c r="K32" s="116">
        <v>40</v>
      </c>
    </row>
    <row r="33" spans="1:11" ht="14.1" customHeight="1" x14ac:dyDescent="0.2">
      <c r="A33" s="306">
        <v>32</v>
      </c>
      <c r="B33" s="307" t="s">
        <v>252</v>
      </c>
      <c r="C33" s="308"/>
      <c r="D33" s="113">
        <v>2.6678393433010847</v>
      </c>
      <c r="E33" s="115">
        <v>91</v>
      </c>
      <c r="F33" s="114">
        <v>53</v>
      </c>
      <c r="G33" s="114">
        <v>125</v>
      </c>
      <c r="H33" s="114">
        <v>109</v>
      </c>
      <c r="I33" s="140">
        <v>85</v>
      </c>
      <c r="J33" s="115">
        <v>6</v>
      </c>
      <c r="K33" s="116">
        <v>7.0588235294117645</v>
      </c>
    </row>
    <row r="34" spans="1:11" ht="14.1" customHeight="1" x14ac:dyDescent="0.2">
      <c r="A34" s="306">
        <v>33</v>
      </c>
      <c r="B34" s="307" t="s">
        <v>253</v>
      </c>
      <c r="C34" s="308"/>
      <c r="D34" s="113">
        <v>2.3453532688361185</v>
      </c>
      <c r="E34" s="115">
        <v>80</v>
      </c>
      <c r="F34" s="114">
        <v>27</v>
      </c>
      <c r="G34" s="114">
        <v>86</v>
      </c>
      <c r="H34" s="114">
        <v>65</v>
      </c>
      <c r="I34" s="140">
        <v>93</v>
      </c>
      <c r="J34" s="115">
        <v>-13</v>
      </c>
      <c r="K34" s="116">
        <v>-13.978494623655914</v>
      </c>
    </row>
    <row r="35" spans="1:11" ht="14.1" customHeight="1" x14ac:dyDescent="0.2">
      <c r="A35" s="306">
        <v>34</v>
      </c>
      <c r="B35" s="307" t="s">
        <v>254</v>
      </c>
      <c r="C35" s="308"/>
      <c r="D35" s="113">
        <v>2.9316915860451482</v>
      </c>
      <c r="E35" s="115">
        <v>100</v>
      </c>
      <c r="F35" s="114">
        <v>58</v>
      </c>
      <c r="G35" s="114">
        <v>109</v>
      </c>
      <c r="H35" s="114">
        <v>55</v>
      </c>
      <c r="I35" s="140">
        <v>92</v>
      </c>
      <c r="J35" s="115">
        <v>8</v>
      </c>
      <c r="K35" s="116">
        <v>8.695652173913043</v>
      </c>
    </row>
    <row r="36" spans="1:11" ht="14.1" customHeight="1" x14ac:dyDescent="0.2">
      <c r="A36" s="306">
        <v>41</v>
      </c>
      <c r="B36" s="307" t="s">
        <v>255</v>
      </c>
      <c r="C36" s="308"/>
      <c r="D36" s="113">
        <v>0.3224860744649663</v>
      </c>
      <c r="E36" s="115">
        <v>11</v>
      </c>
      <c r="F36" s="114">
        <v>8</v>
      </c>
      <c r="G36" s="114">
        <v>8</v>
      </c>
      <c r="H36" s="114">
        <v>5</v>
      </c>
      <c r="I36" s="140">
        <v>9</v>
      </c>
      <c r="J36" s="115">
        <v>2</v>
      </c>
      <c r="K36" s="116">
        <v>22.222222222222221</v>
      </c>
    </row>
    <row r="37" spans="1:11" ht="14.1" customHeight="1" x14ac:dyDescent="0.2">
      <c r="A37" s="306">
        <v>42</v>
      </c>
      <c r="B37" s="307" t="s">
        <v>256</v>
      </c>
      <c r="C37" s="308"/>
      <c r="D37" s="113">
        <v>0.26385224274406333</v>
      </c>
      <c r="E37" s="115">
        <v>9</v>
      </c>
      <c r="F37" s="114" t="s">
        <v>513</v>
      </c>
      <c r="G37" s="114">
        <v>13</v>
      </c>
      <c r="H37" s="114" t="s">
        <v>513</v>
      </c>
      <c r="I37" s="140" t="s">
        <v>513</v>
      </c>
      <c r="J37" s="115" t="s">
        <v>513</v>
      </c>
      <c r="K37" s="116" t="s">
        <v>513</v>
      </c>
    </row>
    <row r="38" spans="1:11" ht="14.1" customHeight="1" x14ac:dyDescent="0.2">
      <c r="A38" s="306">
        <v>43</v>
      </c>
      <c r="B38" s="307" t="s">
        <v>257</v>
      </c>
      <c r="C38" s="308"/>
      <c r="D38" s="113">
        <v>0.58633831720902962</v>
      </c>
      <c r="E38" s="115">
        <v>20</v>
      </c>
      <c r="F38" s="114">
        <v>28</v>
      </c>
      <c r="G38" s="114">
        <v>36</v>
      </c>
      <c r="H38" s="114">
        <v>9</v>
      </c>
      <c r="I38" s="140">
        <v>21</v>
      </c>
      <c r="J38" s="115">
        <v>-1</v>
      </c>
      <c r="K38" s="116">
        <v>-4.7619047619047619</v>
      </c>
    </row>
    <row r="39" spans="1:11" ht="14.1" customHeight="1" x14ac:dyDescent="0.2">
      <c r="A39" s="306">
        <v>51</v>
      </c>
      <c r="B39" s="307" t="s">
        <v>258</v>
      </c>
      <c r="C39" s="308"/>
      <c r="D39" s="113">
        <v>6.0392846672530052</v>
      </c>
      <c r="E39" s="115">
        <v>206</v>
      </c>
      <c r="F39" s="114">
        <v>245</v>
      </c>
      <c r="G39" s="114">
        <v>350</v>
      </c>
      <c r="H39" s="114">
        <v>361</v>
      </c>
      <c r="I39" s="140">
        <v>334</v>
      </c>
      <c r="J39" s="115">
        <v>-128</v>
      </c>
      <c r="K39" s="116">
        <v>-38.32335329341317</v>
      </c>
    </row>
    <row r="40" spans="1:11" ht="14.1" customHeight="1" x14ac:dyDescent="0.2">
      <c r="A40" s="306" t="s">
        <v>259</v>
      </c>
      <c r="B40" s="307" t="s">
        <v>260</v>
      </c>
      <c r="C40" s="308"/>
      <c r="D40" s="113">
        <v>5.452946350043975</v>
      </c>
      <c r="E40" s="115">
        <v>186</v>
      </c>
      <c r="F40" s="114">
        <v>233</v>
      </c>
      <c r="G40" s="114">
        <v>330</v>
      </c>
      <c r="H40" s="114">
        <v>334</v>
      </c>
      <c r="I40" s="140">
        <v>317</v>
      </c>
      <c r="J40" s="115">
        <v>-131</v>
      </c>
      <c r="K40" s="116">
        <v>-41.32492113564669</v>
      </c>
    </row>
    <row r="41" spans="1:11" ht="14.1" customHeight="1" x14ac:dyDescent="0.2">
      <c r="A41" s="306"/>
      <c r="B41" s="307" t="s">
        <v>261</v>
      </c>
      <c r="C41" s="308"/>
      <c r="D41" s="113">
        <v>4.5148050425095283</v>
      </c>
      <c r="E41" s="115">
        <v>154</v>
      </c>
      <c r="F41" s="114">
        <v>179</v>
      </c>
      <c r="G41" s="114">
        <v>235</v>
      </c>
      <c r="H41" s="114">
        <v>252</v>
      </c>
      <c r="I41" s="140">
        <v>253</v>
      </c>
      <c r="J41" s="115">
        <v>-99</v>
      </c>
      <c r="K41" s="116">
        <v>-39.130434782608695</v>
      </c>
    </row>
    <row r="42" spans="1:11" ht="14.1" customHeight="1" x14ac:dyDescent="0.2">
      <c r="A42" s="306">
        <v>52</v>
      </c>
      <c r="B42" s="307" t="s">
        <v>262</v>
      </c>
      <c r="C42" s="308"/>
      <c r="D42" s="113">
        <v>5.0718264438581064</v>
      </c>
      <c r="E42" s="115">
        <v>173</v>
      </c>
      <c r="F42" s="114">
        <v>137</v>
      </c>
      <c r="G42" s="114">
        <v>175</v>
      </c>
      <c r="H42" s="114">
        <v>166</v>
      </c>
      <c r="I42" s="140">
        <v>146</v>
      </c>
      <c r="J42" s="115">
        <v>27</v>
      </c>
      <c r="K42" s="116">
        <v>18.493150684931507</v>
      </c>
    </row>
    <row r="43" spans="1:11" ht="14.1" customHeight="1" x14ac:dyDescent="0.2">
      <c r="A43" s="306" t="s">
        <v>263</v>
      </c>
      <c r="B43" s="307" t="s">
        <v>264</v>
      </c>
      <c r="C43" s="308"/>
      <c r="D43" s="113">
        <v>4.690706537672237</v>
      </c>
      <c r="E43" s="115">
        <v>160</v>
      </c>
      <c r="F43" s="114">
        <v>128</v>
      </c>
      <c r="G43" s="114">
        <v>146</v>
      </c>
      <c r="H43" s="114">
        <v>151</v>
      </c>
      <c r="I43" s="140">
        <v>137</v>
      </c>
      <c r="J43" s="115">
        <v>23</v>
      </c>
      <c r="K43" s="116">
        <v>16.788321167883211</v>
      </c>
    </row>
    <row r="44" spans="1:11" ht="14.1" customHeight="1" x14ac:dyDescent="0.2">
      <c r="A44" s="306">
        <v>53</v>
      </c>
      <c r="B44" s="307" t="s">
        <v>265</v>
      </c>
      <c r="C44" s="308"/>
      <c r="D44" s="113">
        <v>2.8144239226033423</v>
      </c>
      <c r="E44" s="115">
        <v>96</v>
      </c>
      <c r="F44" s="114">
        <v>59</v>
      </c>
      <c r="G44" s="114">
        <v>146</v>
      </c>
      <c r="H44" s="114">
        <v>52</v>
      </c>
      <c r="I44" s="140">
        <v>43</v>
      </c>
      <c r="J44" s="115">
        <v>53</v>
      </c>
      <c r="K44" s="116">
        <v>123.25581395348837</v>
      </c>
    </row>
    <row r="45" spans="1:11" ht="14.1" customHeight="1" x14ac:dyDescent="0.2">
      <c r="A45" s="306" t="s">
        <v>266</v>
      </c>
      <c r="B45" s="307" t="s">
        <v>267</v>
      </c>
      <c r="C45" s="308"/>
      <c r="D45" s="113">
        <v>2.8144239226033423</v>
      </c>
      <c r="E45" s="115">
        <v>96</v>
      </c>
      <c r="F45" s="114">
        <v>58</v>
      </c>
      <c r="G45" s="114">
        <v>144</v>
      </c>
      <c r="H45" s="114">
        <v>52</v>
      </c>
      <c r="I45" s="140">
        <v>43</v>
      </c>
      <c r="J45" s="115">
        <v>53</v>
      </c>
      <c r="K45" s="116">
        <v>123.25581395348837</v>
      </c>
    </row>
    <row r="46" spans="1:11" ht="14.1" customHeight="1" x14ac:dyDescent="0.2">
      <c r="A46" s="306">
        <v>54</v>
      </c>
      <c r="B46" s="307" t="s">
        <v>268</v>
      </c>
      <c r="C46" s="308"/>
      <c r="D46" s="113">
        <v>5.8047493403693933</v>
      </c>
      <c r="E46" s="115">
        <v>198</v>
      </c>
      <c r="F46" s="114">
        <v>100</v>
      </c>
      <c r="G46" s="114">
        <v>162</v>
      </c>
      <c r="H46" s="114">
        <v>162</v>
      </c>
      <c r="I46" s="140">
        <v>156</v>
      </c>
      <c r="J46" s="115">
        <v>42</v>
      </c>
      <c r="K46" s="116">
        <v>26.923076923076923</v>
      </c>
    </row>
    <row r="47" spans="1:11" ht="14.1" customHeight="1" x14ac:dyDescent="0.2">
      <c r="A47" s="306">
        <v>61</v>
      </c>
      <c r="B47" s="307" t="s">
        <v>269</v>
      </c>
      <c r="C47" s="308"/>
      <c r="D47" s="113">
        <v>1.1433597185576077</v>
      </c>
      <c r="E47" s="115">
        <v>39</v>
      </c>
      <c r="F47" s="114">
        <v>33</v>
      </c>
      <c r="G47" s="114">
        <v>69</v>
      </c>
      <c r="H47" s="114">
        <v>35</v>
      </c>
      <c r="I47" s="140">
        <v>59</v>
      </c>
      <c r="J47" s="115">
        <v>-20</v>
      </c>
      <c r="K47" s="116">
        <v>-33.898305084745765</v>
      </c>
    </row>
    <row r="48" spans="1:11" ht="14.1" customHeight="1" x14ac:dyDescent="0.2">
      <c r="A48" s="306">
        <v>62</v>
      </c>
      <c r="B48" s="307" t="s">
        <v>270</v>
      </c>
      <c r="C48" s="308"/>
      <c r="D48" s="113">
        <v>7.0653767223688071</v>
      </c>
      <c r="E48" s="115">
        <v>241</v>
      </c>
      <c r="F48" s="114">
        <v>299</v>
      </c>
      <c r="G48" s="114">
        <v>409</v>
      </c>
      <c r="H48" s="114">
        <v>244</v>
      </c>
      <c r="I48" s="140">
        <v>223</v>
      </c>
      <c r="J48" s="115">
        <v>18</v>
      </c>
      <c r="K48" s="116">
        <v>8.071748878923767</v>
      </c>
    </row>
    <row r="49" spans="1:11" ht="14.1" customHeight="1" x14ac:dyDescent="0.2">
      <c r="A49" s="306">
        <v>63</v>
      </c>
      <c r="B49" s="307" t="s">
        <v>271</v>
      </c>
      <c r="C49" s="308"/>
      <c r="D49" s="113">
        <v>5.2184110231603631</v>
      </c>
      <c r="E49" s="115">
        <v>178</v>
      </c>
      <c r="F49" s="114">
        <v>136</v>
      </c>
      <c r="G49" s="114">
        <v>220</v>
      </c>
      <c r="H49" s="114">
        <v>118</v>
      </c>
      <c r="I49" s="140">
        <v>143</v>
      </c>
      <c r="J49" s="115">
        <v>35</v>
      </c>
      <c r="K49" s="116">
        <v>24.475524475524477</v>
      </c>
    </row>
    <row r="50" spans="1:11" ht="14.1" customHeight="1" x14ac:dyDescent="0.2">
      <c r="A50" s="306" t="s">
        <v>272</v>
      </c>
      <c r="B50" s="307" t="s">
        <v>273</v>
      </c>
      <c r="C50" s="308"/>
      <c r="D50" s="113">
        <v>0.46907065376722368</v>
      </c>
      <c r="E50" s="115">
        <v>16</v>
      </c>
      <c r="F50" s="114">
        <v>14</v>
      </c>
      <c r="G50" s="114">
        <v>23</v>
      </c>
      <c r="H50" s="114">
        <v>19</v>
      </c>
      <c r="I50" s="140">
        <v>12</v>
      </c>
      <c r="J50" s="115">
        <v>4</v>
      </c>
      <c r="K50" s="116">
        <v>33.333333333333336</v>
      </c>
    </row>
    <row r="51" spans="1:11" ht="14.1" customHeight="1" x14ac:dyDescent="0.2">
      <c r="A51" s="306" t="s">
        <v>274</v>
      </c>
      <c r="B51" s="307" t="s">
        <v>275</v>
      </c>
      <c r="C51" s="308"/>
      <c r="D51" s="113">
        <v>4.1923189680445621</v>
      </c>
      <c r="E51" s="115">
        <v>143</v>
      </c>
      <c r="F51" s="114">
        <v>112</v>
      </c>
      <c r="G51" s="114">
        <v>182</v>
      </c>
      <c r="H51" s="114">
        <v>91</v>
      </c>
      <c r="I51" s="140">
        <v>123</v>
      </c>
      <c r="J51" s="115">
        <v>20</v>
      </c>
      <c r="K51" s="116">
        <v>16.260162601626018</v>
      </c>
    </row>
    <row r="52" spans="1:11" ht="14.1" customHeight="1" x14ac:dyDescent="0.2">
      <c r="A52" s="306">
        <v>71</v>
      </c>
      <c r="B52" s="307" t="s">
        <v>276</v>
      </c>
      <c r="C52" s="308"/>
      <c r="D52" s="113">
        <v>6.5376722368806801</v>
      </c>
      <c r="E52" s="115">
        <v>223</v>
      </c>
      <c r="F52" s="114">
        <v>145</v>
      </c>
      <c r="G52" s="114">
        <v>263</v>
      </c>
      <c r="H52" s="114">
        <v>186</v>
      </c>
      <c r="I52" s="140">
        <v>261</v>
      </c>
      <c r="J52" s="115">
        <v>-38</v>
      </c>
      <c r="K52" s="116">
        <v>-14.559386973180077</v>
      </c>
    </row>
    <row r="53" spans="1:11" ht="14.1" customHeight="1" x14ac:dyDescent="0.2">
      <c r="A53" s="306" t="s">
        <v>277</v>
      </c>
      <c r="B53" s="307" t="s">
        <v>278</v>
      </c>
      <c r="C53" s="308"/>
      <c r="D53" s="113">
        <v>1.9935502785107007</v>
      </c>
      <c r="E53" s="115">
        <v>68</v>
      </c>
      <c r="F53" s="114">
        <v>39</v>
      </c>
      <c r="G53" s="114">
        <v>94</v>
      </c>
      <c r="H53" s="114">
        <v>66</v>
      </c>
      <c r="I53" s="140">
        <v>70</v>
      </c>
      <c r="J53" s="115">
        <v>-2</v>
      </c>
      <c r="K53" s="116">
        <v>-2.8571428571428572</v>
      </c>
    </row>
    <row r="54" spans="1:11" ht="14.1" customHeight="1" x14ac:dyDescent="0.2">
      <c r="A54" s="306" t="s">
        <v>279</v>
      </c>
      <c r="B54" s="307" t="s">
        <v>280</v>
      </c>
      <c r="C54" s="308"/>
      <c r="D54" s="113">
        <v>3.9577836411609497</v>
      </c>
      <c r="E54" s="115">
        <v>135</v>
      </c>
      <c r="F54" s="114">
        <v>92</v>
      </c>
      <c r="G54" s="114">
        <v>151</v>
      </c>
      <c r="H54" s="114">
        <v>107</v>
      </c>
      <c r="I54" s="140">
        <v>167</v>
      </c>
      <c r="J54" s="115">
        <v>-32</v>
      </c>
      <c r="K54" s="116">
        <v>-19.161676646706585</v>
      </c>
    </row>
    <row r="55" spans="1:11" ht="14.1" customHeight="1" x14ac:dyDescent="0.2">
      <c r="A55" s="306">
        <v>72</v>
      </c>
      <c r="B55" s="307" t="s">
        <v>281</v>
      </c>
      <c r="C55" s="308"/>
      <c r="D55" s="113">
        <v>1.8762826150688947</v>
      </c>
      <c r="E55" s="115">
        <v>64</v>
      </c>
      <c r="F55" s="114">
        <v>34</v>
      </c>
      <c r="G55" s="114">
        <v>89</v>
      </c>
      <c r="H55" s="114">
        <v>55</v>
      </c>
      <c r="I55" s="140">
        <v>50</v>
      </c>
      <c r="J55" s="115">
        <v>14</v>
      </c>
      <c r="K55" s="116">
        <v>28</v>
      </c>
    </row>
    <row r="56" spans="1:11" ht="14.1" customHeight="1" x14ac:dyDescent="0.2">
      <c r="A56" s="306" t="s">
        <v>282</v>
      </c>
      <c r="B56" s="307" t="s">
        <v>283</v>
      </c>
      <c r="C56" s="308"/>
      <c r="D56" s="113">
        <v>0.70360598065083557</v>
      </c>
      <c r="E56" s="115">
        <v>24</v>
      </c>
      <c r="F56" s="114">
        <v>9</v>
      </c>
      <c r="G56" s="114">
        <v>40</v>
      </c>
      <c r="H56" s="114">
        <v>21</v>
      </c>
      <c r="I56" s="140">
        <v>21</v>
      </c>
      <c r="J56" s="115">
        <v>3</v>
      </c>
      <c r="K56" s="116">
        <v>14.285714285714286</v>
      </c>
    </row>
    <row r="57" spans="1:11" ht="14.1" customHeight="1" x14ac:dyDescent="0.2">
      <c r="A57" s="306" t="s">
        <v>284</v>
      </c>
      <c r="B57" s="307" t="s">
        <v>285</v>
      </c>
      <c r="C57" s="308"/>
      <c r="D57" s="113">
        <v>0.70360598065083557</v>
      </c>
      <c r="E57" s="115">
        <v>24</v>
      </c>
      <c r="F57" s="114">
        <v>15</v>
      </c>
      <c r="G57" s="114">
        <v>16</v>
      </c>
      <c r="H57" s="114">
        <v>19</v>
      </c>
      <c r="I57" s="140">
        <v>22</v>
      </c>
      <c r="J57" s="115">
        <v>2</v>
      </c>
      <c r="K57" s="116">
        <v>9.0909090909090917</v>
      </c>
    </row>
    <row r="58" spans="1:11" ht="14.1" customHeight="1" x14ac:dyDescent="0.2">
      <c r="A58" s="306">
        <v>73</v>
      </c>
      <c r="B58" s="307" t="s">
        <v>286</v>
      </c>
      <c r="C58" s="308"/>
      <c r="D58" s="113">
        <v>1.4951627088830255</v>
      </c>
      <c r="E58" s="115">
        <v>51</v>
      </c>
      <c r="F58" s="114">
        <v>38</v>
      </c>
      <c r="G58" s="114">
        <v>89</v>
      </c>
      <c r="H58" s="114">
        <v>67</v>
      </c>
      <c r="I58" s="140">
        <v>82</v>
      </c>
      <c r="J58" s="115">
        <v>-31</v>
      </c>
      <c r="K58" s="116">
        <v>-37.804878048780488</v>
      </c>
    </row>
    <row r="59" spans="1:11" ht="14.1" customHeight="1" x14ac:dyDescent="0.2">
      <c r="A59" s="306" t="s">
        <v>287</v>
      </c>
      <c r="B59" s="307" t="s">
        <v>288</v>
      </c>
      <c r="C59" s="308"/>
      <c r="D59" s="113">
        <v>0.99677513925535033</v>
      </c>
      <c r="E59" s="115">
        <v>34</v>
      </c>
      <c r="F59" s="114">
        <v>27</v>
      </c>
      <c r="G59" s="114">
        <v>69</v>
      </c>
      <c r="H59" s="114">
        <v>43</v>
      </c>
      <c r="I59" s="140">
        <v>64</v>
      </c>
      <c r="J59" s="115">
        <v>-30</v>
      </c>
      <c r="K59" s="116">
        <v>-46.875</v>
      </c>
    </row>
    <row r="60" spans="1:11" ht="14.1" customHeight="1" x14ac:dyDescent="0.2">
      <c r="A60" s="306">
        <v>81</v>
      </c>
      <c r="B60" s="307" t="s">
        <v>289</v>
      </c>
      <c r="C60" s="308"/>
      <c r="D60" s="113">
        <v>8.8537085898563479</v>
      </c>
      <c r="E60" s="115">
        <v>302</v>
      </c>
      <c r="F60" s="114">
        <v>256</v>
      </c>
      <c r="G60" s="114">
        <v>386</v>
      </c>
      <c r="H60" s="114">
        <v>240</v>
      </c>
      <c r="I60" s="140">
        <v>347</v>
      </c>
      <c r="J60" s="115">
        <v>-45</v>
      </c>
      <c r="K60" s="116">
        <v>-12.968299711815561</v>
      </c>
    </row>
    <row r="61" spans="1:11" ht="14.1" customHeight="1" x14ac:dyDescent="0.2">
      <c r="A61" s="306" t="s">
        <v>290</v>
      </c>
      <c r="B61" s="307" t="s">
        <v>291</v>
      </c>
      <c r="C61" s="308"/>
      <c r="D61" s="113">
        <v>2.3160363529756669</v>
      </c>
      <c r="E61" s="115">
        <v>79</v>
      </c>
      <c r="F61" s="114">
        <v>44</v>
      </c>
      <c r="G61" s="114">
        <v>108</v>
      </c>
      <c r="H61" s="114">
        <v>35</v>
      </c>
      <c r="I61" s="140">
        <v>91</v>
      </c>
      <c r="J61" s="115">
        <v>-12</v>
      </c>
      <c r="K61" s="116">
        <v>-13.186813186813186</v>
      </c>
    </row>
    <row r="62" spans="1:11" ht="14.1" customHeight="1" x14ac:dyDescent="0.2">
      <c r="A62" s="306" t="s">
        <v>292</v>
      </c>
      <c r="B62" s="307" t="s">
        <v>293</v>
      </c>
      <c r="C62" s="308"/>
      <c r="D62" s="113">
        <v>3.4300791556728232</v>
      </c>
      <c r="E62" s="115">
        <v>117</v>
      </c>
      <c r="F62" s="114">
        <v>137</v>
      </c>
      <c r="G62" s="114">
        <v>186</v>
      </c>
      <c r="H62" s="114">
        <v>106</v>
      </c>
      <c r="I62" s="140">
        <v>132</v>
      </c>
      <c r="J62" s="115">
        <v>-15</v>
      </c>
      <c r="K62" s="116">
        <v>-11.363636363636363</v>
      </c>
    </row>
    <row r="63" spans="1:11" ht="14.1" customHeight="1" x14ac:dyDescent="0.2">
      <c r="A63" s="306"/>
      <c r="B63" s="307" t="s">
        <v>294</v>
      </c>
      <c r="C63" s="308"/>
      <c r="D63" s="113">
        <v>3.1955438287892113</v>
      </c>
      <c r="E63" s="115">
        <v>109</v>
      </c>
      <c r="F63" s="114">
        <v>124</v>
      </c>
      <c r="G63" s="114">
        <v>152</v>
      </c>
      <c r="H63" s="114">
        <v>95</v>
      </c>
      <c r="I63" s="140">
        <v>121</v>
      </c>
      <c r="J63" s="115">
        <v>-12</v>
      </c>
      <c r="K63" s="116">
        <v>-9.9173553719008272</v>
      </c>
    </row>
    <row r="64" spans="1:11" ht="14.1" customHeight="1" x14ac:dyDescent="0.2">
      <c r="A64" s="306" t="s">
        <v>295</v>
      </c>
      <c r="B64" s="307" t="s">
        <v>296</v>
      </c>
      <c r="C64" s="308"/>
      <c r="D64" s="113">
        <v>1.0554089709762533</v>
      </c>
      <c r="E64" s="115">
        <v>36</v>
      </c>
      <c r="F64" s="114">
        <v>17</v>
      </c>
      <c r="G64" s="114">
        <v>19</v>
      </c>
      <c r="H64" s="114">
        <v>33</v>
      </c>
      <c r="I64" s="140">
        <v>25</v>
      </c>
      <c r="J64" s="115">
        <v>11</v>
      </c>
      <c r="K64" s="116">
        <v>44</v>
      </c>
    </row>
    <row r="65" spans="1:11" ht="14.1" customHeight="1" x14ac:dyDescent="0.2">
      <c r="A65" s="306" t="s">
        <v>297</v>
      </c>
      <c r="B65" s="307" t="s">
        <v>298</v>
      </c>
      <c r="C65" s="308"/>
      <c r="D65" s="113">
        <v>1.4072119613016711</v>
      </c>
      <c r="E65" s="115">
        <v>48</v>
      </c>
      <c r="F65" s="114">
        <v>39</v>
      </c>
      <c r="G65" s="114">
        <v>47</v>
      </c>
      <c r="H65" s="114">
        <v>27</v>
      </c>
      <c r="I65" s="140">
        <v>44</v>
      </c>
      <c r="J65" s="115">
        <v>4</v>
      </c>
      <c r="K65" s="116">
        <v>9.0909090909090917</v>
      </c>
    </row>
    <row r="66" spans="1:11" ht="14.1" customHeight="1" x14ac:dyDescent="0.2">
      <c r="A66" s="306">
        <v>82</v>
      </c>
      <c r="B66" s="307" t="s">
        <v>299</v>
      </c>
      <c r="C66" s="308"/>
      <c r="D66" s="113">
        <v>4.8959249486953968</v>
      </c>
      <c r="E66" s="115">
        <v>167</v>
      </c>
      <c r="F66" s="114">
        <v>150</v>
      </c>
      <c r="G66" s="114">
        <v>263</v>
      </c>
      <c r="H66" s="114">
        <v>203</v>
      </c>
      <c r="I66" s="140">
        <v>179</v>
      </c>
      <c r="J66" s="115">
        <v>-12</v>
      </c>
      <c r="K66" s="116">
        <v>-6.7039106145251397</v>
      </c>
    </row>
    <row r="67" spans="1:11" ht="14.1" customHeight="1" x14ac:dyDescent="0.2">
      <c r="A67" s="306" t="s">
        <v>300</v>
      </c>
      <c r="B67" s="307" t="s">
        <v>301</v>
      </c>
      <c r="C67" s="308"/>
      <c r="D67" s="113">
        <v>3.6352975666959835</v>
      </c>
      <c r="E67" s="115">
        <v>124</v>
      </c>
      <c r="F67" s="114">
        <v>126</v>
      </c>
      <c r="G67" s="114">
        <v>205</v>
      </c>
      <c r="H67" s="114">
        <v>186</v>
      </c>
      <c r="I67" s="140">
        <v>145</v>
      </c>
      <c r="J67" s="115">
        <v>-21</v>
      </c>
      <c r="K67" s="116">
        <v>-14.482758620689655</v>
      </c>
    </row>
    <row r="68" spans="1:11" ht="14.1" customHeight="1" x14ac:dyDescent="0.2">
      <c r="A68" s="306" t="s">
        <v>302</v>
      </c>
      <c r="B68" s="307" t="s">
        <v>303</v>
      </c>
      <c r="C68" s="308"/>
      <c r="D68" s="113">
        <v>0.6449721489299326</v>
      </c>
      <c r="E68" s="115">
        <v>22</v>
      </c>
      <c r="F68" s="114">
        <v>22</v>
      </c>
      <c r="G68" s="114">
        <v>31</v>
      </c>
      <c r="H68" s="114">
        <v>15</v>
      </c>
      <c r="I68" s="140">
        <v>25</v>
      </c>
      <c r="J68" s="115">
        <v>-3</v>
      </c>
      <c r="K68" s="116">
        <v>-12</v>
      </c>
    </row>
    <row r="69" spans="1:11" ht="14.1" customHeight="1" x14ac:dyDescent="0.2">
      <c r="A69" s="306">
        <v>83</v>
      </c>
      <c r="B69" s="307" t="s">
        <v>304</v>
      </c>
      <c r="C69" s="308"/>
      <c r="D69" s="113">
        <v>6.4790384051597769</v>
      </c>
      <c r="E69" s="115">
        <v>221</v>
      </c>
      <c r="F69" s="114">
        <v>193</v>
      </c>
      <c r="G69" s="114">
        <v>348</v>
      </c>
      <c r="H69" s="114">
        <v>168</v>
      </c>
      <c r="I69" s="140">
        <v>275</v>
      </c>
      <c r="J69" s="115">
        <v>-54</v>
      </c>
      <c r="K69" s="116">
        <v>-19.636363636363637</v>
      </c>
    </row>
    <row r="70" spans="1:11" ht="14.1" customHeight="1" x14ac:dyDescent="0.2">
      <c r="A70" s="306" t="s">
        <v>305</v>
      </c>
      <c r="B70" s="307" t="s">
        <v>306</v>
      </c>
      <c r="C70" s="308"/>
      <c r="D70" s="113">
        <v>5.4236294341835238</v>
      </c>
      <c r="E70" s="115">
        <v>185</v>
      </c>
      <c r="F70" s="114">
        <v>150</v>
      </c>
      <c r="G70" s="114">
        <v>298</v>
      </c>
      <c r="H70" s="114">
        <v>131</v>
      </c>
      <c r="I70" s="140">
        <v>238</v>
      </c>
      <c r="J70" s="115">
        <v>-53</v>
      </c>
      <c r="K70" s="116">
        <v>-22.268907563025209</v>
      </c>
    </row>
    <row r="71" spans="1:11" ht="14.1" customHeight="1" x14ac:dyDescent="0.2">
      <c r="A71" s="306"/>
      <c r="B71" s="307" t="s">
        <v>307</v>
      </c>
      <c r="C71" s="308"/>
      <c r="D71" s="113">
        <v>2.491937848138376</v>
      </c>
      <c r="E71" s="115">
        <v>85</v>
      </c>
      <c r="F71" s="114">
        <v>65</v>
      </c>
      <c r="G71" s="114">
        <v>154</v>
      </c>
      <c r="H71" s="114">
        <v>49</v>
      </c>
      <c r="I71" s="140">
        <v>102</v>
      </c>
      <c r="J71" s="115">
        <v>-17</v>
      </c>
      <c r="K71" s="116">
        <v>-16.666666666666668</v>
      </c>
    </row>
    <row r="72" spans="1:11" ht="14.1" customHeight="1" x14ac:dyDescent="0.2">
      <c r="A72" s="306">
        <v>84</v>
      </c>
      <c r="B72" s="307" t="s">
        <v>308</v>
      </c>
      <c r="C72" s="308"/>
      <c r="D72" s="113">
        <v>1.0847258868367047</v>
      </c>
      <c r="E72" s="115">
        <v>37</v>
      </c>
      <c r="F72" s="114">
        <v>57</v>
      </c>
      <c r="G72" s="114">
        <v>74</v>
      </c>
      <c r="H72" s="114">
        <v>29</v>
      </c>
      <c r="I72" s="140">
        <v>45</v>
      </c>
      <c r="J72" s="115">
        <v>-8</v>
      </c>
      <c r="K72" s="116">
        <v>-17.777777777777779</v>
      </c>
    </row>
    <row r="73" spans="1:11" ht="14.1" customHeight="1" x14ac:dyDescent="0.2">
      <c r="A73" s="306" t="s">
        <v>309</v>
      </c>
      <c r="B73" s="307" t="s">
        <v>310</v>
      </c>
      <c r="C73" s="308"/>
      <c r="D73" s="113">
        <v>0.35180299032541779</v>
      </c>
      <c r="E73" s="115">
        <v>12</v>
      </c>
      <c r="F73" s="114">
        <v>8</v>
      </c>
      <c r="G73" s="114">
        <v>24</v>
      </c>
      <c r="H73" s="114">
        <v>9</v>
      </c>
      <c r="I73" s="140">
        <v>15</v>
      </c>
      <c r="J73" s="115">
        <v>-3</v>
      </c>
      <c r="K73" s="116">
        <v>-20</v>
      </c>
    </row>
    <row r="74" spans="1:11" ht="14.1" customHeight="1" x14ac:dyDescent="0.2">
      <c r="A74" s="306" t="s">
        <v>311</v>
      </c>
      <c r="B74" s="307" t="s">
        <v>312</v>
      </c>
      <c r="C74" s="308"/>
      <c r="D74" s="113">
        <v>0.20521841102316035</v>
      </c>
      <c r="E74" s="115">
        <v>7</v>
      </c>
      <c r="F74" s="114">
        <v>6</v>
      </c>
      <c r="G74" s="114">
        <v>25</v>
      </c>
      <c r="H74" s="114">
        <v>5</v>
      </c>
      <c r="I74" s="140">
        <v>10</v>
      </c>
      <c r="J74" s="115">
        <v>-3</v>
      </c>
      <c r="K74" s="116">
        <v>-30</v>
      </c>
    </row>
    <row r="75" spans="1:11" ht="14.1" customHeight="1" x14ac:dyDescent="0.2">
      <c r="A75" s="306" t="s">
        <v>313</v>
      </c>
      <c r="B75" s="307" t="s">
        <v>314</v>
      </c>
      <c r="C75" s="308"/>
      <c r="D75" s="113" t="s">
        <v>513</v>
      </c>
      <c r="E75" s="115" t="s">
        <v>513</v>
      </c>
      <c r="F75" s="114">
        <v>0</v>
      </c>
      <c r="G75" s="114">
        <v>0</v>
      </c>
      <c r="H75" s="114">
        <v>3</v>
      </c>
      <c r="I75" s="140" t="s">
        <v>513</v>
      </c>
      <c r="J75" s="115" t="s">
        <v>513</v>
      </c>
      <c r="K75" s="116" t="s">
        <v>513</v>
      </c>
    </row>
    <row r="76" spans="1:11" ht="14.1" customHeight="1" x14ac:dyDescent="0.2">
      <c r="A76" s="306">
        <v>91</v>
      </c>
      <c r="B76" s="307" t="s">
        <v>315</v>
      </c>
      <c r="C76" s="308"/>
      <c r="D76" s="113">
        <v>0.85019055995309289</v>
      </c>
      <c r="E76" s="115">
        <v>29</v>
      </c>
      <c r="F76" s="114">
        <v>7</v>
      </c>
      <c r="G76" s="114">
        <v>30</v>
      </c>
      <c r="H76" s="114">
        <v>13</v>
      </c>
      <c r="I76" s="140">
        <v>16</v>
      </c>
      <c r="J76" s="115">
        <v>13</v>
      </c>
      <c r="K76" s="116">
        <v>81.25</v>
      </c>
    </row>
    <row r="77" spans="1:11" ht="14.1" customHeight="1" x14ac:dyDescent="0.2">
      <c r="A77" s="306">
        <v>92</v>
      </c>
      <c r="B77" s="307" t="s">
        <v>316</v>
      </c>
      <c r="C77" s="308"/>
      <c r="D77" s="113">
        <v>0.43975373790677219</v>
      </c>
      <c r="E77" s="115">
        <v>15</v>
      </c>
      <c r="F77" s="114">
        <v>8</v>
      </c>
      <c r="G77" s="114">
        <v>14</v>
      </c>
      <c r="H77" s="114">
        <v>13</v>
      </c>
      <c r="I77" s="140">
        <v>9</v>
      </c>
      <c r="J77" s="115">
        <v>6</v>
      </c>
      <c r="K77" s="116">
        <v>66.666666666666671</v>
      </c>
    </row>
    <row r="78" spans="1:11" ht="14.1" customHeight="1" x14ac:dyDescent="0.2">
      <c r="A78" s="306">
        <v>93</v>
      </c>
      <c r="B78" s="307" t="s">
        <v>317</v>
      </c>
      <c r="C78" s="308"/>
      <c r="D78" s="113" t="s">
        <v>513</v>
      </c>
      <c r="E78" s="115" t="s">
        <v>513</v>
      </c>
      <c r="F78" s="114">
        <v>4</v>
      </c>
      <c r="G78" s="114" t="s">
        <v>513</v>
      </c>
      <c r="H78" s="114">
        <v>4</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v>5</v>
      </c>
      <c r="I79" s="140">
        <v>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0.58633831720902962</v>
      </c>
      <c r="E81" s="143">
        <v>20</v>
      </c>
      <c r="F81" s="144">
        <v>20</v>
      </c>
      <c r="G81" s="144">
        <v>56</v>
      </c>
      <c r="H81" s="144">
        <v>25</v>
      </c>
      <c r="I81" s="145">
        <v>22</v>
      </c>
      <c r="J81" s="143">
        <v>-2</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3386</v>
      </c>
      <c r="E11" s="114">
        <v>2984</v>
      </c>
      <c r="F11" s="114">
        <v>3645</v>
      </c>
      <c r="G11" s="114">
        <v>2965</v>
      </c>
      <c r="H11" s="140">
        <v>3380</v>
      </c>
      <c r="I11" s="115">
        <v>6</v>
      </c>
      <c r="J11" s="116">
        <v>0.17751479289940827</v>
      </c>
    </row>
    <row r="12" spans="1:15" s="110" customFormat="1" ht="24.95" customHeight="1" x14ac:dyDescent="0.2">
      <c r="A12" s="193" t="s">
        <v>132</v>
      </c>
      <c r="B12" s="194" t="s">
        <v>133</v>
      </c>
      <c r="C12" s="113">
        <v>1.004134672179563</v>
      </c>
      <c r="D12" s="115">
        <v>34</v>
      </c>
      <c r="E12" s="114">
        <v>36</v>
      </c>
      <c r="F12" s="114">
        <v>58</v>
      </c>
      <c r="G12" s="114">
        <v>24</v>
      </c>
      <c r="H12" s="140">
        <v>28</v>
      </c>
      <c r="I12" s="115">
        <v>6</v>
      </c>
      <c r="J12" s="116">
        <v>21.428571428571427</v>
      </c>
    </row>
    <row r="13" spans="1:15" s="110" customFormat="1" ht="24.95" customHeight="1" x14ac:dyDescent="0.2">
      <c r="A13" s="193" t="s">
        <v>134</v>
      </c>
      <c r="B13" s="199" t="s">
        <v>214</v>
      </c>
      <c r="C13" s="113">
        <v>0.97460129946839924</v>
      </c>
      <c r="D13" s="115">
        <v>33</v>
      </c>
      <c r="E13" s="114">
        <v>10</v>
      </c>
      <c r="F13" s="114">
        <v>19</v>
      </c>
      <c r="G13" s="114">
        <v>17</v>
      </c>
      <c r="H13" s="140">
        <v>22</v>
      </c>
      <c r="I13" s="115">
        <v>11</v>
      </c>
      <c r="J13" s="116">
        <v>50</v>
      </c>
    </row>
    <row r="14" spans="1:15" s="287" customFormat="1" ht="24.95" customHeight="1" x14ac:dyDescent="0.2">
      <c r="A14" s="193" t="s">
        <v>215</v>
      </c>
      <c r="B14" s="199" t="s">
        <v>137</v>
      </c>
      <c r="C14" s="113">
        <v>16.98168930891908</v>
      </c>
      <c r="D14" s="115">
        <v>575</v>
      </c>
      <c r="E14" s="114">
        <v>369</v>
      </c>
      <c r="F14" s="114">
        <v>372</v>
      </c>
      <c r="G14" s="114">
        <v>342</v>
      </c>
      <c r="H14" s="140">
        <v>461</v>
      </c>
      <c r="I14" s="115">
        <v>114</v>
      </c>
      <c r="J14" s="116">
        <v>24.728850325379611</v>
      </c>
      <c r="K14" s="110"/>
      <c r="L14" s="110"/>
      <c r="M14" s="110"/>
      <c r="N14" s="110"/>
      <c r="O14" s="110"/>
    </row>
    <row r="15" spans="1:15" s="110" customFormat="1" ht="24.95" customHeight="1" x14ac:dyDescent="0.2">
      <c r="A15" s="193" t="s">
        <v>216</v>
      </c>
      <c r="B15" s="199" t="s">
        <v>217</v>
      </c>
      <c r="C15" s="113">
        <v>2.9828706438275252</v>
      </c>
      <c r="D15" s="115">
        <v>101</v>
      </c>
      <c r="E15" s="114">
        <v>81</v>
      </c>
      <c r="F15" s="114">
        <v>103</v>
      </c>
      <c r="G15" s="114">
        <v>82</v>
      </c>
      <c r="H15" s="140">
        <v>115</v>
      </c>
      <c r="I15" s="115">
        <v>-14</v>
      </c>
      <c r="J15" s="116">
        <v>-12.173913043478262</v>
      </c>
    </row>
    <row r="16" spans="1:15" s="287" customFormat="1" ht="24.95" customHeight="1" x14ac:dyDescent="0.2">
      <c r="A16" s="193" t="s">
        <v>218</v>
      </c>
      <c r="B16" s="199" t="s">
        <v>141</v>
      </c>
      <c r="C16" s="113">
        <v>11.104548139397519</v>
      </c>
      <c r="D16" s="115">
        <v>376</v>
      </c>
      <c r="E16" s="114">
        <v>216</v>
      </c>
      <c r="F16" s="114">
        <v>163</v>
      </c>
      <c r="G16" s="114">
        <v>188</v>
      </c>
      <c r="H16" s="140">
        <v>269</v>
      </c>
      <c r="I16" s="115">
        <v>107</v>
      </c>
      <c r="J16" s="116">
        <v>39.776951672862452</v>
      </c>
      <c r="K16" s="110"/>
      <c r="L16" s="110"/>
      <c r="M16" s="110"/>
      <c r="N16" s="110"/>
      <c r="O16" s="110"/>
    </row>
    <row r="17" spans="1:15" s="110" customFormat="1" ht="24.95" customHeight="1" x14ac:dyDescent="0.2">
      <c r="A17" s="193" t="s">
        <v>142</v>
      </c>
      <c r="B17" s="199" t="s">
        <v>220</v>
      </c>
      <c r="C17" s="113">
        <v>2.8942705256940342</v>
      </c>
      <c r="D17" s="115">
        <v>98</v>
      </c>
      <c r="E17" s="114">
        <v>72</v>
      </c>
      <c r="F17" s="114">
        <v>106</v>
      </c>
      <c r="G17" s="114">
        <v>72</v>
      </c>
      <c r="H17" s="140">
        <v>77</v>
      </c>
      <c r="I17" s="115">
        <v>21</v>
      </c>
      <c r="J17" s="116">
        <v>27.272727272727273</v>
      </c>
    </row>
    <row r="18" spans="1:15" s="287" customFormat="1" ht="24.95" customHeight="1" x14ac:dyDescent="0.2">
      <c r="A18" s="201" t="s">
        <v>144</v>
      </c>
      <c r="B18" s="202" t="s">
        <v>145</v>
      </c>
      <c r="C18" s="113">
        <v>7.2652096869462497</v>
      </c>
      <c r="D18" s="115">
        <v>246</v>
      </c>
      <c r="E18" s="114">
        <v>263</v>
      </c>
      <c r="F18" s="114">
        <v>262</v>
      </c>
      <c r="G18" s="114">
        <v>160</v>
      </c>
      <c r="H18" s="140">
        <v>238</v>
      </c>
      <c r="I18" s="115">
        <v>8</v>
      </c>
      <c r="J18" s="116">
        <v>3.3613445378151261</v>
      </c>
      <c r="K18" s="110"/>
      <c r="L18" s="110"/>
      <c r="M18" s="110"/>
      <c r="N18" s="110"/>
      <c r="O18" s="110"/>
    </row>
    <row r="19" spans="1:15" s="110" customFormat="1" ht="24.95" customHeight="1" x14ac:dyDescent="0.2">
      <c r="A19" s="193" t="s">
        <v>146</v>
      </c>
      <c r="B19" s="199" t="s">
        <v>147</v>
      </c>
      <c r="C19" s="113">
        <v>13.644418192557589</v>
      </c>
      <c r="D19" s="115">
        <v>462</v>
      </c>
      <c r="E19" s="114">
        <v>467</v>
      </c>
      <c r="F19" s="114">
        <v>509</v>
      </c>
      <c r="G19" s="114">
        <v>468</v>
      </c>
      <c r="H19" s="140">
        <v>509</v>
      </c>
      <c r="I19" s="115">
        <v>-47</v>
      </c>
      <c r="J19" s="116">
        <v>-9.2337917485265226</v>
      </c>
    </row>
    <row r="20" spans="1:15" s="287" customFormat="1" ht="24.95" customHeight="1" x14ac:dyDescent="0.2">
      <c r="A20" s="193" t="s">
        <v>148</v>
      </c>
      <c r="B20" s="199" t="s">
        <v>149</v>
      </c>
      <c r="C20" s="113">
        <v>5.9657412876550504</v>
      </c>
      <c r="D20" s="115">
        <v>202</v>
      </c>
      <c r="E20" s="114">
        <v>182</v>
      </c>
      <c r="F20" s="114">
        <v>221</v>
      </c>
      <c r="G20" s="114">
        <v>246</v>
      </c>
      <c r="H20" s="140">
        <v>186</v>
      </c>
      <c r="I20" s="115">
        <v>16</v>
      </c>
      <c r="J20" s="116">
        <v>8.6021505376344081</v>
      </c>
      <c r="K20" s="110"/>
      <c r="L20" s="110"/>
      <c r="M20" s="110"/>
      <c r="N20" s="110"/>
      <c r="O20" s="110"/>
    </row>
    <row r="21" spans="1:15" s="110" customFormat="1" ht="24.95" customHeight="1" x14ac:dyDescent="0.2">
      <c r="A21" s="201" t="s">
        <v>150</v>
      </c>
      <c r="B21" s="202" t="s">
        <v>151</v>
      </c>
      <c r="C21" s="113">
        <v>6.0838747784997045</v>
      </c>
      <c r="D21" s="115">
        <v>206</v>
      </c>
      <c r="E21" s="114">
        <v>240</v>
      </c>
      <c r="F21" s="114">
        <v>238</v>
      </c>
      <c r="G21" s="114">
        <v>227</v>
      </c>
      <c r="H21" s="140">
        <v>194</v>
      </c>
      <c r="I21" s="115">
        <v>12</v>
      </c>
      <c r="J21" s="116">
        <v>6.1855670103092786</v>
      </c>
    </row>
    <row r="22" spans="1:15" s="110" customFormat="1" ht="24.95" customHeight="1" x14ac:dyDescent="0.2">
      <c r="A22" s="201" t="s">
        <v>152</v>
      </c>
      <c r="B22" s="199" t="s">
        <v>153</v>
      </c>
      <c r="C22" s="113">
        <v>0.50206733608978149</v>
      </c>
      <c r="D22" s="115">
        <v>17</v>
      </c>
      <c r="E22" s="114">
        <v>25</v>
      </c>
      <c r="F22" s="114">
        <v>20</v>
      </c>
      <c r="G22" s="114">
        <v>17</v>
      </c>
      <c r="H22" s="140">
        <v>21</v>
      </c>
      <c r="I22" s="115">
        <v>-4</v>
      </c>
      <c r="J22" s="116">
        <v>-19.047619047619047</v>
      </c>
    </row>
    <row r="23" spans="1:15" s="110" customFormat="1" ht="24.95" customHeight="1" x14ac:dyDescent="0.2">
      <c r="A23" s="193" t="s">
        <v>154</v>
      </c>
      <c r="B23" s="199" t="s">
        <v>155</v>
      </c>
      <c r="C23" s="113">
        <v>1.1813349084465445</v>
      </c>
      <c r="D23" s="115">
        <v>40</v>
      </c>
      <c r="E23" s="114">
        <v>29</v>
      </c>
      <c r="F23" s="114">
        <v>35</v>
      </c>
      <c r="G23" s="114">
        <v>37</v>
      </c>
      <c r="H23" s="140">
        <v>60</v>
      </c>
      <c r="I23" s="115">
        <v>-20</v>
      </c>
      <c r="J23" s="116">
        <v>-33.333333333333336</v>
      </c>
    </row>
    <row r="24" spans="1:15" s="110" customFormat="1" ht="24.95" customHeight="1" x14ac:dyDescent="0.2">
      <c r="A24" s="193" t="s">
        <v>156</v>
      </c>
      <c r="B24" s="199" t="s">
        <v>221</v>
      </c>
      <c r="C24" s="113">
        <v>3.7507383343177789</v>
      </c>
      <c r="D24" s="115">
        <v>127</v>
      </c>
      <c r="E24" s="114">
        <v>89</v>
      </c>
      <c r="F24" s="114">
        <v>122</v>
      </c>
      <c r="G24" s="114">
        <v>129</v>
      </c>
      <c r="H24" s="140">
        <v>124</v>
      </c>
      <c r="I24" s="115">
        <v>3</v>
      </c>
      <c r="J24" s="116">
        <v>2.4193548387096775</v>
      </c>
    </row>
    <row r="25" spans="1:15" s="110" customFormat="1" ht="24.95" customHeight="1" x14ac:dyDescent="0.2">
      <c r="A25" s="193" t="s">
        <v>222</v>
      </c>
      <c r="B25" s="204" t="s">
        <v>159</v>
      </c>
      <c r="C25" s="113">
        <v>9.2734790313053743</v>
      </c>
      <c r="D25" s="115">
        <v>314</v>
      </c>
      <c r="E25" s="114">
        <v>269</v>
      </c>
      <c r="F25" s="114">
        <v>280</v>
      </c>
      <c r="G25" s="114">
        <v>224</v>
      </c>
      <c r="H25" s="140">
        <v>239</v>
      </c>
      <c r="I25" s="115">
        <v>75</v>
      </c>
      <c r="J25" s="116">
        <v>31.380753138075313</v>
      </c>
    </row>
    <row r="26" spans="1:15" s="110" customFormat="1" ht="24.95" customHeight="1" x14ac:dyDescent="0.2">
      <c r="A26" s="201">
        <v>782.78300000000002</v>
      </c>
      <c r="B26" s="203" t="s">
        <v>160</v>
      </c>
      <c r="C26" s="113">
        <v>5.9066745422327234</v>
      </c>
      <c r="D26" s="115">
        <v>200</v>
      </c>
      <c r="E26" s="114">
        <v>189</v>
      </c>
      <c r="F26" s="114">
        <v>221</v>
      </c>
      <c r="G26" s="114">
        <v>183</v>
      </c>
      <c r="H26" s="140">
        <v>220</v>
      </c>
      <c r="I26" s="115">
        <v>-20</v>
      </c>
      <c r="J26" s="116">
        <v>-9.0909090909090917</v>
      </c>
    </row>
    <row r="27" spans="1:15" s="110" customFormat="1" ht="24.95" customHeight="1" x14ac:dyDescent="0.2">
      <c r="A27" s="193" t="s">
        <v>161</v>
      </c>
      <c r="B27" s="199" t="s">
        <v>162</v>
      </c>
      <c r="C27" s="113">
        <v>3.7802717070289429</v>
      </c>
      <c r="D27" s="115">
        <v>128</v>
      </c>
      <c r="E27" s="114">
        <v>115</v>
      </c>
      <c r="F27" s="114">
        <v>154</v>
      </c>
      <c r="G27" s="114">
        <v>115</v>
      </c>
      <c r="H27" s="140">
        <v>110</v>
      </c>
      <c r="I27" s="115">
        <v>18</v>
      </c>
      <c r="J27" s="116">
        <v>16.363636363636363</v>
      </c>
    </row>
    <row r="28" spans="1:15" s="110" customFormat="1" ht="24.95" customHeight="1" x14ac:dyDescent="0.2">
      <c r="A28" s="193" t="s">
        <v>163</v>
      </c>
      <c r="B28" s="199" t="s">
        <v>164</v>
      </c>
      <c r="C28" s="113">
        <v>3.4849379799173064</v>
      </c>
      <c r="D28" s="115">
        <v>118</v>
      </c>
      <c r="E28" s="114">
        <v>59</v>
      </c>
      <c r="F28" s="114">
        <v>185</v>
      </c>
      <c r="G28" s="114">
        <v>67</v>
      </c>
      <c r="H28" s="140">
        <v>89</v>
      </c>
      <c r="I28" s="115">
        <v>29</v>
      </c>
      <c r="J28" s="116">
        <v>32.584269662921351</v>
      </c>
    </row>
    <row r="29" spans="1:15" s="110" customFormat="1" ht="24.95" customHeight="1" x14ac:dyDescent="0.2">
      <c r="A29" s="193">
        <v>86</v>
      </c>
      <c r="B29" s="199" t="s">
        <v>165</v>
      </c>
      <c r="C29" s="113">
        <v>5.6999409332545774</v>
      </c>
      <c r="D29" s="115">
        <v>193</v>
      </c>
      <c r="E29" s="114">
        <v>156</v>
      </c>
      <c r="F29" s="114">
        <v>215</v>
      </c>
      <c r="G29" s="114">
        <v>158</v>
      </c>
      <c r="H29" s="140">
        <v>221</v>
      </c>
      <c r="I29" s="115">
        <v>-28</v>
      </c>
      <c r="J29" s="116">
        <v>-12.669683257918551</v>
      </c>
    </row>
    <row r="30" spans="1:15" s="110" customFormat="1" ht="24.95" customHeight="1" x14ac:dyDescent="0.2">
      <c r="A30" s="193">
        <v>87.88</v>
      </c>
      <c r="B30" s="204" t="s">
        <v>166</v>
      </c>
      <c r="C30" s="113">
        <v>10.809214412285883</v>
      </c>
      <c r="D30" s="115">
        <v>366</v>
      </c>
      <c r="E30" s="114">
        <v>373</v>
      </c>
      <c r="F30" s="114">
        <v>545</v>
      </c>
      <c r="G30" s="114">
        <v>438</v>
      </c>
      <c r="H30" s="140">
        <v>527</v>
      </c>
      <c r="I30" s="115">
        <v>-161</v>
      </c>
      <c r="J30" s="116">
        <v>-30.550284629981025</v>
      </c>
    </row>
    <row r="31" spans="1:15" s="110" customFormat="1" ht="24.95" customHeight="1" x14ac:dyDescent="0.2">
      <c r="A31" s="193" t="s">
        <v>167</v>
      </c>
      <c r="B31" s="199" t="s">
        <v>168</v>
      </c>
      <c r="C31" s="113">
        <v>3.6916715888954519</v>
      </c>
      <c r="D31" s="115">
        <v>125</v>
      </c>
      <c r="E31" s="114">
        <v>113</v>
      </c>
      <c r="F31" s="114">
        <v>189</v>
      </c>
      <c r="G31" s="114">
        <v>113</v>
      </c>
      <c r="H31" s="140">
        <v>131</v>
      </c>
      <c r="I31" s="115">
        <v>-6</v>
      </c>
      <c r="J31" s="116">
        <v>-4.5801526717557248</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1.004134672179563</v>
      </c>
      <c r="D34" s="115">
        <v>34</v>
      </c>
      <c r="E34" s="114">
        <v>36</v>
      </c>
      <c r="F34" s="114">
        <v>58</v>
      </c>
      <c r="G34" s="114">
        <v>24</v>
      </c>
      <c r="H34" s="140">
        <v>28</v>
      </c>
      <c r="I34" s="115">
        <v>6</v>
      </c>
      <c r="J34" s="116">
        <v>21.428571428571427</v>
      </c>
    </row>
    <row r="35" spans="1:10" s="110" customFormat="1" ht="24.95" customHeight="1" x14ac:dyDescent="0.2">
      <c r="A35" s="292" t="s">
        <v>171</v>
      </c>
      <c r="B35" s="293" t="s">
        <v>172</v>
      </c>
      <c r="C35" s="113">
        <v>25.221500295333726</v>
      </c>
      <c r="D35" s="115">
        <v>854</v>
      </c>
      <c r="E35" s="114">
        <v>642</v>
      </c>
      <c r="F35" s="114">
        <v>653</v>
      </c>
      <c r="G35" s="114">
        <v>519</v>
      </c>
      <c r="H35" s="140">
        <v>721</v>
      </c>
      <c r="I35" s="115">
        <v>133</v>
      </c>
      <c r="J35" s="116">
        <v>18.446601941747574</v>
      </c>
    </row>
    <row r="36" spans="1:10" s="110" customFormat="1" ht="24.95" customHeight="1" x14ac:dyDescent="0.2">
      <c r="A36" s="294" t="s">
        <v>173</v>
      </c>
      <c r="B36" s="295" t="s">
        <v>174</v>
      </c>
      <c r="C36" s="125">
        <v>73.774365032486713</v>
      </c>
      <c r="D36" s="143">
        <v>2498</v>
      </c>
      <c r="E36" s="144">
        <v>2306</v>
      </c>
      <c r="F36" s="144">
        <v>2934</v>
      </c>
      <c r="G36" s="144">
        <v>2422</v>
      </c>
      <c r="H36" s="145">
        <v>2631</v>
      </c>
      <c r="I36" s="143">
        <v>-133</v>
      </c>
      <c r="J36" s="146">
        <v>-5.0551121246674269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3386</v>
      </c>
      <c r="F11" s="264">
        <v>2984</v>
      </c>
      <c r="G11" s="264">
        <v>3645</v>
      </c>
      <c r="H11" s="264">
        <v>2965</v>
      </c>
      <c r="I11" s="265">
        <v>3380</v>
      </c>
      <c r="J11" s="263">
        <v>6</v>
      </c>
      <c r="K11" s="266">
        <v>0.17751479289940827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25.191966922622562</v>
      </c>
      <c r="E13" s="115">
        <v>853</v>
      </c>
      <c r="F13" s="114">
        <v>840</v>
      </c>
      <c r="G13" s="114">
        <v>1069</v>
      </c>
      <c r="H13" s="114">
        <v>838</v>
      </c>
      <c r="I13" s="140">
        <v>869</v>
      </c>
      <c r="J13" s="115">
        <v>-16</v>
      </c>
      <c r="K13" s="116">
        <v>-1.8411967779056386</v>
      </c>
    </row>
    <row r="14" spans="1:17" ht="15.95" customHeight="1" x14ac:dyDescent="0.2">
      <c r="A14" s="306" t="s">
        <v>230</v>
      </c>
      <c r="B14" s="307"/>
      <c r="C14" s="308"/>
      <c r="D14" s="113">
        <v>62.374483165977551</v>
      </c>
      <c r="E14" s="115">
        <v>2112</v>
      </c>
      <c r="F14" s="114">
        <v>1746</v>
      </c>
      <c r="G14" s="114">
        <v>2112</v>
      </c>
      <c r="H14" s="114">
        <v>1777</v>
      </c>
      <c r="I14" s="140">
        <v>2034</v>
      </c>
      <c r="J14" s="115">
        <v>78</v>
      </c>
      <c r="K14" s="116">
        <v>3.8348082595870205</v>
      </c>
    </row>
    <row r="15" spans="1:17" ht="15.95" customHeight="1" x14ac:dyDescent="0.2">
      <c r="A15" s="306" t="s">
        <v>231</v>
      </c>
      <c r="B15" s="307"/>
      <c r="C15" s="308"/>
      <c r="D15" s="113">
        <v>5.9952746603662135</v>
      </c>
      <c r="E15" s="115">
        <v>203</v>
      </c>
      <c r="F15" s="114">
        <v>225</v>
      </c>
      <c r="G15" s="114">
        <v>211</v>
      </c>
      <c r="H15" s="114">
        <v>167</v>
      </c>
      <c r="I15" s="140">
        <v>209</v>
      </c>
      <c r="J15" s="115">
        <v>-6</v>
      </c>
      <c r="K15" s="116">
        <v>-2.8708133971291865</v>
      </c>
    </row>
    <row r="16" spans="1:17" ht="15.95" customHeight="1" x14ac:dyDescent="0.2">
      <c r="A16" s="306" t="s">
        <v>232</v>
      </c>
      <c r="B16" s="307"/>
      <c r="C16" s="308"/>
      <c r="D16" s="113">
        <v>5.7885410513880684</v>
      </c>
      <c r="E16" s="115">
        <v>196</v>
      </c>
      <c r="F16" s="114">
        <v>146</v>
      </c>
      <c r="G16" s="114">
        <v>223</v>
      </c>
      <c r="H16" s="114">
        <v>159</v>
      </c>
      <c r="I16" s="140">
        <v>235</v>
      </c>
      <c r="J16" s="115">
        <v>-39</v>
      </c>
      <c r="K16" s="116">
        <v>-16.595744680851062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0.73833431777909042</v>
      </c>
      <c r="E18" s="115">
        <v>25</v>
      </c>
      <c r="F18" s="114">
        <v>31</v>
      </c>
      <c r="G18" s="114">
        <v>64</v>
      </c>
      <c r="H18" s="114">
        <v>16</v>
      </c>
      <c r="I18" s="140">
        <v>16</v>
      </c>
      <c r="J18" s="115">
        <v>9</v>
      </c>
      <c r="K18" s="116">
        <v>56.25</v>
      </c>
    </row>
    <row r="19" spans="1:11" ht="14.1" customHeight="1" x14ac:dyDescent="0.2">
      <c r="A19" s="306" t="s">
        <v>235</v>
      </c>
      <c r="B19" s="307" t="s">
        <v>236</v>
      </c>
      <c r="C19" s="308"/>
      <c r="D19" s="113">
        <v>0.50206733608978149</v>
      </c>
      <c r="E19" s="115">
        <v>17</v>
      </c>
      <c r="F19" s="114">
        <v>22</v>
      </c>
      <c r="G19" s="114">
        <v>46</v>
      </c>
      <c r="H19" s="114">
        <v>10</v>
      </c>
      <c r="I19" s="140">
        <v>13</v>
      </c>
      <c r="J19" s="115">
        <v>4</v>
      </c>
      <c r="K19" s="116">
        <v>30.76923076923077</v>
      </c>
    </row>
    <row r="20" spans="1:11" ht="14.1" customHeight="1" x14ac:dyDescent="0.2">
      <c r="A20" s="306">
        <v>12</v>
      </c>
      <c r="B20" s="307" t="s">
        <v>237</v>
      </c>
      <c r="C20" s="308"/>
      <c r="D20" s="113">
        <v>1.1813349084465445</v>
      </c>
      <c r="E20" s="115">
        <v>40</v>
      </c>
      <c r="F20" s="114">
        <v>54</v>
      </c>
      <c r="G20" s="114">
        <v>32</v>
      </c>
      <c r="H20" s="114">
        <v>24</v>
      </c>
      <c r="I20" s="140">
        <v>47</v>
      </c>
      <c r="J20" s="115">
        <v>-7</v>
      </c>
      <c r="K20" s="116">
        <v>-14.893617021276595</v>
      </c>
    </row>
    <row r="21" spans="1:11" ht="14.1" customHeight="1" x14ac:dyDescent="0.2">
      <c r="A21" s="306">
        <v>21</v>
      </c>
      <c r="B21" s="307" t="s">
        <v>238</v>
      </c>
      <c r="C21" s="308"/>
      <c r="D21" s="113">
        <v>1.0632014176018902</v>
      </c>
      <c r="E21" s="115">
        <v>36</v>
      </c>
      <c r="F21" s="114">
        <v>25</v>
      </c>
      <c r="G21" s="114">
        <v>27</v>
      </c>
      <c r="H21" s="114">
        <v>16</v>
      </c>
      <c r="I21" s="140">
        <v>26</v>
      </c>
      <c r="J21" s="115">
        <v>10</v>
      </c>
      <c r="K21" s="116">
        <v>38.46153846153846</v>
      </c>
    </row>
    <row r="22" spans="1:11" ht="14.1" customHeight="1" x14ac:dyDescent="0.2">
      <c r="A22" s="306">
        <v>22</v>
      </c>
      <c r="B22" s="307" t="s">
        <v>239</v>
      </c>
      <c r="C22" s="308"/>
      <c r="D22" s="113">
        <v>2.0968694624926165</v>
      </c>
      <c r="E22" s="115">
        <v>71</v>
      </c>
      <c r="F22" s="114">
        <v>75</v>
      </c>
      <c r="G22" s="114">
        <v>103</v>
      </c>
      <c r="H22" s="114">
        <v>73</v>
      </c>
      <c r="I22" s="140">
        <v>78</v>
      </c>
      <c r="J22" s="115">
        <v>-7</v>
      </c>
      <c r="K22" s="116">
        <v>-8.9743589743589745</v>
      </c>
    </row>
    <row r="23" spans="1:11" ht="14.1" customHeight="1" x14ac:dyDescent="0.2">
      <c r="A23" s="306">
        <v>23</v>
      </c>
      <c r="B23" s="307" t="s">
        <v>240</v>
      </c>
      <c r="C23" s="308"/>
      <c r="D23" s="113">
        <v>0.3544004725339634</v>
      </c>
      <c r="E23" s="115">
        <v>12</v>
      </c>
      <c r="F23" s="114">
        <v>18</v>
      </c>
      <c r="G23" s="114">
        <v>25</v>
      </c>
      <c r="H23" s="114">
        <v>22</v>
      </c>
      <c r="I23" s="140">
        <v>23</v>
      </c>
      <c r="J23" s="115">
        <v>-11</v>
      </c>
      <c r="K23" s="116">
        <v>-47.826086956521742</v>
      </c>
    </row>
    <row r="24" spans="1:11" ht="14.1" customHeight="1" x14ac:dyDescent="0.2">
      <c r="A24" s="306">
        <v>24</v>
      </c>
      <c r="B24" s="307" t="s">
        <v>241</v>
      </c>
      <c r="C24" s="308"/>
      <c r="D24" s="113">
        <v>5.1092734790313052</v>
      </c>
      <c r="E24" s="115">
        <v>173</v>
      </c>
      <c r="F24" s="114">
        <v>89</v>
      </c>
      <c r="G24" s="114">
        <v>93</v>
      </c>
      <c r="H24" s="114">
        <v>75</v>
      </c>
      <c r="I24" s="140">
        <v>122</v>
      </c>
      <c r="J24" s="115">
        <v>51</v>
      </c>
      <c r="K24" s="116">
        <v>41.803278688524593</v>
      </c>
    </row>
    <row r="25" spans="1:11" ht="14.1" customHeight="1" x14ac:dyDescent="0.2">
      <c r="A25" s="306">
        <v>25</v>
      </c>
      <c r="B25" s="307" t="s">
        <v>242</v>
      </c>
      <c r="C25" s="308"/>
      <c r="D25" s="113">
        <v>9.0076786769049022</v>
      </c>
      <c r="E25" s="115">
        <v>305</v>
      </c>
      <c r="F25" s="114">
        <v>151</v>
      </c>
      <c r="G25" s="114">
        <v>144</v>
      </c>
      <c r="H25" s="114">
        <v>139</v>
      </c>
      <c r="I25" s="140">
        <v>197</v>
      </c>
      <c r="J25" s="115">
        <v>108</v>
      </c>
      <c r="K25" s="116">
        <v>54.82233502538071</v>
      </c>
    </row>
    <row r="26" spans="1:11" ht="14.1" customHeight="1" x14ac:dyDescent="0.2">
      <c r="A26" s="306">
        <v>26</v>
      </c>
      <c r="B26" s="307" t="s">
        <v>243</v>
      </c>
      <c r="C26" s="308"/>
      <c r="D26" s="113">
        <v>2.5398700531600711</v>
      </c>
      <c r="E26" s="115">
        <v>86</v>
      </c>
      <c r="F26" s="114">
        <v>65</v>
      </c>
      <c r="G26" s="114">
        <v>56</v>
      </c>
      <c r="H26" s="114">
        <v>42</v>
      </c>
      <c r="I26" s="140">
        <v>79</v>
      </c>
      <c r="J26" s="115">
        <v>7</v>
      </c>
      <c r="K26" s="116">
        <v>8.8607594936708853</v>
      </c>
    </row>
    <row r="27" spans="1:11" ht="14.1" customHeight="1" x14ac:dyDescent="0.2">
      <c r="A27" s="306">
        <v>27</v>
      </c>
      <c r="B27" s="307" t="s">
        <v>244</v>
      </c>
      <c r="C27" s="308"/>
      <c r="D27" s="113">
        <v>1.151801535735381</v>
      </c>
      <c r="E27" s="115">
        <v>39</v>
      </c>
      <c r="F27" s="114">
        <v>30</v>
      </c>
      <c r="G27" s="114">
        <v>37</v>
      </c>
      <c r="H27" s="114">
        <v>35</v>
      </c>
      <c r="I27" s="140">
        <v>57</v>
      </c>
      <c r="J27" s="115">
        <v>-18</v>
      </c>
      <c r="K27" s="116">
        <v>-31.578947368421051</v>
      </c>
    </row>
    <row r="28" spans="1:11" ht="14.1" customHeight="1" x14ac:dyDescent="0.2">
      <c r="A28" s="306">
        <v>28</v>
      </c>
      <c r="B28" s="307" t="s">
        <v>245</v>
      </c>
      <c r="C28" s="308"/>
      <c r="D28" s="113">
        <v>0.1772002362669817</v>
      </c>
      <c r="E28" s="115">
        <v>6</v>
      </c>
      <c r="F28" s="114">
        <v>4</v>
      </c>
      <c r="G28" s="114">
        <v>6</v>
      </c>
      <c r="H28" s="114">
        <v>6</v>
      </c>
      <c r="I28" s="140">
        <v>8</v>
      </c>
      <c r="J28" s="115">
        <v>-2</v>
      </c>
      <c r="K28" s="116">
        <v>-25</v>
      </c>
    </row>
    <row r="29" spans="1:11" ht="14.1" customHeight="1" x14ac:dyDescent="0.2">
      <c r="A29" s="306">
        <v>29</v>
      </c>
      <c r="B29" s="307" t="s">
        <v>246</v>
      </c>
      <c r="C29" s="308"/>
      <c r="D29" s="113">
        <v>3.8393384524512699</v>
      </c>
      <c r="E29" s="115">
        <v>130</v>
      </c>
      <c r="F29" s="114">
        <v>118</v>
      </c>
      <c r="G29" s="114">
        <v>167</v>
      </c>
      <c r="H29" s="114">
        <v>125</v>
      </c>
      <c r="I29" s="140">
        <v>151</v>
      </c>
      <c r="J29" s="115">
        <v>-21</v>
      </c>
      <c r="K29" s="116">
        <v>-13.907284768211921</v>
      </c>
    </row>
    <row r="30" spans="1:11" ht="14.1" customHeight="1" x14ac:dyDescent="0.2">
      <c r="A30" s="306" t="s">
        <v>247</v>
      </c>
      <c r="B30" s="307" t="s">
        <v>248</v>
      </c>
      <c r="C30" s="308"/>
      <c r="D30" s="113" t="s">
        <v>513</v>
      </c>
      <c r="E30" s="115" t="s">
        <v>513</v>
      </c>
      <c r="F30" s="114" t="s">
        <v>513</v>
      </c>
      <c r="G30" s="114">
        <v>27</v>
      </c>
      <c r="H30" s="114" t="s">
        <v>513</v>
      </c>
      <c r="I30" s="140">
        <v>55</v>
      </c>
      <c r="J30" s="115" t="s">
        <v>513</v>
      </c>
      <c r="K30" s="116" t="s">
        <v>513</v>
      </c>
    </row>
    <row r="31" spans="1:11" ht="14.1" customHeight="1" x14ac:dyDescent="0.2">
      <c r="A31" s="306" t="s">
        <v>249</v>
      </c>
      <c r="B31" s="307" t="s">
        <v>250</v>
      </c>
      <c r="C31" s="308"/>
      <c r="D31" s="113">
        <v>2.9238038984051977</v>
      </c>
      <c r="E31" s="115">
        <v>99</v>
      </c>
      <c r="F31" s="114">
        <v>88</v>
      </c>
      <c r="G31" s="114">
        <v>140</v>
      </c>
      <c r="H31" s="114">
        <v>101</v>
      </c>
      <c r="I31" s="140">
        <v>91</v>
      </c>
      <c r="J31" s="115">
        <v>8</v>
      </c>
      <c r="K31" s="116">
        <v>8.791208791208792</v>
      </c>
    </row>
    <row r="32" spans="1:11" ht="14.1" customHeight="1" x14ac:dyDescent="0.2">
      <c r="A32" s="306">
        <v>31</v>
      </c>
      <c r="B32" s="307" t="s">
        <v>251</v>
      </c>
      <c r="C32" s="308"/>
      <c r="D32" s="113">
        <v>0.23626698168930893</v>
      </c>
      <c r="E32" s="115">
        <v>8</v>
      </c>
      <c r="F32" s="114">
        <v>9</v>
      </c>
      <c r="G32" s="114">
        <v>10</v>
      </c>
      <c r="H32" s="114">
        <v>9</v>
      </c>
      <c r="I32" s="140">
        <v>7</v>
      </c>
      <c r="J32" s="115">
        <v>1</v>
      </c>
      <c r="K32" s="116">
        <v>14.285714285714286</v>
      </c>
    </row>
    <row r="33" spans="1:11" ht="14.1" customHeight="1" x14ac:dyDescent="0.2">
      <c r="A33" s="306">
        <v>32</v>
      </c>
      <c r="B33" s="307" t="s">
        <v>252</v>
      </c>
      <c r="C33" s="308"/>
      <c r="D33" s="113">
        <v>2.303603071470762</v>
      </c>
      <c r="E33" s="115">
        <v>78</v>
      </c>
      <c r="F33" s="114">
        <v>115</v>
      </c>
      <c r="G33" s="114">
        <v>111</v>
      </c>
      <c r="H33" s="114">
        <v>81</v>
      </c>
      <c r="I33" s="140">
        <v>93</v>
      </c>
      <c r="J33" s="115">
        <v>-15</v>
      </c>
      <c r="K33" s="116">
        <v>-16.129032258064516</v>
      </c>
    </row>
    <row r="34" spans="1:11" ht="14.1" customHeight="1" x14ac:dyDescent="0.2">
      <c r="A34" s="306">
        <v>33</v>
      </c>
      <c r="B34" s="307" t="s">
        <v>253</v>
      </c>
      <c r="C34" s="308"/>
      <c r="D34" s="113">
        <v>1.7424689899586532</v>
      </c>
      <c r="E34" s="115">
        <v>59</v>
      </c>
      <c r="F34" s="114">
        <v>78</v>
      </c>
      <c r="G34" s="114">
        <v>79</v>
      </c>
      <c r="H34" s="114">
        <v>43</v>
      </c>
      <c r="I34" s="140">
        <v>59</v>
      </c>
      <c r="J34" s="115">
        <v>0</v>
      </c>
      <c r="K34" s="116">
        <v>0</v>
      </c>
    </row>
    <row r="35" spans="1:11" ht="14.1" customHeight="1" x14ac:dyDescent="0.2">
      <c r="A35" s="306">
        <v>34</v>
      </c>
      <c r="B35" s="307" t="s">
        <v>254</v>
      </c>
      <c r="C35" s="308"/>
      <c r="D35" s="113">
        <v>2.9828706438275252</v>
      </c>
      <c r="E35" s="115">
        <v>101</v>
      </c>
      <c r="F35" s="114">
        <v>66</v>
      </c>
      <c r="G35" s="114">
        <v>86</v>
      </c>
      <c r="H35" s="114">
        <v>52</v>
      </c>
      <c r="I35" s="140">
        <v>83</v>
      </c>
      <c r="J35" s="115">
        <v>18</v>
      </c>
      <c r="K35" s="116">
        <v>21.686746987951807</v>
      </c>
    </row>
    <row r="36" spans="1:11" ht="14.1" customHeight="1" x14ac:dyDescent="0.2">
      <c r="A36" s="306">
        <v>41</v>
      </c>
      <c r="B36" s="307" t="s">
        <v>255</v>
      </c>
      <c r="C36" s="308"/>
      <c r="D36" s="113">
        <v>0.1772002362669817</v>
      </c>
      <c r="E36" s="115">
        <v>6</v>
      </c>
      <c r="F36" s="114">
        <v>12</v>
      </c>
      <c r="G36" s="114">
        <v>6</v>
      </c>
      <c r="H36" s="114">
        <v>6</v>
      </c>
      <c r="I36" s="140">
        <v>8</v>
      </c>
      <c r="J36" s="115">
        <v>-2</v>
      </c>
      <c r="K36" s="116">
        <v>-25</v>
      </c>
    </row>
    <row r="37" spans="1:11" ht="14.1" customHeight="1" x14ac:dyDescent="0.2">
      <c r="A37" s="306">
        <v>42</v>
      </c>
      <c r="B37" s="307" t="s">
        <v>256</v>
      </c>
      <c r="C37" s="308"/>
      <c r="D37" s="113" t="s">
        <v>513</v>
      </c>
      <c r="E37" s="115" t="s">
        <v>513</v>
      </c>
      <c r="F37" s="114">
        <v>5</v>
      </c>
      <c r="G37" s="114">
        <v>8</v>
      </c>
      <c r="H37" s="114" t="s">
        <v>513</v>
      </c>
      <c r="I37" s="140" t="s">
        <v>513</v>
      </c>
      <c r="J37" s="115" t="s">
        <v>513</v>
      </c>
      <c r="K37" s="116" t="s">
        <v>513</v>
      </c>
    </row>
    <row r="38" spans="1:11" ht="14.1" customHeight="1" x14ac:dyDescent="0.2">
      <c r="A38" s="306">
        <v>43</v>
      </c>
      <c r="B38" s="307" t="s">
        <v>257</v>
      </c>
      <c r="C38" s="308"/>
      <c r="D38" s="113">
        <v>0.53160070880094512</v>
      </c>
      <c r="E38" s="115">
        <v>18</v>
      </c>
      <c r="F38" s="114">
        <v>32</v>
      </c>
      <c r="G38" s="114">
        <v>14</v>
      </c>
      <c r="H38" s="114">
        <v>15</v>
      </c>
      <c r="I38" s="140">
        <v>10</v>
      </c>
      <c r="J38" s="115">
        <v>8</v>
      </c>
      <c r="K38" s="116">
        <v>80</v>
      </c>
    </row>
    <row r="39" spans="1:11" ht="14.1" customHeight="1" x14ac:dyDescent="0.2">
      <c r="A39" s="306">
        <v>51</v>
      </c>
      <c r="B39" s="307" t="s">
        <v>258</v>
      </c>
      <c r="C39" s="308"/>
      <c r="D39" s="113">
        <v>6.2315416420555225</v>
      </c>
      <c r="E39" s="115">
        <v>211</v>
      </c>
      <c r="F39" s="114">
        <v>266</v>
      </c>
      <c r="G39" s="114">
        <v>324</v>
      </c>
      <c r="H39" s="114">
        <v>294</v>
      </c>
      <c r="I39" s="140">
        <v>292</v>
      </c>
      <c r="J39" s="115">
        <v>-81</v>
      </c>
      <c r="K39" s="116">
        <v>-27.739726027397261</v>
      </c>
    </row>
    <row r="40" spans="1:11" ht="14.1" customHeight="1" x14ac:dyDescent="0.2">
      <c r="A40" s="306" t="s">
        <v>259</v>
      </c>
      <c r="B40" s="307" t="s">
        <v>260</v>
      </c>
      <c r="C40" s="308"/>
      <c r="D40" s="113">
        <v>5.7885410513880684</v>
      </c>
      <c r="E40" s="115">
        <v>196</v>
      </c>
      <c r="F40" s="114">
        <v>245</v>
      </c>
      <c r="G40" s="114">
        <v>304</v>
      </c>
      <c r="H40" s="114">
        <v>286</v>
      </c>
      <c r="I40" s="140">
        <v>282</v>
      </c>
      <c r="J40" s="115">
        <v>-86</v>
      </c>
      <c r="K40" s="116">
        <v>-30.49645390070922</v>
      </c>
    </row>
    <row r="41" spans="1:11" ht="14.1" customHeight="1" x14ac:dyDescent="0.2">
      <c r="A41" s="306"/>
      <c r="B41" s="307" t="s">
        <v>261</v>
      </c>
      <c r="C41" s="308"/>
      <c r="D41" s="113">
        <v>4.6662728883638511</v>
      </c>
      <c r="E41" s="115">
        <v>158</v>
      </c>
      <c r="F41" s="114">
        <v>182</v>
      </c>
      <c r="G41" s="114">
        <v>221</v>
      </c>
      <c r="H41" s="114">
        <v>203</v>
      </c>
      <c r="I41" s="140">
        <v>218</v>
      </c>
      <c r="J41" s="115">
        <v>-60</v>
      </c>
      <c r="K41" s="116">
        <v>-27.522935779816514</v>
      </c>
    </row>
    <row r="42" spans="1:11" ht="14.1" customHeight="1" x14ac:dyDescent="0.2">
      <c r="A42" s="306">
        <v>52</v>
      </c>
      <c r="B42" s="307" t="s">
        <v>262</v>
      </c>
      <c r="C42" s="308"/>
      <c r="D42" s="113">
        <v>5.5227406969875963</v>
      </c>
      <c r="E42" s="115">
        <v>187</v>
      </c>
      <c r="F42" s="114">
        <v>126</v>
      </c>
      <c r="G42" s="114">
        <v>144</v>
      </c>
      <c r="H42" s="114">
        <v>163</v>
      </c>
      <c r="I42" s="140">
        <v>136</v>
      </c>
      <c r="J42" s="115">
        <v>51</v>
      </c>
      <c r="K42" s="116">
        <v>37.5</v>
      </c>
    </row>
    <row r="43" spans="1:11" ht="14.1" customHeight="1" x14ac:dyDescent="0.2">
      <c r="A43" s="306" t="s">
        <v>263</v>
      </c>
      <c r="B43" s="307" t="s">
        <v>264</v>
      </c>
      <c r="C43" s="308"/>
      <c r="D43" s="113">
        <v>4.7548730064973421</v>
      </c>
      <c r="E43" s="115">
        <v>161</v>
      </c>
      <c r="F43" s="114">
        <v>110</v>
      </c>
      <c r="G43" s="114">
        <v>129</v>
      </c>
      <c r="H43" s="114">
        <v>150</v>
      </c>
      <c r="I43" s="140">
        <v>123</v>
      </c>
      <c r="J43" s="115">
        <v>38</v>
      </c>
      <c r="K43" s="116">
        <v>30.894308943089431</v>
      </c>
    </row>
    <row r="44" spans="1:11" ht="14.1" customHeight="1" x14ac:dyDescent="0.2">
      <c r="A44" s="306">
        <v>53</v>
      </c>
      <c r="B44" s="307" t="s">
        <v>265</v>
      </c>
      <c r="C44" s="308"/>
      <c r="D44" s="113">
        <v>2.0378027170702895</v>
      </c>
      <c r="E44" s="115">
        <v>69</v>
      </c>
      <c r="F44" s="114">
        <v>62</v>
      </c>
      <c r="G44" s="114">
        <v>130</v>
      </c>
      <c r="H44" s="114">
        <v>71</v>
      </c>
      <c r="I44" s="140">
        <v>57</v>
      </c>
      <c r="J44" s="115">
        <v>12</v>
      </c>
      <c r="K44" s="116">
        <v>21.05263157894737</v>
      </c>
    </row>
    <row r="45" spans="1:11" ht="14.1" customHeight="1" x14ac:dyDescent="0.2">
      <c r="A45" s="306" t="s">
        <v>266</v>
      </c>
      <c r="B45" s="307" t="s">
        <v>267</v>
      </c>
      <c r="C45" s="308"/>
      <c r="D45" s="113">
        <v>2.008269344359126</v>
      </c>
      <c r="E45" s="115">
        <v>68</v>
      </c>
      <c r="F45" s="114">
        <v>61</v>
      </c>
      <c r="G45" s="114">
        <v>130</v>
      </c>
      <c r="H45" s="114">
        <v>71</v>
      </c>
      <c r="I45" s="140">
        <v>56</v>
      </c>
      <c r="J45" s="115">
        <v>12</v>
      </c>
      <c r="K45" s="116">
        <v>21.428571428571427</v>
      </c>
    </row>
    <row r="46" spans="1:11" ht="14.1" customHeight="1" x14ac:dyDescent="0.2">
      <c r="A46" s="306">
        <v>54</v>
      </c>
      <c r="B46" s="307" t="s">
        <v>268</v>
      </c>
      <c r="C46" s="308"/>
      <c r="D46" s="113">
        <v>5.1978735971647962</v>
      </c>
      <c r="E46" s="115">
        <v>176</v>
      </c>
      <c r="F46" s="114">
        <v>139</v>
      </c>
      <c r="G46" s="114">
        <v>145</v>
      </c>
      <c r="H46" s="114">
        <v>140</v>
      </c>
      <c r="I46" s="140">
        <v>117</v>
      </c>
      <c r="J46" s="115">
        <v>59</v>
      </c>
      <c r="K46" s="116">
        <v>50.427350427350426</v>
      </c>
    </row>
    <row r="47" spans="1:11" ht="14.1" customHeight="1" x14ac:dyDescent="0.2">
      <c r="A47" s="306">
        <v>61</v>
      </c>
      <c r="B47" s="307" t="s">
        <v>269</v>
      </c>
      <c r="C47" s="308"/>
      <c r="D47" s="113">
        <v>1.2994683992911991</v>
      </c>
      <c r="E47" s="115">
        <v>44</v>
      </c>
      <c r="F47" s="114">
        <v>36</v>
      </c>
      <c r="G47" s="114">
        <v>49</v>
      </c>
      <c r="H47" s="114">
        <v>41</v>
      </c>
      <c r="I47" s="140">
        <v>36</v>
      </c>
      <c r="J47" s="115">
        <v>8</v>
      </c>
      <c r="K47" s="116">
        <v>22.222222222222221</v>
      </c>
    </row>
    <row r="48" spans="1:11" ht="14.1" customHeight="1" x14ac:dyDescent="0.2">
      <c r="A48" s="306">
        <v>62</v>
      </c>
      <c r="B48" s="307" t="s">
        <v>270</v>
      </c>
      <c r="C48" s="308"/>
      <c r="D48" s="113">
        <v>7.6786769049025398</v>
      </c>
      <c r="E48" s="115">
        <v>260</v>
      </c>
      <c r="F48" s="114">
        <v>311</v>
      </c>
      <c r="G48" s="114">
        <v>309</v>
      </c>
      <c r="H48" s="114">
        <v>264</v>
      </c>
      <c r="I48" s="140">
        <v>303</v>
      </c>
      <c r="J48" s="115">
        <v>-43</v>
      </c>
      <c r="K48" s="116">
        <v>-14.191419141914192</v>
      </c>
    </row>
    <row r="49" spans="1:11" ht="14.1" customHeight="1" x14ac:dyDescent="0.2">
      <c r="A49" s="306">
        <v>63</v>
      </c>
      <c r="B49" s="307" t="s">
        <v>271</v>
      </c>
      <c r="C49" s="308"/>
      <c r="D49" s="113">
        <v>3.7212049616066154</v>
      </c>
      <c r="E49" s="115">
        <v>126</v>
      </c>
      <c r="F49" s="114">
        <v>163</v>
      </c>
      <c r="G49" s="114">
        <v>153</v>
      </c>
      <c r="H49" s="114">
        <v>129</v>
      </c>
      <c r="I49" s="140">
        <v>115</v>
      </c>
      <c r="J49" s="115">
        <v>11</v>
      </c>
      <c r="K49" s="116">
        <v>9.5652173913043477</v>
      </c>
    </row>
    <row r="50" spans="1:11" ht="14.1" customHeight="1" x14ac:dyDescent="0.2">
      <c r="A50" s="306" t="s">
        <v>272</v>
      </c>
      <c r="B50" s="307" t="s">
        <v>273</v>
      </c>
      <c r="C50" s="308"/>
      <c r="D50" s="113">
        <v>0.29533372711163614</v>
      </c>
      <c r="E50" s="115">
        <v>10</v>
      </c>
      <c r="F50" s="114">
        <v>18</v>
      </c>
      <c r="G50" s="114">
        <v>17</v>
      </c>
      <c r="H50" s="114">
        <v>16</v>
      </c>
      <c r="I50" s="140">
        <v>16</v>
      </c>
      <c r="J50" s="115">
        <v>-6</v>
      </c>
      <c r="K50" s="116">
        <v>-37.5</v>
      </c>
    </row>
    <row r="51" spans="1:11" ht="14.1" customHeight="1" x14ac:dyDescent="0.2">
      <c r="A51" s="306" t="s">
        <v>274</v>
      </c>
      <c r="B51" s="307" t="s">
        <v>275</v>
      </c>
      <c r="C51" s="308"/>
      <c r="D51" s="113">
        <v>3.1305375073833432</v>
      </c>
      <c r="E51" s="115">
        <v>106</v>
      </c>
      <c r="F51" s="114">
        <v>137</v>
      </c>
      <c r="G51" s="114">
        <v>127</v>
      </c>
      <c r="H51" s="114">
        <v>105</v>
      </c>
      <c r="I51" s="140">
        <v>87</v>
      </c>
      <c r="J51" s="115">
        <v>19</v>
      </c>
      <c r="K51" s="116">
        <v>21.839080459770116</v>
      </c>
    </row>
    <row r="52" spans="1:11" ht="14.1" customHeight="1" x14ac:dyDescent="0.2">
      <c r="A52" s="306">
        <v>71</v>
      </c>
      <c r="B52" s="307" t="s">
        <v>276</v>
      </c>
      <c r="C52" s="308"/>
      <c r="D52" s="113">
        <v>7.2061429415239218</v>
      </c>
      <c r="E52" s="115">
        <v>244</v>
      </c>
      <c r="F52" s="114">
        <v>152</v>
      </c>
      <c r="G52" s="114">
        <v>217</v>
      </c>
      <c r="H52" s="114">
        <v>209</v>
      </c>
      <c r="I52" s="140">
        <v>212</v>
      </c>
      <c r="J52" s="115">
        <v>32</v>
      </c>
      <c r="K52" s="116">
        <v>15.09433962264151</v>
      </c>
    </row>
    <row r="53" spans="1:11" ht="14.1" customHeight="1" x14ac:dyDescent="0.2">
      <c r="A53" s="306" t="s">
        <v>277</v>
      </c>
      <c r="B53" s="307" t="s">
        <v>278</v>
      </c>
      <c r="C53" s="308"/>
      <c r="D53" s="113">
        <v>2.155936207914944</v>
      </c>
      <c r="E53" s="115">
        <v>73</v>
      </c>
      <c r="F53" s="114">
        <v>51</v>
      </c>
      <c r="G53" s="114">
        <v>73</v>
      </c>
      <c r="H53" s="114">
        <v>76</v>
      </c>
      <c r="I53" s="140">
        <v>68</v>
      </c>
      <c r="J53" s="115">
        <v>5</v>
      </c>
      <c r="K53" s="116">
        <v>7.3529411764705879</v>
      </c>
    </row>
    <row r="54" spans="1:11" ht="14.1" customHeight="1" x14ac:dyDescent="0.2">
      <c r="A54" s="306" t="s">
        <v>279</v>
      </c>
      <c r="B54" s="307" t="s">
        <v>280</v>
      </c>
      <c r="C54" s="308"/>
      <c r="D54" s="113">
        <v>4.400472533963379</v>
      </c>
      <c r="E54" s="115">
        <v>149</v>
      </c>
      <c r="F54" s="114">
        <v>86</v>
      </c>
      <c r="G54" s="114">
        <v>128</v>
      </c>
      <c r="H54" s="114">
        <v>120</v>
      </c>
      <c r="I54" s="140">
        <v>127</v>
      </c>
      <c r="J54" s="115">
        <v>22</v>
      </c>
      <c r="K54" s="116">
        <v>17.322834645669293</v>
      </c>
    </row>
    <row r="55" spans="1:11" ht="14.1" customHeight="1" x14ac:dyDescent="0.2">
      <c r="A55" s="306">
        <v>72</v>
      </c>
      <c r="B55" s="307" t="s">
        <v>281</v>
      </c>
      <c r="C55" s="308"/>
      <c r="D55" s="113">
        <v>2.3626698168930891</v>
      </c>
      <c r="E55" s="115">
        <v>80</v>
      </c>
      <c r="F55" s="114">
        <v>46</v>
      </c>
      <c r="G55" s="114">
        <v>61</v>
      </c>
      <c r="H55" s="114">
        <v>81</v>
      </c>
      <c r="I55" s="140">
        <v>84</v>
      </c>
      <c r="J55" s="115">
        <v>-4</v>
      </c>
      <c r="K55" s="116">
        <v>-4.7619047619047619</v>
      </c>
    </row>
    <row r="56" spans="1:11" ht="14.1" customHeight="1" x14ac:dyDescent="0.2">
      <c r="A56" s="306" t="s">
        <v>282</v>
      </c>
      <c r="B56" s="307" t="s">
        <v>283</v>
      </c>
      <c r="C56" s="308"/>
      <c r="D56" s="113">
        <v>1.0632014176018902</v>
      </c>
      <c r="E56" s="115">
        <v>36</v>
      </c>
      <c r="F56" s="114">
        <v>23</v>
      </c>
      <c r="G56" s="114">
        <v>28</v>
      </c>
      <c r="H56" s="114">
        <v>34</v>
      </c>
      <c r="I56" s="140">
        <v>53</v>
      </c>
      <c r="J56" s="115">
        <v>-17</v>
      </c>
      <c r="K56" s="116">
        <v>-32.075471698113205</v>
      </c>
    </row>
    <row r="57" spans="1:11" ht="14.1" customHeight="1" x14ac:dyDescent="0.2">
      <c r="A57" s="306" t="s">
        <v>284</v>
      </c>
      <c r="B57" s="307" t="s">
        <v>285</v>
      </c>
      <c r="C57" s="308"/>
      <c r="D57" s="113">
        <v>0.64973419964559953</v>
      </c>
      <c r="E57" s="115">
        <v>22</v>
      </c>
      <c r="F57" s="114">
        <v>12</v>
      </c>
      <c r="G57" s="114">
        <v>8</v>
      </c>
      <c r="H57" s="114">
        <v>25</v>
      </c>
      <c r="I57" s="140">
        <v>23</v>
      </c>
      <c r="J57" s="115">
        <v>-1</v>
      </c>
      <c r="K57" s="116">
        <v>-4.3478260869565215</v>
      </c>
    </row>
    <row r="58" spans="1:11" ht="14.1" customHeight="1" x14ac:dyDescent="0.2">
      <c r="A58" s="306">
        <v>73</v>
      </c>
      <c r="B58" s="307" t="s">
        <v>286</v>
      </c>
      <c r="C58" s="308"/>
      <c r="D58" s="113">
        <v>2.008269344359126</v>
      </c>
      <c r="E58" s="115">
        <v>68</v>
      </c>
      <c r="F58" s="114">
        <v>30</v>
      </c>
      <c r="G58" s="114">
        <v>59</v>
      </c>
      <c r="H58" s="114">
        <v>80</v>
      </c>
      <c r="I58" s="140">
        <v>65</v>
      </c>
      <c r="J58" s="115">
        <v>3</v>
      </c>
      <c r="K58" s="116">
        <v>4.615384615384615</v>
      </c>
    </row>
    <row r="59" spans="1:11" ht="14.1" customHeight="1" x14ac:dyDescent="0.2">
      <c r="A59" s="306" t="s">
        <v>287</v>
      </c>
      <c r="B59" s="307" t="s">
        <v>288</v>
      </c>
      <c r="C59" s="308"/>
      <c r="D59" s="113">
        <v>1.2108682811577083</v>
      </c>
      <c r="E59" s="115">
        <v>41</v>
      </c>
      <c r="F59" s="114">
        <v>21</v>
      </c>
      <c r="G59" s="114">
        <v>44</v>
      </c>
      <c r="H59" s="114">
        <v>48</v>
      </c>
      <c r="I59" s="140">
        <v>51</v>
      </c>
      <c r="J59" s="115">
        <v>-10</v>
      </c>
      <c r="K59" s="116">
        <v>-19.607843137254903</v>
      </c>
    </row>
    <row r="60" spans="1:11" ht="14.1" customHeight="1" x14ac:dyDescent="0.2">
      <c r="A60" s="306">
        <v>81</v>
      </c>
      <c r="B60" s="307" t="s">
        <v>289</v>
      </c>
      <c r="C60" s="308"/>
      <c r="D60" s="113">
        <v>7.9740106320141759</v>
      </c>
      <c r="E60" s="115">
        <v>270</v>
      </c>
      <c r="F60" s="114">
        <v>246</v>
      </c>
      <c r="G60" s="114">
        <v>301</v>
      </c>
      <c r="H60" s="114">
        <v>261</v>
      </c>
      <c r="I60" s="140">
        <v>336</v>
      </c>
      <c r="J60" s="115">
        <v>-66</v>
      </c>
      <c r="K60" s="116">
        <v>-19.642857142857142</v>
      </c>
    </row>
    <row r="61" spans="1:11" ht="14.1" customHeight="1" x14ac:dyDescent="0.2">
      <c r="A61" s="306" t="s">
        <v>290</v>
      </c>
      <c r="B61" s="307" t="s">
        <v>291</v>
      </c>
      <c r="C61" s="308"/>
      <c r="D61" s="113">
        <v>2.5989367985823981</v>
      </c>
      <c r="E61" s="115">
        <v>88</v>
      </c>
      <c r="F61" s="114">
        <v>50</v>
      </c>
      <c r="G61" s="114">
        <v>69</v>
      </c>
      <c r="H61" s="114">
        <v>59</v>
      </c>
      <c r="I61" s="140">
        <v>91</v>
      </c>
      <c r="J61" s="115">
        <v>-3</v>
      </c>
      <c r="K61" s="116">
        <v>-3.2967032967032965</v>
      </c>
    </row>
    <row r="62" spans="1:11" ht="14.1" customHeight="1" x14ac:dyDescent="0.2">
      <c r="A62" s="306" t="s">
        <v>292</v>
      </c>
      <c r="B62" s="307" t="s">
        <v>293</v>
      </c>
      <c r="C62" s="308"/>
      <c r="D62" s="113">
        <v>3.0419373892498522</v>
      </c>
      <c r="E62" s="115">
        <v>103</v>
      </c>
      <c r="F62" s="114">
        <v>124</v>
      </c>
      <c r="G62" s="114">
        <v>153</v>
      </c>
      <c r="H62" s="114">
        <v>111</v>
      </c>
      <c r="I62" s="140">
        <v>129</v>
      </c>
      <c r="J62" s="115">
        <v>-26</v>
      </c>
      <c r="K62" s="116">
        <v>-20.155038759689923</v>
      </c>
    </row>
    <row r="63" spans="1:11" ht="14.1" customHeight="1" x14ac:dyDescent="0.2">
      <c r="A63" s="306"/>
      <c r="B63" s="307" t="s">
        <v>294</v>
      </c>
      <c r="C63" s="308"/>
      <c r="D63" s="113">
        <v>2.8056704075605432</v>
      </c>
      <c r="E63" s="115">
        <v>95</v>
      </c>
      <c r="F63" s="114">
        <v>110</v>
      </c>
      <c r="G63" s="114">
        <v>125</v>
      </c>
      <c r="H63" s="114">
        <v>102</v>
      </c>
      <c r="I63" s="140">
        <v>116</v>
      </c>
      <c r="J63" s="115">
        <v>-21</v>
      </c>
      <c r="K63" s="116">
        <v>-18.103448275862068</v>
      </c>
    </row>
    <row r="64" spans="1:11" ht="14.1" customHeight="1" x14ac:dyDescent="0.2">
      <c r="A64" s="306" t="s">
        <v>295</v>
      </c>
      <c r="B64" s="307" t="s">
        <v>296</v>
      </c>
      <c r="C64" s="308"/>
      <c r="D64" s="113">
        <v>0.73833431777909042</v>
      </c>
      <c r="E64" s="115">
        <v>25</v>
      </c>
      <c r="F64" s="114">
        <v>14</v>
      </c>
      <c r="G64" s="114">
        <v>21</v>
      </c>
      <c r="H64" s="114">
        <v>27</v>
      </c>
      <c r="I64" s="140">
        <v>29</v>
      </c>
      <c r="J64" s="115">
        <v>-4</v>
      </c>
      <c r="K64" s="116">
        <v>-13.793103448275861</v>
      </c>
    </row>
    <row r="65" spans="1:11" ht="14.1" customHeight="1" x14ac:dyDescent="0.2">
      <c r="A65" s="306" t="s">
        <v>297</v>
      </c>
      <c r="B65" s="307" t="s">
        <v>298</v>
      </c>
      <c r="C65" s="308"/>
      <c r="D65" s="113">
        <v>1.1222681630242173</v>
      </c>
      <c r="E65" s="115">
        <v>38</v>
      </c>
      <c r="F65" s="114">
        <v>41</v>
      </c>
      <c r="G65" s="114">
        <v>40</v>
      </c>
      <c r="H65" s="114">
        <v>27</v>
      </c>
      <c r="I65" s="140">
        <v>41</v>
      </c>
      <c r="J65" s="115">
        <v>-3</v>
      </c>
      <c r="K65" s="116">
        <v>-7.3170731707317076</v>
      </c>
    </row>
    <row r="66" spans="1:11" ht="14.1" customHeight="1" x14ac:dyDescent="0.2">
      <c r="A66" s="306">
        <v>82</v>
      </c>
      <c r="B66" s="307" t="s">
        <v>299</v>
      </c>
      <c r="C66" s="308"/>
      <c r="D66" s="113">
        <v>5.5227406969875963</v>
      </c>
      <c r="E66" s="115">
        <v>187</v>
      </c>
      <c r="F66" s="114">
        <v>163</v>
      </c>
      <c r="G66" s="114">
        <v>233</v>
      </c>
      <c r="H66" s="114">
        <v>213</v>
      </c>
      <c r="I66" s="140">
        <v>187</v>
      </c>
      <c r="J66" s="115">
        <v>0</v>
      </c>
      <c r="K66" s="116">
        <v>0</v>
      </c>
    </row>
    <row r="67" spans="1:11" ht="14.1" customHeight="1" x14ac:dyDescent="0.2">
      <c r="A67" s="306" t="s">
        <v>300</v>
      </c>
      <c r="B67" s="307" t="s">
        <v>301</v>
      </c>
      <c r="C67" s="308"/>
      <c r="D67" s="113">
        <v>3.987005316007088</v>
      </c>
      <c r="E67" s="115">
        <v>135</v>
      </c>
      <c r="F67" s="114">
        <v>127</v>
      </c>
      <c r="G67" s="114">
        <v>202</v>
      </c>
      <c r="H67" s="114">
        <v>184</v>
      </c>
      <c r="I67" s="140">
        <v>148</v>
      </c>
      <c r="J67" s="115">
        <v>-13</v>
      </c>
      <c r="K67" s="116">
        <v>-8.7837837837837842</v>
      </c>
    </row>
    <row r="68" spans="1:11" ht="14.1" customHeight="1" x14ac:dyDescent="0.2">
      <c r="A68" s="306" t="s">
        <v>302</v>
      </c>
      <c r="B68" s="307" t="s">
        <v>303</v>
      </c>
      <c r="C68" s="308"/>
      <c r="D68" s="113">
        <v>0.73833431777909042</v>
      </c>
      <c r="E68" s="115">
        <v>25</v>
      </c>
      <c r="F68" s="114">
        <v>32</v>
      </c>
      <c r="G68" s="114">
        <v>19</v>
      </c>
      <c r="H68" s="114">
        <v>24</v>
      </c>
      <c r="I68" s="140">
        <v>28</v>
      </c>
      <c r="J68" s="115">
        <v>-3</v>
      </c>
      <c r="K68" s="116">
        <v>-10.714285714285714</v>
      </c>
    </row>
    <row r="69" spans="1:11" ht="14.1" customHeight="1" x14ac:dyDescent="0.2">
      <c r="A69" s="306">
        <v>83</v>
      </c>
      <c r="B69" s="307" t="s">
        <v>304</v>
      </c>
      <c r="C69" s="308"/>
      <c r="D69" s="113">
        <v>5.0797401063201422</v>
      </c>
      <c r="E69" s="115">
        <v>172</v>
      </c>
      <c r="F69" s="114">
        <v>170</v>
      </c>
      <c r="G69" s="114">
        <v>299</v>
      </c>
      <c r="H69" s="114">
        <v>174</v>
      </c>
      <c r="I69" s="140">
        <v>251</v>
      </c>
      <c r="J69" s="115">
        <v>-79</v>
      </c>
      <c r="K69" s="116">
        <v>-31.474103585657371</v>
      </c>
    </row>
    <row r="70" spans="1:11" ht="14.1" customHeight="1" x14ac:dyDescent="0.2">
      <c r="A70" s="306" t="s">
        <v>305</v>
      </c>
      <c r="B70" s="307" t="s">
        <v>306</v>
      </c>
      <c r="C70" s="308"/>
      <c r="D70" s="113">
        <v>3.8393384524512699</v>
      </c>
      <c r="E70" s="115">
        <v>130</v>
      </c>
      <c r="F70" s="114">
        <v>132</v>
      </c>
      <c r="G70" s="114">
        <v>262</v>
      </c>
      <c r="H70" s="114">
        <v>133</v>
      </c>
      <c r="I70" s="140">
        <v>205</v>
      </c>
      <c r="J70" s="115">
        <v>-75</v>
      </c>
      <c r="K70" s="116">
        <v>-36.585365853658537</v>
      </c>
    </row>
    <row r="71" spans="1:11" ht="14.1" customHeight="1" x14ac:dyDescent="0.2">
      <c r="A71" s="306"/>
      <c r="B71" s="307" t="s">
        <v>307</v>
      </c>
      <c r="C71" s="308"/>
      <c r="D71" s="113">
        <v>1.9787359716479622</v>
      </c>
      <c r="E71" s="115">
        <v>67</v>
      </c>
      <c r="F71" s="114">
        <v>67</v>
      </c>
      <c r="G71" s="114">
        <v>123</v>
      </c>
      <c r="H71" s="114">
        <v>62</v>
      </c>
      <c r="I71" s="140">
        <v>104</v>
      </c>
      <c r="J71" s="115">
        <v>-37</v>
      </c>
      <c r="K71" s="116">
        <v>-35.57692307692308</v>
      </c>
    </row>
    <row r="72" spans="1:11" ht="14.1" customHeight="1" x14ac:dyDescent="0.2">
      <c r="A72" s="306">
        <v>84</v>
      </c>
      <c r="B72" s="307" t="s">
        <v>308</v>
      </c>
      <c r="C72" s="308"/>
      <c r="D72" s="113">
        <v>0.94506792675723572</v>
      </c>
      <c r="E72" s="115">
        <v>32</v>
      </c>
      <c r="F72" s="114">
        <v>45</v>
      </c>
      <c r="G72" s="114">
        <v>83</v>
      </c>
      <c r="H72" s="114">
        <v>21</v>
      </c>
      <c r="I72" s="140">
        <v>47</v>
      </c>
      <c r="J72" s="115">
        <v>-15</v>
      </c>
      <c r="K72" s="116">
        <v>-31.914893617021278</v>
      </c>
    </row>
    <row r="73" spans="1:11" ht="14.1" customHeight="1" x14ac:dyDescent="0.2">
      <c r="A73" s="306" t="s">
        <v>309</v>
      </c>
      <c r="B73" s="307" t="s">
        <v>310</v>
      </c>
      <c r="C73" s="308"/>
      <c r="D73" s="113">
        <v>0.50206733608978149</v>
      </c>
      <c r="E73" s="115">
        <v>17</v>
      </c>
      <c r="F73" s="114">
        <v>5</v>
      </c>
      <c r="G73" s="114">
        <v>29</v>
      </c>
      <c r="H73" s="114">
        <v>7</v>
      </c>
      <c r="I73" s="140">
        <v>10</v>
      </c>
      <c r="J73" s="115">
        <v>7</v>
      </c>
      <c r="K73" s="116">
        <v>70</v>
      </c>
    </row>
    <row r="74" spans="1:11" ht="14.1" customHeight="1" x14ac:dyDescent="0.2">
      <c r="A74" s="306" t="s">
        <v>311</v>
      </c>
      <c r="B74" s="307" t="s">
        <v>312</v>
      </c>
      <c r="C74" s="308"/>
      <c r="D74" s="113">
        <v>8.8600118133490849E-2</v>
      </c>
      <c r="E74" s="115">
        <v>3</v>
      </c>
      <c r="F74" s="114">
        <v>6</v>
      </c>
      <c r="G74" s="114">
        <v>35</v>
      </c>
      <c r="H74" s="114">
        <v>3</v>
      </c>
      <c r="I74" s="140">
        <v>7</v>
      </c>
      <c r="J74" s="115">
        <v>-4</v>
      </c>
      <c r="K74" s="116">
        <v>-57.142857142857146</v>
      </c>
    </row>
    <row r="75" spans="1:11" ht="14.1" customHeight="1" x14ac:dyDescent="0.2">
      <c r="A75" s="306" t="s">
        <v>313</v>
      </c>
      <c r="B75" s="307" t="s">
        <v>314</v>
      </c>
      <c r="C75" s="308"/>
      <c r="D75" s="113">
        <v>0</v>
      </c>
      <c r="E75" s="115">
        <v>0</v>
      </c>
      <c r="F75" s="114" t="s">
        <v>513</v>
      </c>
      <c r="G75" s="114" t="s">
        <v>513</v>
      </c>
      <c r="H75" s="114" t="s">
        <v>513</v>
      </c>
      <c r="I75" s="140">
        <v>3</v>
      </c>
      <c r="J75" s="115">
        <v>-3</v>
      </c>
      <c r="K75" s="116">
        <v>-100</v>
      </c>
    </row>
    <row r="76" spans="1:11" ht="14.1" customHeight="1" x14ac:dyDescent="0.2">
      <c r="A76" s="306">
        <v>91</v>
      </c>
      <c r="B76" s="307" t="s">
        <v>315</v>
      </c>
      <c r="C76" s="308"/>
      <c r="D76" s="113">
        <v>0.6202008269344359</v>
      </c>
      <c r="E76" s="115">
        <v>21</v>
      </c>
      <c r="F76" s="114">
        <v>5</v>
      </c>
      <c r="G76" s="114">
        <v>22</v>
      </c>
      <c r="H76" s="114">
        <v>7</v>
      </c>
      <c r="I76" s="140">
        <v>14</v>
      </c>
      <c r="J76" s="115">
        <v>7</v>
      </c>
      <c r="K76" s="116">
        <v>50</v>
      </c>
    </row>
    <row r="77" spans="1:11" ht="14.1" customHeight="1" x14ac:dyDescent="0.2">
      <c r="A77" s="306">
        <v>92</v>
      </c>
      <c r="B77" s="307" t="s">
        <v>316</v>
      </c>
      <c r="C77" s="308"/>
      <c r="D77" s="113">
        <v>0.4134672179562906</v>
      </c>
      <c r="E77" s="115">
        <v>14</v>
      </c>
      <c r="F77" s="114">
        <v>13</v>
      </c>
      <c r="G77" s="114">
        <v>12</v>
      </c>
      <c r="H77" s="114">
        <v>7</v>
      </c>
      <c r="I77" s="140">
        <v>18</v>
      </c>
      <c r="J77" s="115">
        <v>-4</v>
      </c>
      <c r="K77" s="116">
        <v>-22.222222222222221</v>
      </c>
    </row>
    <row r="78" spans="1:11" ht="14.1" customHeight="1" x14ac:dyDescent="0.2">
      <c r="A78" s="306">
        <v>93</v>
      </c>
      <c r="B78" s="307" t="s">
        <v>317</v>
      </c>
      <c r="C78" s="308"/>
      <c r="D78" s="113">
        <v>0.14766686355581807</v>
      </c>
      <c r="E78" s="115">
        <v>5</v>
      </c>
      <c r="F78" s="114" t="s">
        <v>513</v>
      </c>
      <c r="G78" s="114" t="s">
        <v>513</v>
      </c>
      <c r="H78" s="114" t="s">
        <v>513</v>
      </c>
      <c r="I78" s="140">
        <v>7</v>
      </c>
      <c r="J78" s="115">
        <v>-2</v>
      </c>
      <c r="K78" s="116">
        <v>-28.571428571428573</v>
      </c>
    </row>
    <row r="79" spans="1:11" ht="14.1" customHeight="1" x14ac:dyDescent="0.2">
      <c r="A79" s="306">
        <v>94</v>
      </c>
      <c r="B79" s="307" t="s">
        <v>318</v>
      </c>
      <c r="C79" s="308"/>
      <c r="D79" s="113" t="s">
        <v>513</v>
      </c>
      <c r="E79" s="115" t="s">
        <v>513</v>
      </c>
      <c r="F79" s="114">
        <v>4</v>
      </c>
      <c r="G79" s="114" t="s">
        <v>513</v>
      </c>
      <c r="H79" s="114">
        <v>4</v>
      </c>
      <c r="I79" s="140" t="s">
        <v>513</v>
      </c>
      <c r="J79" s="115" t="s">
        <v>513</v>
      </c>
      <c r="K79" s="116" t="s">
        <v>513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0.64973419964559953</v>
      </c>
      <c r="E81" s="143">
        <v>22</v>
      </c>
      <c r="F81" s="144">
        <v>27</v>
      </c>
      <c r="G81" s="144">
        <v>30</v>
      </c>
      <c r="H81" s="144">
        <v>24</v>
      </c>
      <c r="I81" s="145">
        <v>33</v>
      </c>
      <c r="J81" s="143">
        <v>-11</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37623</v>
      </c>
      <c r="C10" s="114">
        <v>19202</v>
      </c>
      <c r="D10" s="114">
        <v>18421</v>
      </c>
      <c r="E10" s="114">
        <v>27372</v>
      </c>
      <c r="F10" s="114">
        <v>9152</v>
      </c>
      <c r="G10" s="114">
        <v>4075</v>
      </c>
      <c r="H10" s="114">
        <v>10570</v>
      </c>
      <c r="I10" s="115">
        <v>13139</v>
      </c>
      <c r="J10" s="114">
        <v>10016</v>
      </c>
      <c r="K10" s="114">
        <v>3123</v>
      </c>
      <c r="L10" s="423">
        <v>2476</v>
      </c>
      <c r="M10" s="424">
        <v>2666</v>
      </c>
    </row>
    <row r="11" spans="1:13" ht="11.1" customHeight="1" x14ac:dyDescent="0.2">
      <c r="A11" s="422" t="s">
        <v>387</v>
      </c>
      <c r="B11" s="115">
        <v>37917</v>
      </c>
      <c r="C11" s="114">
        <v>19572</v>
      </c>
      <c r="D11" s="114">
        <v>18345</v>
      </c>
      <c r="E11" s="114">
        <v>27651</v>
      </c>
      <c r="F11" s="114">
        <v>9167</v>
      </c>
      <c r="G11" s="114">
        <v>3912</v>
      </c>
      <c r="H11" s="114">
        <v>10805</v>
      </c>
      <c r="I11" s="115">
        <v>13269</v>
      </c>
      <c r="J11" s="114">
        <v>10101</v>
      </c>
      <c r="K11" s="114">
        <v>3168</v>
      </c>
      <c r="L11" s="423">
        <v>2730</v>
      </c>
      <c r="M11" s="424">
        <v>2461</v>
      </c>
    </row>
    <row r="12" spans="1:13" ht="11.1" customHeight="1" x14ac:dyDescent="0.2">
      <c r="A12" s="422" t="s">
        <v>388</v>
      </c>
      <c r="B12" s="115">
        <v>38787</v>
      </c>
      <c r="C12" s="114">
        <v>20043</v>
      </c>
      <c r="D12" s="114">
        <v>18744</v>
      </c>
      <c r="E12" s="114">
        <v>28267</v>
      </c>
      <c r="F12" s="114">
        <v>9391</v>
      </c>
      <c r="G12" s="114">
        <v>4386</v>
      </c>
      <c r="H12" s="114">
        <v>11041</v>
      </c>
      <c r="I12" s="115">
        <v>13145</v>
      </c>
      <c r="J12" s="114">
        <v>9871</v>
      </c>
      <c r="K12" s="114">
        <v>3274</v>
      </c>
      <c r="L12" s="423">
        <v>3566</v>
      </c>
      <c r="M12" s="424">
        <v>2844</v>
      </c>
    </row>
    <row r="13" spans="1:13" s="110" customFormat="1" ht="11.1" customHeight="1" x14ac:dyDescent="0.2">
      <c r="A13" s="422" t="s">
        <v>389</v>
      </c>
      <c r="B13" s="115">
        <v>38410</v>
      </c>
      <c r="C13" s="114">
        <v>19692</v>
      </c>
      <c r="D13" s="114">
        <v>18718</v>
      </c>
      <c r="E13" s="114">
        <v>27819</v>
      </c>
      <c r="F13" s="114">
        <v>9446</v>
      </c>
      <c r="G13" s="114">
        <v>4250</v>
      </c>
      <c r="H13" s="114">
        <v>11140</v>
      </c>
      <c r="I13" s="115">
        <v>13233</v>
      </c>
      <c r="J13" s="114">
        <v>9955</v>
      </c>
      <c r="K13" s="114">
        <v>3278</v>
      </c>
      <c r="L13" s="423">
        <v>2100</v>
      </c>
      <c r="M13" s="424">
        <v>2569</v>
      </c>
    </row>
    <row r="14" spans="1:13" ht="15" customHeight="1" x14ac:dyDescent="0.2">
      <c r="A14" s="422" t="s">
        <v>390</v>
      </c>
      <c r="B14" s="115">
        <v>38255</v>
      </c>
      <c r="C14" s="114">
        <v>19579</v>
      </c>
      <c r="D14" s="114">
        <v>18676</v>
      </c>
      <c r="E14" s="114">
        <v>26235</v>
      </c>
      <c r="F14" s="114">
        <v>10944</v>
      </c>
      <c r="G14" s="114">
        <v>4054</v>
      </c>
      <c r="H14" s="114">
        <v>11292</v>
      </c>
      <c r="I14" s="115">
        <v>13111</v>
      </c>
      <c r="J14" s="114">
        <v>9848</v>
      </c>
      <c r="K14" s="114">
        <v>3263</v>
      </c>
      <c r="L14" s="423">
        <v>3044</v>
      </c>
      <c r="M14" s="424">
        <v>3199</v>
      </c>
    </row>
    <row r="15" spans="1:13" ht="11.1" customHeight="1" x14ac:dyDescent="0.2">
      <c r="A15" s="422" t="s">
        <v>387</v>
      </c>
      <c r="B15" s="115">
        <v>38816</v>
      </c>
      <c r="C15" s="114">
        <v>20011</v>
      </c>
      <c r="D15" s="114">
        <v>18805</v>
      </c>
      <c r="E15" s="114">
        <v>26474</v>
      </c>
      <c r="F15" s="114">
        <v>11268</v>
      </c>
      <c r="G15" s="114">
        <v>3979</v>
      </c>
      <c r="H15" s="114">
        <v>11624</v>
      </c>
      <c r="I15" s="115">
        <v>13295</v>
      </c>
      <c r="J15" s="114">
        <v>9987</v>
      </c>
      <c r="K15" s="114">
        <v>3308</v>
      </c>
      <c r="L15" s="423">
        <v>2986</v>
      </c>
      <c r="M15" s="424">
        <v>2504</v>
      </c>
    </row>
    <row r="16" spans="1:13" ht="11.1" customHeight="1" x14ac:dyDescent="0.2">
      <c r="A16" s="422" t="s">
        <v>388</v>
      </c>
      <c r="B16" s="115">
        <v>39734</v>
      </c>
      <c r="C16" s="114">
        <v>20548</v>
      </c>
      <c r="D16" s="114">
        <v>19186</v>
      </c>
      <c r="E16" s="114">
        <v>27201</v>
      </c>
      <c r="F16" s="114">
        <v>11466</v>
      </c>
      <c r="G16" s="114">
        <v>4644</v>
      </c>
      <c r="H16" s="114">
        <v>11814</v>
      </c>
      <c r="I16" s="115">
        <v>13213</v>
      </c>
      <c r="J16" s="114">
        <v>9801</v>
      </c>
      <c r="K16" s="114">
        <v>3412</v>
      </c>
      <c r="L16" s="423">
        <v>4024</v>
      </c>
      <c r="M16" s="424">
        <v>3228</v>
      </c>
    </row>
    <row r="17" spans="1:13" s="110" customFormat="1" ht="11.1" customHeight="1" x14ac:dyDescent="0.2">
      <c r="A17" s="422" t="s">
        <v>389</v>
      </c>
      <c r="B17" s="115">
        <v>39428</v>
      </c>
      <c r="C17" s="114">
        <v>20257</v>
      </c>
      <c r="D17" s="114">
        <v>19171</v>
      </c>
      <c r="E17" s="114">
        <v>27583</v>
      </c>
      <c r="F17" s="114">
        <v>11579</v>
      </c>
      <c r="G17" s="114">
        <v>4445</v>
      </c>
      <c r="H17" s="114">
        <v>11957</v>
      </c>
      <c r="I17" s="115">
        <v>12743</v>
      </c>
      <c r="J17" s="114">
        <v>9422</v>
      </c>
      <c r="K17" s="114">
        <v>3321</v>
      </c>
      <c r="L17" s="423">
        <v>2273</v>
      </c>
      <c r="M17" s="424">
        <v>2624</v>
      </c>
    </row>
    <row r="18" spans="1:13" ht="15" customHeight="1" x14ac:dyDescent="0.2">
      <c r="A18" s="422" t="s">
        <v>391</v>
      </c>
      <c r="B18" s="115">
        <v>39476</v>
      </c>
      <c r="C18" s="114">
        <v>20244</v>
      </c>
      <c r="D18" s="114">
        <v>19232</v>
      </c>
      <c r="E18" s="114">
        <v>27384</v>
      </c>
      <c r="F18" s="114">
        <v>11762</v>
      </c>
      <c r="G18" s="114">
        <v>4282</v>
      </c>
      <c r="H18" s="114">
        <v>12069</v>
      </c>
      <c r="I18" s="115">
        <v>12359</v>
      </c>
      <c r="J18" s="114">
        <v>9121</v>
      </c>
      <c r="K18" s="114">
        <v>3238</v>
      </c>
      <c r="L18" s="423">
        <v>3007</v>
      </c>
      <c r="M18" s="424">
        <v>3003</v>
      </c>
    </row>
    <row r="19" spans="1:13" ht="11.1" customHeight="1" x14ac:dyDescent="0.2">
      <c r="A19" s="422" t="s">
        <v>387</v>
      </c>
      <c r="B19" s="115">
        <v>39827</v>
      </c>
      <c r="C19" s="114">
        <v>20514</v>
      </c>
      <c r="D19" s="114">
        <v>19313</v>
      </c>
      <c r="E19" s="114">
        <v>27659</v>
      </c>
      <c r="F19" s="114">
        <v>11996</v>
      </c>
      <c r="G19" s="114">
        <v>4126</v>
      </c>
      <c r="H19" s="114">
        <v>12367</v>
      </c>
      <c r="I19" s="115">
        <v>12677</v>
      </c>
      <c r="J19" s="114">
        <v>9368</v>
      </c>
      <c r="K19" s="114">
        <v>3309</v>
      </c>
      <c r="L19" s="423">
        <v>2630</v>
      </c>
      <c r="M19" s="424">
        <v>2297</v>
      </c>
    </row>
    <row r="20" spans="1:13" ht="11.1" customHeight="1" x14ac:dyDescent="0.2">
      <c r="A20" s="422" t="s">
        <v>388</v>
      </c>
      <c r="B20" s="115">
        <v>40424</v>
      </c>
      <c r="C20" s="114">
        <v>20852</v>
      </c>
      <c r="D20" s="114">
        <v>19572</v>
      </c>
      <c r="E20" s="114">
        <v>28315</v>
      </c>
      <c r="F20" s="114">
        <v>12073</v>
      </c>
      <c r="G20" s="114">
        <v>4623</v>
      </c>
      <c r="H20" s="114">
        <v>12524</v>
      </c>
      <c r="I20" s="115">
        <v>12723</v>
      </c>
      <c r="J20" s="114">
        <v>9275</v>
      </c>
      <c r="K20" s="114">
        <v>3448</v>
      </c>
      <c r="L20" s="423">
        <v>3711</v>
      </c>
      <c r="M20" s="424">
        <v>3277</v>
      </c>
    </row>
    <row r="21" spans="1:13" s="110" customFormat="1" ht="11.1" customHeight="1" x14ac:dyDescent="0.2">
      <c r="A21" s="422" t="s">
        <v>389</v>
      </c>
      <c r="B21" s="115">
        <v>39919</v>
      </c>
      <c r="C21" s="114">
        <v>20397</v>
      </c>
      <c r="D21" s="114">
        <v>19522</v>
      </c>
      <c r="E21" s="114">
        <v>27909</v>
      </c>
      <c r="F21" s="114">
        <v>11985</v>
      </c>
      <c r="G21" s="114">
        <v>4475</v>
      </c>
      <c r="H21" s="114">
        <v>12577</v>
      </c>
      <c r="I21" s="115">
        <v>12662</v>
      </c>
      <c r="J21" s="114">
        <v>9183</v>
      </c>
      <c r="K21" s="114">
        <v>3479</v>
      </c>
      <c r="L21" s="423">
        <v>2709</v>
      </c>
      <c r="M21" s="424">
        <v>3320</v>
      </c>
    </row>
    <row r="22" spans="1:13" ht="15" customHeight="1" x14ac:dyDescent="0.2">
      <c r="A22" s="422" t="s">
        <v>392</v>
      </c>
      <c r="B22" s="115">
        <v>39688</v>
      </c>
      <c r="C22" s="114">
        <v>20228</v>
      </c>
      <c r="D22" s="114">
        <v>19460</v>
      </c>
      <c r="E22" s="114">
        <v>27580</v>
      </c>
      <c r="F22" s="114">
        <v>11978</v>
      </c>
      <c r="G22" s="114">
        <v>4264</v>
      </c>
      <c r="H22" s="114">
        <v>12736</v>
      </c>
      <c r="I22" s="115">
        <v>12451</v>
      </c>
      <c r="J22" s="114">
        <v>9102</v>
      </c>
      <c r="K22" s="114">
        <v>3349</v>
      </c>
      <c r="L22" s="423">
        <v>2614</v>
      </c>
      <c r="M22" s="424">
        <v>2896</v>
      </c>
    </row>
    <row r="23" spans="1:13" ht="11.1" customHeight="1" x14ac:dyDescent="0.2">
      <c r="A23" s="422" t="s">
        <v>387</v>
      </c>
      <c r="B23" s="115">
        <v>39903</v>
      </c>
      <c r="C23" s="114">
        <v>20545</v>
      </c>
      <c r="D23" s="114">
        <v>19358</v>
      </c>
      <c r="E23" s="114">
        <v>27682</v>
      </c>
      <c r="F23" s="114">
        <v>12062</v>
      </c>
      <c r="G23" s="114">
        <v>4081</v>
      </c>
      <c r="H23" s="114">
        <v>12932</v>
      </c>
      <c r="I23" s="115">
        <v>12770</v>
      </c>
      <c r="J23" s="114">
        <v>9300</v>
      </c>
      <c r="K23" s="114">
        <v>3470</v>
      </c>
      <c r="L23" s="423">
        <v>2614</v>
      </c>
      <c r="M23" s="424">
        <v>2500</v>
      </c>
    </row>
    <row r="24" spans="1:13" ht="11.1" customHeight="1" x14ac:dyDescent="0.2">
      <c r="A24" s="422" t="s">
        <v>388</v>
      </c>
      <c r="B24" s="115">
        <v>40943</v>
      </c>
      <c r="C24" s="114">
        <v>21081</v>
      </c>
      <c r="D24" s="114">
        <v>19862</v>
      </c>
      <c r="E24" s="114">
        <v>27447</v>
      </c>
      <c r="F24" s="114">
        <v>12295</v>
      </c>
      <c r="G24" s="114">
        <v>4614</v>
      </c>
      <c r="H24" s="114">
        <v>13239</v>
      </c>
      <c r="I24" s="115">
        <v>12907</v>
      </c>
      <c r="J24" s="114">
        <v>9294</v>
      </c>
      <c r="K24" s="114">
        <v>3613</v>
      </c>
      <c r="L24" s="423">
        <v>3877</v>
      </c>
      <c r="M24" s="424">
        <v>3054</v>
      </c>
    </row>
    <row r="25" spans="1:13" s="110" customFormat="1" ht="11.1" customHeight="1" x14ac:dyDescent="0.2">
      <c r="A25" s="422" t="s">
        <v>389</v>
      </c>
      <c r="B25" s="115">
        <v>40523</v>
      </c>
      <c r="C25" s="114">
        <v>20708</v>
      </c>
      <c r="D25" s="114">
        <v>19815</v>
      </c>
      <c r="E25" s="114">
        <v>26988</v>
      </c>
      <c r="F25" s="114">
        <v>12324</v>
      </c>
      <c r="G25" s="114">
        <v>4467</v>
      </c>
      <c r="H25" s="114">
        <v>13292</v>
      </c>
      <c r="I25" s="115">
        <v>12793</v>
      </c>
      <c r="J25" s="114">
        <v>9242</v>
      </c>
      <c r="K25" s="114">
        <v>3551</v>
      </c>
      <c r="L25" s="423">
        <v>2175</v>
      </c>
      <c r="M25" s="424">
        <v>2618</v>
      </c>
    </row>
    <row r="26" spans="1:13" ht="15" customHeight="1" x14ac:dyDescent="0.2">
      <c r="A26" s="422" t="s">
        <v>393</v>
      </c>
      <c r="B26" s="115">
        <v>40680</v>
      </c>
      <c r="C26" s="114">
        <v>20793</v>
      </c>
      <c r="D26" s="114">
        <v>19887</v>
      </c>
      <c r="E26" s="114">
        <v>27112</v>
      </c>
      <c r="F26" s="114">
        <v>12358</v>
      </c>
      <c r="G26" s="114">
        <v>4321</v>
      </c>
      <c r="H26" s="114">
        <v>13569</v>
      </c>
      <c r="I26" s="115">
        <v>12558</v>
      </c>
      <c r="J26" s="114">
        <v>9051</v>
      </c>
      <c r="K26" s="114">
        <v>3507</v>
      </c>
      <c r="L26" s="423">
        <v>2931</v>
      </c>
      <c r="M26" s="424">
        <v>2802</v>
      </c>
    </row>
    <row r="27" spans="1:13" ht="11.1" customHeight="1" x14ac:dyDescent="0.2">
      <c r="A27" s="422" t="s">
        <v>387</v>
      </c>
      <c r="B27" s="115">
        <v>40987</v>
      </c>
      <c r="C27" s="114">
        <v>21131</v>
      </c>
      <c r="D27" s="114">
        <v>19856</v>
      </c>
      <c r="E27" s="114">
        <v>27331</v>
      </c>
      <c r="F27" s="114">
        <v>12446</v>
      </c>
      <c r="G27" s="114">
        <v>4160</v>
      </c>
      <c r="H27" s="114">
        <v>13840</v>
      </c>
      <c r="I27" s="115">
        <v>12758</v>
      </c>
      <c r="J27" s="114">
        <v>9233</v>
      </c>
      <c r="K27" s="114">
        <v>3525</v>
      </c>
      <c r="L27" s="423">
        <v>2578</v>
      </c>
      <c r="M27" s="424">
        <v>2334</v>
      </c>
    </row>
    <row r="28" spans="1:13" ht="11.1" customHeight="1" x14ac:dyDescent="0.2">
      <c r="A28" s="422" t="s">
        <v>388</v>
      </c>
      <c r="B28" s="115">
        <v>42271</v>
      </c>
      <c r="C28" s="114">
        <v>22128</v>
      </c>
      <c r="D28" s="114">
        <v>20143</v>
      </c>
      <c r="E28" s="114">
        <v>29515</v>
      </c>
      <c r="F28" s="114">
        <v>12623</v>
      </c>
      <c r="G28" s="114">
        <v>4642</v>
      </c>
      <c r="H28" s="114">
        <v>14131</v>
      </c>
      <c r="I28" s="115">
        <v>12853</v>
      </c>
      <c r="J28" s="114">
        <v>9175</v>
      </c>
      <c r="K28" s="114">
        <v>3678</v>
      </c>
      <c r="L28" s="423">
        <v>3957</v>
      </c>
      <c r="M28" s="424">
        <v>3335</v>
      </c>
    </row>
    <row r="29" spans="1:13" s="110" customFormat="1" ht="11.1" customHeight="1" x14ac:dyDescent="0.2">
      <c r="A29" s="422" t="s">
        <v>389</v>
      </c>
      <c r="B29" s="115">
        <v>41792</v>
      </c>
      <c r="C29" s="114">
        <v>21742</v>
      </c>
      <c r="D29" s="114">
        <v>20050</v>
      </c>
      <c r="E29" s="114">
        <v>29160</v>
      </c>
      <c r="F29" s="114">
        <v>12600</v>
      </c>
      <c r="G29" s="114">
        <v>4482</v>
      </c>
      <c r="H29" s="114">
        <v>14191</v>
      </c>
      <c r="I29" s="115">
        <v>12717</v>
      </c>
      <c r="J29" s="114">
        <v>9091</v>
      </c>
      <c r="K29" s="114">
        <v>3626</v>
      </c>
      <c r="L29" s="423">
        <v>2127</v>
      </c>
      <c r="M29" s="424">
        <v>2697</v>
      </c>
    </row>
    <row r="30" spans="1:13" ht="15" customHeight="1" x14ac:dyDescent="0.2">
      <c r="A30" s="422" t="s">
        <v>394</v>
      </c>
      <c r="B30" s="115">
        <v>42346</v>
      </c>
      <c r="C30" s="114">
        <v>21975</v>
      </c>
      <c r="D30" s="114">
        <v>20371</v>
      </c>
      <c r="E30" s="114">
        <v>29349</v>
      </c>
      <c r="F30" s="114">
        <v>12977</v>
      </c>
      <c r="G30" s="114">
        <v>4404</v>
      </c>
      <c r="H30" s="114">
        <v>14463</v>
      </c>
      <c r="I30" s="115">
        <v>12378</v>
      </c>
      <c r="J30" s="114">
        <v>8823</v>
      </c>
      <c r="K30" s="114">
        <v>3555</v>
      </c>
      <c r="L30" s="423">
        <v>3564</v>
      </c>
      <c r="M30" s="424">
        <v>3118</v>
      </c>
    </row>
    <row r="31" spans="1:13" ht="11.1" customHeight="1" x14ac:dyDescent="0.2">
      <c r="A31" s="422" t="s">
        <v>387</v>
      </c>
      <c r="B31" s="115">
        <v>42743</v>
      </c>
      <c r="C31" s="114">
        <v>22263</v>
      </c>
      <c r="D31" s="114">
        <v>20480</v>
      </c>
      <c r="E31" s="114">
        <v>29495</v>
      </c>
      <c r="F31" s="114">
        <v>13232</v>
      </c>
      <c r="G31" s="114">
        <v>4277</v>
      </c>
      <c r="H31" s="114">
        <v>14816</v>
      </c>
      <c r="I31" s="115">
        <v>12625</v>
      </c>
      <c r="J31" s="114">
        <v>9000</v>
      </c>
      <c r="K31" s="114">
        <v>3625</v>
      </c>
      <c r="L31" s="423">
        <v>2847</v>
      </c>
      <c r="M31" s="424">
        <v>2508</v>
      </c>
    </row>
    <row r="32" spans="1:13" ht="11.1" customHeight="1" x14ac:dyDescent="0.2">
      <c r="A32" s="422" t="s">
        <v>388</v>
      </c>
      <c r="B32" s="115">
        <v>43559</v>
      </c>
      <c r="C32" s="114">
        <v>22766</v>
      </c>
      <c r="D32" s="114">
        <v>20793</v>
      </c>
      <c r="E32" s="114">
        <v>30145</v>
      </c>
      <c r="F32" s="114">
        <v>13402</v>
      </c>
      <c r="G32" s="114">
        <v>4777</v>
      </c>
      <c r="H32" s="114">
        <v>14978</v>
      </c>
      <c r="I32" s="115">
        <v>12555</v>
      </c>
      <c r="J32" s="114">
        <v>8779</v>
      </c>
      <c r="K32" s="114">
        <v>3776</v>
      </c>
      <c r="L32" s="423">
        <v>4305</v>
      </c>
      <c r="M32" s="424">
        <v>3579</v>
      </c>
    </row>
    <row r="33" spans="1:13" s="110" customFormat="1" ht="11.1" customHeight="1" x14ac:dyDescent="0.2">
      <c r="A33" s="422" t="s">
        <v>389</v>
      </c>
      <c r="B33" s="115">
        <v>43295</v>
      </c>
      <c r="C33" s="114">
        <v>22520</v>
      </c>
      <c r="D33" s="114">
        <v>20775</v>
      </c>
      <c r="E33" s="114">
        <v>29774</v>
      </c>
      <c r="F33" s="114">
        <v>13511</v>
      </c>
      <c r="G33" s="114">
        <v>4620</v>
      </c>
      <c r="H33" s="114">
        <v>15047</v>
      </c>
      <c r="I33" s="115">
        <v>12532</v>
      </c>
      <c r="J33" s="114">
        <v>8708</v>
      </c>
      <c r="K33" s="114">
        <v>3824</v>
      </c>
      <c r="L33" s="423">
        <v>2431</v>
      </c>
      <c r="M33" s="424">
        <v>2719</v>
      </c>
    </row>
    <row r="34" spans="1:13" ht="15" customHeight="1" x14ac:dyDescent="0.2">
      <c r="A34" s="422" t="s">
        <v>395</v>
      </c>
      <c r="B34" s="115">
        <v>43303</v>
      </c>
      <c r="C34" s="114">
        <v>22484</v>
      </c>
      <c r="D34" s="114">
        <v>20819</v>
      </c>
      <c r="E34" s="114">
        <v>29726</v>
      </c>
      <c r="F34" s="114">
        <v>13570</v>
      </c>
      <c r="G34" s="114">
        <v>4465</v>
      </c>
      <c r="H34" s="114">
        <v>15262</v>
      </c>
      <c r="I34" s="115">
        <v>12378</v>
      </c>
      <c r="J34" s="114">
        <v>8608</v>
      </c>
      <c r="K34" s="114">
        <v>3770</v>
      </c>
      <c r="L34" s="423">
        <v>3011</v>
      </c>
      <c r="M34" s="424">
        <v>3022</v>
      </c>
    </row>
    <row r="35" spans="1:13" ht="11.1" customHeight="1" x14ac:dyDescent="0.2">
      <c r="A35" s="422" t="s">
        <v>387</v>
      </c>
      <c r="B35" s="115">
        <v>43617</v>
      </c>
      <c r="C35" s="114">
        <v>22725</v>
      </c>
      <c r="D35" s="114">
        <v>20892</v>
      </c>
      <c r="E35" s="114">
        <v>29840</v>
      </c>
      <c r="F35" s="114">
        <v>13772</v>
      </c>
      <c r="G35" s="114">
        <v>4287</v>
      </c>
      <c r="H35" s="114">
        <v>15567</v>
      </c>
      <c r="I35" s="115">
        <v>12573</v>
      </c>
      <c r="J35" s="114">
        <v>8749</v>
      </c>
      <c r="K35" s="114">
        <v>3824</v>
      </c>
      <c r="L35" s="423">
        <v>2978</v>
      </c>
      <c r="M35" s="424">
        <v>2690</v>
      </c>
    </row>
    <row r="36" spans="1:13" ht="11.1" customHeight="1" x14ac:dyDescent="0.2">
      <c r="A36" s="422" t="s">
        <v>388</v>
      </c>
      <c r="B36" s="115">
        <v>44421</v>
      </c>
      <c r="C36" s="114">
        <v>23140</v>
      </c>
      <c r="D36" s="114">
        <v>21281</v>
      </c>
      <c r="E36" s="114">
        <v>30467</v>
      </c>
      <c r="F36" s="114">
        <v>13951</v>
      </c>
      <c r="G36" s="114">
        <v>4844</v>
      </c>
      <c r="H36" s="114">
        <v>15817</v>
      </c>
      <c r="I36" s="115">
        <v>12533</v>
      </c>
      <c r="J36" s="114">
        <v>8582</v>
      </c>
      <c r="K36" s="114">
        <v>3951</v>
      </c>
      <c r="L36" s="423">
        <v>4081</v>
      </c>
      <c r="M36" s="424">
        <v>3467</v>
      </c>
    </row>
    <row r="37" spans="1:13" s="110" customFormat="1" ht="11.1" customHeight="1" x14ac:dyDescent="0.2">
      <c r="A37" s="422" t="s">
        <v>389</v>
      </c>
      <c r="B37" s="115">
        <v>43902</v>
      </c>
      <c r="C37" s="114">
        <v>22704</v>
      </c>
      <c r="D37" s="114">
        <v>21198</v>
      </c>
      <c r="E37" s="114">
        <v>30040</v>
      </c>
      <c r="F37" s="114">
        <v>13862</v>
      </c>
      <c r="G37" s="114">
        <v>4612</v>
      </c>
      <c r="H37" s="114">
        <v>15805</v>
      </c>
      <c r="I37" s="115">
        <v>12457</v>
      </c>
      <c r="J37" s="114">
        <v>8522</v>
      </c>
      <c r="K37" s="114">
        <v>3935</v>
      </c>
      <c r="L37" s="423">
        <v>2519</v>
      </c>
      <c r="M37" s="424">
        <v>3052</v>
      </c>
    </row>
    <row r="38" spans="1:13" ht="15" customHeight="1" x14ac:dyDescent="0.2">
      <c r="A38" s="425" t="s">
        <v>396</v>
      </c>
      <c r="B38" s="115">
        <v>43953</v>
      </c>
      <c r="C38" s="114">
        <v>22733</v>
      </c>
      <c r="D38" s="114">
        <v>21220</v>
      </c>
      <c r="E38" s="114">
        <v>30001</v>
      </c>
      <c r="F38" s="114">
        <v>13952</v>
      </c>
      <c r="G38" s="114">
        <v>4503</v>
      </c>
      <c r="H38" s="114">
        <v>15978</v>
      </c>
      <c r="I38" s="115">
        <v>12322</v>
      </c>
      <c r="J38" s="114">
        <v>8473</v>
      </c>
      <c r="K38" s="114">
        <v>3849</v>
      </c>
      <c r="L38" s="423">
        <v>3753</v>
      </c>
      <c r="M38" s="424">
        <v>3690</v>
      </c>
    </row>
    <row r="39" spans="1:13" ht="11.1" customHeight="1" x14ac:dyDescent="0.2">
      <c r="A39" s="422" t="s">
        <v>387</v>
      </c>
      <c r="B39" s="115">
        <v>44159</v>
      </c>
      <c r="C39" s="114">
        <v>22961</v>
      </c>
      <c r="D39" s="114">
        <v>21198</v>
      </c>
      <c r="E39" s="114">
        <v>30029</v>
      </c>
      <c r="F39" s="114">
        <v>14130</v>
      </c>
      <c r="G39" s="114">
        <v>4349</v>
      </c>
      <c r="H39" s="114">
        <v>16203</v>
      </c>
      <c r="I39" s="115">
        <v>12573</v>
      </c>
      <c r="J39" s="114">
        <v>8696</v>
      </c>
      <c r="K39" s="114">
        <v>3877</v>
      </c>
      <c r="L39" s="423">
        <v>2974</v>
      </c>
      <c r="M39" s="424">
        <v>2874</v>
      </c>
    </row>
    <row r="40" spans="1:13" ht="11.1" customHeight="1" x14ac:dyDescent="0.2">
      <c r="A40" s="425" t="s">
        <v>388</v>
      </c>
      <c r="B40" s="115">
        <v>45128</v>
      </c>
      <c r="C40" s="114">
        <v>23478</v>
      </c>
      <c r="D40" s="114">
        <v>21650</v>
      </c>
      <c r="E40" s="114">
        <v>30926</v>
      </c>
      <c r="F40" s="114">
        <v>14202</v>
      </c>
      <c r="G40" s="114">
        <v>4979</v>
      </c>
      <c r="H40" s="114">
        <v>16392</v>
      </c>
      <c r="I40" s="115">
        <v>12544</v>
      </c>
      <c r="J40" s="114">
        <v>8524</v>
      </c>
      <c r="K40" s="114">
        <v>4020</v>
      </c>
      <c r="L40" s="423">
        <v>4634</v>
      </c>
      <c r="M40" s="424">
        <v>3731</v>
      </c>
    </row>
    <row r="41" spans="1:13" s="110" customFormat="1" ht="11.1" customHeight="1" x14ac:dyDescent="0.2">
      <c r="A41" s="422" t="s">
        <v>389</v>
      </c>
      <c r="B41" s="115">
        <v>44832</v>
      </c>
      <c r="C41" s="114">
        <v>23233</v>
      </c>
      <c r="D41" s="114">
        <v>21599</v>
      </c>
      <c r="E41" s="114">
        <v>30667</v>
      </c>
      <c r="F41" s="114">
        <v>14165</v>
      </c>
      <c r="G41" s="114">
        <v>4861</v>
      </c>
      <c r="H41" s="114">
        <v>16445</v>
      </c>
      <c r="I41" s="115">
        <v>12563</v>
      </c>
      <c r="J41" s="114">
        <v>8547</v>
      </c>
      <c r="K41" s="114">
        <v>4016</v>
      </c>
      <c r="L41" s="423">
        <v>2509</v>
      </c>
      <c r="M41" s="424">
        <v>2862</v>
      </c>
    </row>
    <row r="42" spans="1:13" ht="15" customHeight="1" x14ac:dyDescent="0.2">
      <c r="A42" s="422" t="s">
        <v>397</v>
      </c>
      <c r="B42" s="115">
        <v>44934</v>
      </c>
      <c r="C42" s="114">
        <v>23261</v>
      </c>
      <c r="D42" s="114">
        <v>21673</v>
      </c>
      <c r="E42" s="114">
        <v>30631</v>
      </c>
      <c r="F42" s="114">
        <v>14303</v>
      </c>
      <c r="G42" s="114">
        <v>4738</v>
      </c>
      <c r="H42" s="114">
        <v>16603</v>
      </c>
      <c r="I42" s="115">
        <v>12363</v>
      </c>
      <c r="J42" s="114">
        <v>8416</v>
      </c>
      <c r="K42" s="114">
        <v>3947</v>
      </c>
      <c r="L42" s="423">
        <v>3242</v>
      </c>
      <c r="M42" s="424">
        <v>3151</v>
      </c>
    </row>
    <row r="43" spans="1:13" ht="11.1" customHeight="1" x14ac:dyDescent="0.2">
      <c r="A43" s="422" t="s">
        <v>387</v>
      </c>
      <c r="B43" s="115">
        <v>45173</v>
      </c>
      <c r="C43" s="114">
        <v>23457</v>
      </c>
      <c r="D43" s="114">
        <v>21716</v>
      </c>
      <c r="E43" s="114">
        <v>30695</v>
      </c>
      <c r="F43" s="114">
        <v>14478</v>
      </c>
      <c r="G43" s="114">
        <v>4521</v>
      </c>
      <c r="H43" s="114">
        <v>16869</v>
      </c>
      <c r="I43" s="115">
        <v>12576</v>
      </c>
      <c r="J43" s="114">
        <v>8545</v>
      </c>
      <c r="K43" s="114">
        <v>4031</v>
      </c>
      <c r="L43" s="423">
        <v>3050</v>
      </c>
      <c r="M43" s="424">
        <v>2904</v>
      </c>
    </row>
    <row r="44" spans="1:13" ht="11.1" customHeight="1" x14ac:dyDescent="0.2">
      <c r="A44" s="422" t="s">
        <v>388</v>
      </c>
      <c r="B44" s="115">
        <v>46153</v>
      </c>
      <c r="C44" s="114">
        <v>24049</v>
      </c>
      <c r="D44" s="114">
        <v>22104</v>
      </c>
      <c r="E44" s="114">
        <v>31487</v>
      </c>
      <c r="F44" s="114">
        <v>14666</v>
      </c>
      <c r="G44" s="114">
        <v>5135</v>
      </c>
      <c r="H44" s="114">
        <v>17056</v>
      </c>
      <c r="I44" s="115">
        <v>12557</v>
      </c>
      <c r="J44" s="114">
        <v>8343</v>
      </c>
      <c r="K44" s="114">
        <v>4214</v>
      </c>
      <c r="L44" s="423">
        <v>4395</v>
      </c>
      <c r="M44" s="424">
        <v>3549</v>
      </c>
    </row>
    <row r="45" spans="1:13" s="110" customFormat="1" ht="11.1" customHeight="1" x14ac:dyDescent="0.2">
      <c r="A45" s="422" t="s">
        <v>389</v>
      </c>
      <c r="B45" s="115">
        <v>45658</v>
      </c>
      <c r="C45" s="114">
        <v>23628</v>
      </c>
      <c r="D45" s="114">
        <v>22030</v>
      </c>
      <c r="E45" s="114">
        <v>31017</v>
      </c>
      <c r="F45" s="114">
        <v>14641</v>
      </c>
      <c r="G45" s="114">
        <v>4930</v>
      </c>
      <c r="H45" s="114">
        <v>17160</v>
      </c>
      <c r="I45" s="115">
        <v>12513</v>
      </c>
      <c r="J45" s="114">
        <v>8282</v>
      </c>
      <c r="K45" s="114">
        <v>4231</v>
      </c>
      <c r="L45" s="423">
        <v>2483</v>
      </c>
      <c r="M45" s="424">
        <v>2939</v>
      </c>
    </row>
    <row r="46" spans="1:13" ht="15" customHeight="1" x14ac:dyDescent="0.2">
      <c r="A46" s="422" t="s">
        <v>398</v>
      </c>
      <c r="B46" s="115">
        <v>45759</v>
      </c>
      <c r="C46" s="114">
        <v>23684</v>
      </c>
      <c r="D46" s="114">
        <v>22075</v>
      </c>
      <c r="E46" s="114">
        <v>31065</v>
      </c>
      <c r="F46" s="114">
        <v>14694</v>
      </c>
      <c r="G46" s="114">
        <v>4768</v>
      </c>
      <c r="H46" s="114">
        <v>17344</v>
      </c>
      <c r="I46" s="115">
        <v>12356</v>
      </c>
      <c r="J46" s="114">
        <v>8187</v>
      </c>
      <c r="K46" s="114">
        <v>4169</v>
      </c>
      <c r="L46" s="423">
        <v>3436</v>
      </c>
      <c r="M46" s="424">
        <v>3380</v>
      </c>
    </row>
    <row r="47" spans="1:13" ht="11.1" customHeight="1" x14ac:dyDescent="0.2">
      <c r="A47" s="422" t="s">
        <v>387</v>
      </c>
      <c r="B47" s="115">
        <v>45718</v>
      </c>
      <c r="C47" s="114">
        <v>23645</v>
      </c>
      <c r="D47" s="114">
        <v>22073</v>
      </c>
      <c r="E47" s="114">
        <v>30869</v>
      </c>
      <c r="F47" s="114">
        <v>14849</v>
      </c>
      <c r="G47" s="114">
        <v>4541</v>
      </c>
      <c r="H47" s="114">
        <v>17530</v>
      </c>
      <c r="I47" s="115">
        <v>12536</v>
      </c>
      <c r="J47" s="114">
        <v>8271</v>
      </c>
      <c r="K47" s="114">
        <v>4265</v>
      </c>
      <c r="L47" s="423">
        <v>2931</v>
      </c>
      <c r="M47" s="424">
        <v>2965</v>
      </c>
    </row>
    <row r="48" spans="1:13" ht="11.1" customHeight="1" x14ac:dyDescent="0.2">
      <c r="A48" s="422" t="s">
        <v>388</v>
      </c>
      <c r="B48" s="115">
        <v>46640</v>
      </c>
      <c r="C48" s="114">
        <v>24086</v>
      </c>
      <c r="D48" s="114">
        <v>22554</v>
      </c>
      <c r="E48" s="114">
        <v>31474</v>
      </c>
      <c r="F48" s="114">
        <v>15166</v>
      </c>
      <c r="G48" s="114">
        <v>5201</v>
      </c>
      <c r="H48" s="114">
        <v>17649</v>
      </c>
      <c r="I48" s="115">
        <v>12449</v>
      </c>
      <c r="J48" s="114">
        <v>8010</v>
      </c>
      <c r="K48" s="114">
        <v>4439</v>
      </c>
      <c r="L48" s="423">
        <v>4401</v>
      </c>
      <c r="M48" s="424">
        <v>3645</v>
      </c>
    </row>
    <row r="49" spans="1:17" s="110" customFormat="1" ht="11.1" customHeight="1" x14ac:dyDescent="0.2">
      <c r="A49" s="422" t="s">
        <v>389</v>
      </c>
      <c r="B49" s="115">
        <v>46283</v>
      </c>
      <c r="C49" s="114">
        <v>23785</v>
      </c>
      <c r="D49" s="114">
        <v>22498</v>
      </c>
      <c r="E49" s="114">
        <v>31138</v>
      </c>
      <c r="F49" s="114">
        <v>15145</v>
      </c>
      <c r="G49" s="114">
        <v>5054</v>
      </c>
      <c r="H49" s="114">
        <v>17639</v>
      </c>
      <c r="I49" s="115">
        <v>12343</v>
      </c>
      <c r="J49" s="114">
        <v>7910</v>
      </c>
      <c r="K49" s="114">
        <v>4433</v>
      </c>
      <c r="L49" s="423">
        <v>2580</v>
      </c>
      <c r="M49" s="424">
        <v>2984</v>
      </c>
    </row>
    <row r="50" spans="1:17" ht="15" customHeight="1" x14ac:dyDescent="0.2">
      <c r="A50" s="422" t="s">
        <v>399</v>
      </c>
      <c r="B50" s="143">
        <v>46490</v>
      </c>
      <c r="C50" s="144">
        <v>23852</v>
      </c>
      <c r="D50" s="144">
        <v>22638</v>
      </c>
      <c r="E50" s="144">
        <v>31165</v>
      </c>
      <c r="F50" s="144">
        <v>15325</v>
      </c>
      <c r="G50" s="144">
        <v>4861</v>
      </c>
      <c r="H50" s="144">
        <v>17912</v>
      </c>
      <c r="I50" s="143">
        <v>12048</v>
      </c>
      <c r="J50" s="144">
        <v>7745</v>
      </c>
      <c r="K50" s="144">
        <v>4303</v>
      </c>
      <c r="L50" s="426">
        <v>3411</v>
      </c>
      <c r="M50" s="427">
        <v>3386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1.5974999453659389</v>
      </c>
      <c r="C6" s="480">
        <f>'Tabelle 3.3'!J11</f>
        <v>-2.4927160893493041</v>
      </c>
      <c r="D6" s="481">
        <f t="shared" ref="D6:E9" si="0">IF(OR(AND(B6&gt;=-50,B6&lt;=50),ISNUMBER(B6)=FALSE),B6,"")</f>
        <v>1.5974999453659389</v>
      </c>
      <c r="E6" s="481">
        <f t="shared" si="0"/>
        <v>-2.4927160893493041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1.5974999453659389</v>
      </c>
      <c r="C14" s="480">
        <f>'Tabelle 3.3'!J11</f>
        <v>-2.4927160893493041</v>
      </c>
      <c r="D14" s="481">
        <f>IF(OR(AND(B14&gt;=-50,B14&lt;=50),ISNUMBER(B14)=FALSE),B14,"")</f>
        <v>1.5974999453659389</v>
      </c>
      <c r="E14" s="481">
        <f>IF(OR(AND(C14&gt;=-50,C14&lt;=50),ISNUMBER(C14)=FALSE),C14,"")</f>
        <v>-2.4927160893493041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-0.31847133757961782</v>
      </c>
      <c r="C15" s="480">
        <f>'Tabelle 3.3'!J12</f>
        <v>3.763440860215054</v>
      </c>
      <c r="D15" s="481">
        <f t="shared" ref="D15:E45" si="3">IF(OR(AND(B15&gt;=-50,B15&lt;=50),ISNUMBER(B15)=FALSE),B15,"")</f>
        <v>-0.31847133757961782</v>
      </c>
      <c r="E15" s="481">
        <f t="shared" si="3"/>
        <v>3.763440860215054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4.1493775933609962</v>
      </c>
      <c r="C16" s="480">
        <f>'Tabelle 3.3'!J13</f>
        <v>1.8867924528301887</v>
      </c>
      <c r="D16" s="481">
        <f t="shared" si="3"/>
        <v>4.1493775933609962</v>
      </c>
      <c r="E16" s="481">
        <f t="shared" si="3"/>
        <v>1.8867924528301887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-1.6289961311341885</v>
      </c>
      <c r="C17" s="480">
        <f>'Tabelle 3.3'!J14</f>
        <v>-3.3476394849785409</v>
      </c>
      <c r="D17" s="481">
        <f t="shared" si="3"/>
        <v>-1.6289961311341885</v>
      </c>
      <c r="E17" s="481">
        <f t="shared" si="3"/>
        <v>-3.3476394849785409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-2.5738798856053382</v>
      </c>
      <c r="C18" s="480">
        <f>'Tabelle 3.3'!J15</f>
        <v>-1.4641288433382138</v>
      </c>
      <c r="D18" s="481">
        <f t="shared" si="3"/>
        <v>-2.5738798856053382</v>
      </c>
      <c r="E18" s="481">
        <f t="shared" si="3"/>
        <v>-1.4641288433382138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-1.054189014240799</v>
      </c>
      <c r="C19" s="480">
        <f>'Tabelle 3.3'!J16</f>
        <v>-6.5040650406504064</v>
      </c>
      <c r="D19" s="481">
        <f t="shared" si="3"/>
        <v>-1.054189014240799</v>
      </c>
      <c r="E19" s="481">
        <f t="shared" si="3"/>
        <v>-6.5040650406504064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-2.1148036253776437</v>
      </c>
      <c r="C20" s="480">
        <f>'Tabelle 3.3'!J17</f>
        <v>-4.4247787610619467</v>
      </c>
      <c r="D20" s="481">
        <f t="shared" si="3"/>
        <v>-2.1148036253776437</v>
      </c>
      <c r="E20" s="481">
        <f t="shared" si="3"/>
        <v>-4.4247787610619467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-0.26809651474530832</v>
      </c>
      <c r="C21" s="480">
        <f>'Tabelle 3.3'!J18</f>
        <v>0.4</v>
      </c>
      <c r="D21" s="481">
        <f t="shared" si="3"/>
        <v>-0.26809651474530832</v>
      </c>
      <c r="E21" s="481">
        <f t="shared" si="3"/>
        <v>0.4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2.3673100120627262</v>
      </c>
      <c r="C22" s="480">
        <f>'Tabelle 3.3'!J19</f>
        <v>-0.77087794432548185</v>
      </c>
      <c r="D22" s="481">
        <f t="shared" si="3"/>
        <v>2.3673100120627262</v>
      </c>
      <c r="E22" s="481">
        <f t="shared" si="3"/>
        <v>-0.77087794432548185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3.5490605427974948</v>
      </c>
      <c r="C23" s="480">
        <f>'Tabelle 3.3'!J20</f>
        <v>-6.1571125265392785</v>
      </c>
      <c r="D23" s="481">
        <f t="shared" si="3"/>
        <v>3.5490605427974948</v>
      </c>
      <c r="E23" s="481">
        <f t="shared" si="3"/>
        <v>-6.1571125265392785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-1.1805555555555556</v>
      </c>
      <c r="C24" s="480">
        <f>'Tabelle 3.3'!J21</f>
        <v>-9.657320872274143</v>
      </c>
      <c r="D24" s="481">
        <f t="shared" si="3"/>
        <v>-1.1805555555555556</v>
      </c>
      <c r="E24" s="481">
        <f t="shared" si="3"/>
        <v>-9.657320872274143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v>
      </c>
      <c r="C25" s="480">
        <f>'Tabelle 3.3'!J22</f>
        <v>-9.3525179856115113</v>
      </c>
      <c r="D25" s="481">
        <f t="shared" si="3"/>
        <v>0</v>
      </c>
      <c r="E25" s="481">
        <f t="shared" si="3"/>
        <v>-9.3525179856115113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1.4418125643666324</v>
      </c>
      <c r="C26" s="480">
        <f>'Tabelle 3.3'!J23</f>
        <v>-7.5342465753424657</v>
      </c>
      <c r="D26" s="481">
        <f t="shared" si="3"/>
        <v>1.4418125643666324</v>
      </c>
      <c r="E26" s="481">
        <f t="shared" si="3"/>
        <v>-7.5342465753424657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2.2900763358778624</v>
      </c>
      <c r="C27" s="480">
        <f>'Tabelle 3.3'!J24</f>
        <v>-0.91012514220705343</v>
      </c>
      <c r="D27" s="481">
        <f t="shared" si="3"/>
        <v>2.2900763358778624</v>
      </c>
      <c r="E27" s="481">
        <f t="shared" si="3"/>
        <v>-0.91012514220705343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6.9956875898418787</v>
      </c>
      <c r="C28" s="480">
        <f>'Tabelle 3.3'!J25</f>
        <v>-1.6932270916334662</v>
      </c>
      <c r="D28" s="481">
        <f t="shared" si="3"/>
        <v>6.9956875898418787</v>
      </c>
      <c r="E28" s="481">
        <f t="shared" si="3"/>
        <v>-1.6932270916334662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-8.6687306501547994</v>
      </c>
      <c r="C29" s="480">
        <f>'Tabelle 3.3'!J26</f>
        <v>-52.38095238095238</v>
      </c>
      <c r="D29" s="481">
        <f t="shared" si="3"/>
        <v>-8.6687306501547994</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2.9631760644418872</v>
      </c>
      <c r="C30" s="480">
        <f>'Tabelle 3.3'!J27</f>
        <v>-2.150537634408602</v>
      </c>
      <c r="D30" s="481">
        <f t="shared" si="3"/>
        <v>2.9631760644418872</v>
      </c>
      <c r="E30" s="481">
        <f t="shared" si="3"/>
        <v>-2.150537634408602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-8.5808580858085808</v>
      </c>
      <c r="C31" s="480">
        <f>'Tabelle 3.3'!J28</f>
        <v>-5.9382422802850359</v>
      </c>
      <c r="D31" s="481">
        <f t="shared" si="3"/>
        <v>-8.5808580858085808</v>
      </c>
      <c r="E31" s="481">
        <f t="shared" si="3"/>
        <v>-5.9382422802850359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4.0763226366001737</v>
      </c>
      <c r="C32" s="480">
        <f>'Tabelle 3.3'!J29</f>
        <v>-0.93023255813953487</v>
      </c>
      <c r="D32" s="481">
        <f t="shared" si="3"/>
        <v>4.0763226366001737</v>
      </c>
      <c r="E32" s="481">
        <f t="shared" si="3"/>
        <v>-0.93023255813953487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5.4429552141222626</v>
      </c>
      <c r="C33" s="480">
        <f>'Tabelle 3.3'!J30</f>
        <v>10.046728971962617</v>
      </c>
      <c r="D33" s="481">
        <f t="shared" si="3"/>
        <v>5.4429552141222626</v>
      </c>
      <c r="E33" s="481">
        <f t="shared" si="3"/>
        <v>10.046728971962617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3.669724770642202</v>
      </c>
      <c r="C34" s="480">
        <f>'Tabelle 3.3'!J31</f>
        <v>-3.9975772259236826</v>
      </c>
      <c r="D34" s="481">
        <f t="shared" si="3"/>
        <v>3.669724770642202</v>
      </c>
      <c r="E34" s="481">
        <f t="shared" si="3"/>
        <v>-3.9975772259236826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-0.31847133757961782</v>
      </c>
      <c r="C37" s="480">
        <f>'Tabelle 3.3'!J34</f>
        <v>3.763440860215054</v>
      </c>
      <c r="D37" s="481">
        <f t="shared" si="3"/>
        <v>-0.31847133757961782</v>
      </c>
      <c r="E37" s="481">
        <f t="shared" si="3"/>
        <v>3.763440860215054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-1.1382113821138211</v>
      </c>
      <c r="C38" s="480">
        <f>'Tabelle 3.3'!J35</f>
        <v>-2.0954598370197903</v>
      </c>
      <c r="D38" s="481">
        <f t="shared" si="3"/>
        <v>-1.1382113821138211</v>
      </c>
      <c r="E38" s="481">
        <f t="shared" si="3"/>
        <v>-2.0954598370197903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2.7021211189671073</v>
      </c>
      <c r="C39" s="480">
        <f>'Tabelle 3.3'!J36</f>
        <v>-2.6693455797933412</v>
      </c>
      <c r="D39" s="481">
        <f t="shared" si="3"/>
        <v>2.7021211189671073</v>
      </c>
      <c r="E39" s="481">
        <f t="shared" si="3"/>
        <v>-2.6693455797933412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2.7021211189671073</v>
      </c>
      <c r="C45" s="480">
        <f>'Tabelle 3.3'!J36</f>
        <v>-2.6693455797933412</v>
      </c>
      <c r="D45" s="481">
        <f t="shared" si="3"/>
        <v>2.7021211189671073</v>
      </c>
      <c r="E45" s="481">
        <f t="shared" si="3"/>
        <v>-2.6693455797933412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40680</v>
      </c>
      <c r="C51" s="487">
        <v>9051</v>
      </c>
      <c r="D51" s="487">
        <v>3507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40987</v>
      </c>
      <c r="C52" s="487">
        <v>9233</v>
      </c>
      <c r="D52" s="487">
        <v>3525</v>
      </c>
      <c r="E52" s="488">
        <f t="shared" ref="E52:G70" si="11">IF($A$51=37802,IF(COUNTBLANK(B$51:B$70)&gt;0,#N/A,B52/B$51*100),IF(COUNTBLANK(B$51:B$75)&gt;0,#N/A,B52/B$51*100))</f>
        <v>100.75467059980335</v>
      </c>
      <c r="F52" s="488">
        <f t="shared" si="11"/>
        <v>102.0108275328693</v>
      </c>
      <c r="G52" s="488">
        <f t="shared" si="11"/>
        <v>100.51325919589394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42271</v>
      </c>
      <c r="C53" s="487">
        <v>9175</v>
      </c>
      <c r="D53" s="487">
        <v>3678</v>
      </c>
      <c r="E53" s="488">
        <f t="shared" si="11"/>
        <v>103.91101278269419</v>
      </c>
      <c r="F53" s="488">
        <f t="shared" si="11"/>
        <v>101.3700143630538</v>
      </c>
      <c r="G53" s="488">
        <f t="shared" si="11"/>
        <v>104.8759623609923</v>
      </c>
      <c r="H53" s="489">
        <f>IF(ISERROR(L53)=TRUE,IF(MONTH(A53)=MONTH(MAX(A$51:A$75)),A53,""),"")</f>
        <v>41883</v>
      </c>
      <c r="I53" s="488">
        <f t="shared" si="12"/>
        <v>103.91101278269419</v>
      </c>
      <c r="J53" s="488">
        <f t="shared" si="10"/>
        <v>101.3700143630538</v>
      </c>
      <c r="K53" s="488">
        <f t="shared" si="10"/>
        <v>104.8759623609923</v>
      </c>
      <c r="L53" s="488" t="e">
        <f t="shared" si="13"/>
        <v>#N/A</v>
      </c>
    </row>
    <row r="54" spans="1:14" ht="15" customHeight="1" x14ac:dyDescent="0.2">
      <c r="A54" s="490" t="s">
        <v>462</v>
      </c>
      <c r="B54" s="487">
        <v>41792</v>
      </c>
      <c r="C54" s="487">
        <v>9091</v>
      </c>
      <c r="D54" s="487">
        <v>3626</v>
      </c>
      <c r="E54" s="488">
        <f t="shared" si="11"/>
        <v>102.73352999016716</v>
      </c>
      <c r="F54" s="488">
        <f t="shared" si="11"/>
        <v>100.44194011711414</v>
      </c>
      <c r="G54" s="488">
        <f t="shared" si="11"/>
        <v>103.39321357285429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42346</v>
      </c>
      <c r="C55" s="487">
        <v>8823</v>
      </c>
      <c r="D55" s="487">
        <v>3555</v>
      </c>
      <c r="E55" s="488">
        <f t="shared" si="11"/>
        <v>104.09537856440511</v>
      </c>
      <c r="F55" s="488">
        <f t="shared" si="11"/>
        <v>97.480941332449461</v>
      </c>
      <c r="G55" s="488">
        <f t="shared" si="11"/>
        <v>101.36869118905048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42743</v>
      </c>
      <c r="C56" s="487">
        <v>9000</v>
      </c>
      <c r="D56" s="487">
        <v>3625</v>
      </c>
      <c r="E56" s="488">
        <f t="shared" si="11"/>
        <v>105.07128810226156</v>
      </c>
      <c r="F56" s="488">
        <f t="shared" si="11"/>
        <v>99.436526350679486</v>
      </c>
      <c r="G56" s="488">
        <f t="shared" si="11"/>
        <v>103.3646991730824</v>
      </c>
      <c r="H56" s="489" t="str">
        <f t="shared" si="14"/>
        <v/>
      </c>
      <c r="I56" s="488" t="str">
        <f t="shared" si="12"/>
        <v/>
      </c>
      <c r="J56" s="488" t="str">
        <f t="shared" si="10"/>
        <v/>
      </c>
      <c r="K56" s="488" t="str">
        <f t="shared" si="10"/>
        <v/>
      </c>
      <c r="L56" s="488" t="e">
        <f t="shared" si="13"/>
        <v>#N/A</v>
      </c>
    </row>
    <row r="57" spans="1:14" ht="15" customHeight="1" x14ac:dyDescent="0.2">
      <c r="A57" s="490">
        <v>42248</v>
      </c>
      <c r="B57" s="487">
        <v>43559</v>
      </c>
      <c r="C57" s="487">
        <v>8779</v>
      </c>
      <c r="D57" s="487">
        <v>3776</v>
      </c>
      <c r="E57" s="488">
        <f t="shared" si="11"/>
        <v>107.0771878072763</v>
      </c>
      <c r="F57" s="488">
        <f t="shared" si="11"/>
        <v>96.994807203623907</v>
      </c>
      <c r="G57" s="488">
        <f t="shared" si="11"/>
        <v>107.67037353863702</v>
      </c>
      <c r="H57" s="489">
        <f t="shared" si="14"/>
        <v>42248</v>
      </c>
      <c r="I57" s="488">
        <f t="shared" si="12"/>
        <v>107.0771878072763</v>
      </c>
      <c r="J57" s="488">
        <f t="shared" si="10"/>
        <v>96.994807203623907</v>
      </c>
      <c r="K57" s="488">
        <f t="shared" si="10"/>
        <v>107.67037353863702</v>
      </c>
      <c r="L57" s="488" t="e">
        <f t="shared" si="13"/>
        <v>#N/A</v>
      </c>
    </row>
    <row r="58" spans="1:14" ht="15" customHeight="1" x14ac:dyDescent="0.2">
      <c r="A58" s="490" t="s">
        <v>465</v>
      </c>
      <c r="B58" s="487">
        <v>43295</v>
      </c>
      <c r="C58" s="487">
        <v>8708</v>
      </c>
      <c r="D58" s="487">
        <v>3824</v>
      </c>
      <c r="E58" s="488">
        <f t="shared" si="11"/>
        <v>106.42822025565388</v>
      </c>
      <c r="F58" s="488">
        <f t="shared" si="11"/>
        <v>96.210363495746336</v>
      </c>
      <c r="G58" s="488">
        <f t="shared" si="11"/>
        <v>109.03906472768747</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43303</v>
      </c>
      <c r="C59" s="487">
        <v>8608</v>
      </c>
      <c r="D59" s="487">
        <v>3770</v>
      </c>
      <c r="E59" s="488">
        <f t="shared" si="11"/>
        <v>106.44788593903638</v>
      </c>
      <c r="F59" s="488">
        <f t="shared" si="11"/>
        <v>95.105513202961006</v>
      </c>
      <c r="G59" s="488">
        <f t="shared" si="11"/>
        <v>107.49928714000569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43617</v>
      </c>
      <c r="C60" s="487">
        <v>8749</v>
      </c>
      <c r="D60" s="487">
        <v>3824</v>
      </c>
      <c r="E60" s="488">
        <f t="shared" si="11"/>
        <v>107.2197640117994</v>
      </c>
      <c r="F60" s="488">
        <f t="shared" si="11"/>
        <v>96.663352115788314</v>
      </c>
      <c r="G60" s="488">
        <f t="shared" si="11"/>
        <v>109.03906472768747</v>
      </c>
      <c r="H60" s="489" t="str">
        <f t="shared" si="14"/>
        <v/>
      </c>
      <c r="I60" s="488" t="str">
        <f t="shared" si="12"/>
        <v/>
      </c>
      <c r="J60" s="488" t="str">
        <f t="shared" si="10"/>
        <v/>
      </c>
      <c r="K60" s="488" t="str">
        <f t="shared" si="10"/>
        <v/>
      </c>
      <c r="L60" s="488" t="e">
        <f t="shared" si="13"/>
        <v>#N/A</v>
      </c>
    </row>
    <row r="61" spans="1:14" ht="15" customHeight="1" x14ac:dyDescent="0.2">
      <c r="A61" s="490">
        <v>42614</v>
      </c>
      <c r="B61" s="487">
        <v>44421</v>
      </c>
      <c r="C61" s="487">
        <v>8582</v>
      </c>
      <c r="D61" s="487">
        <v>3951</v>
      </c>
      <c r="E61" s="488">
        <f t="shared" si="11"/>
        <v>109.19616519174041</v>
      </c>
      <c r="F61" s="488">
        <f t="shared" si="11"/>
        <v>94.818252126836811</v>
      </c>
      <c r="G61" s="488">
        <f t="shared" si="11"/>
        <v>112.66039349871686</v>
      </c>
      <c r="H61" s="489">
        <f t="shared" si="14"/>
        <v>42614</v>
      </c>
      <c r="I61" s="488">
        <f t="shared" si="12"/>
        <v>109.19616519174041</v>
      </c>
      <c r="J61" s="488">
        <f t="shared" si="10"/>
        <v>94.818252126836811</v>
      </c>
      <c r="K61" s="488">
        <f t="shared" si="10"/>
        <v>112.66039349871686</v>
      </c>
      <c r="L61" s="488" t="e">
        <f t="shared" si="13"/>
        <v>#N/A</v>
      </c>
    </row>
    <row r="62" spans="1:14" ht="15" customHeight="1" x14ac:dyDescent="0.2">
      <c r="A62" s="490" t="s">
        <v>468</v>
      </c>
      <c r="B62" s="487">
        <v>43902</v>
      </c>
      <c r="C62" s="487">
        <v>8522</v>
      </c>
      <c r="D62" s="487">
        <v>3935</v>
      </c>
      <c r="E62" s="488">
        <f t="shared" si="11"/>
        <v>107.92035398230088</v>
      </c>
      <c r="F62" s="488">
        <f t="shared" si="11"/>
        <v>94.15534195116561</v>
      </c>
      <c r="G62" s="488">
        <f t="shared" si="11"/>
        <v>112.20416310236669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43953</v>
      </c>
      <c r="C63" s="487">
        <v>8473</v>
      </c>
      <c r="D63" s="487">
        <v>3849</v>
      </c>
      <c r="E63" s="488">
        <f t="shared" si="11"/>
        <v>108.04572271386431</v>
      </c>
      <c r="F63" s="488">
        <f t="shared" si="11"/>
        <v>93.613965307700809</v>
      </c>
      <c r="G63" s="488">
        <f t="shared" si="11"/>
        <v>109.75192472198461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44159</v>
      </c>
      <c r="C64" s="487">
        <v>8696</v>
      </c>
      <c r="D64" s="487">
        <v>3877</v>
      </c>
      <c r="E64" s="488">
        <f t="shared" si="11"/>
        <v>108.55211406096362</v>
      </c>
      <c r="F64" s="488">
        <f t="shared" si="11"/>
        <v>96.077781460612087</v>
      </c>
      <c r="G64" s="488">
        <f t="shared" si="11"/>
        <v>110.55032791559738</v>
      </c>
      <c r="H64" s="489" t="str">
        <f t="shared" si="14"/>
        <v/>
      </c>
      <c r="I64" s="488" t="str">
        <f t="shared" si="12"/>
        <v/>
      </c>
      <c r="J64" s="488" t="str">
        <f t="shared" si="10"/>
        <v/>
      </c>
      <c r="K64" s="488" t="str">
        <f t="shared" si="10"/>
        <v/>
      </c>
      <c r="L64" s="488" t="e">
        <f t="shared" si="13"/>
        <v>#N/A</v>
      </c>
    </row>
    <row r="65" spans="1:12" ht="15" customHeight="1" x14ac:dyDescent="0.2">
      <c r="A65" s="490">
        <v>42979</v>
      </c>
      <c r="B65" s="487">
        <v>45128</v>
      </c>
      <c r="C65" s="487">
        <v>8524</v>
      </c>
      <c r="D65" s="487">
        <v>4020</v>
      </c>
      <c r="E65" s="488">
        <f t="shared" si="11"/>
        <v>110.93411996066864</v>
      </c>
      <c r="F65" s="488">
        <f t="shared" si="11"/>
        <v>94.177438957021323</v>
      </c>
      <c r="G65" s="488">
        <f t="shared" si="11"/>
        <v>114.62788708297691</v>
      </c>
      <c r="H65" s="489">
        <f t="shared" si="14"/>
        <v>42979</v>
      </c>
      <c r="I65" s="488">
        <f t="shared" si="12"/>
        <v>110.93411996066864</v>
      </c>
      <c r="J65" s="488">
        <f t="shared" si="10"/>
        <v>94.177438957021323</v>
      </c>
      <c r="K65" s="488">
        <f t="shared" si="10"/>
        <v>114.62788708297691</v>
      </c>
      <c r="L65" s="488" t="e">
        <f t="shared" si="13"/>
        <v>#N/A</v>
      </c>
    </row>
    <row r="66" spans="1:12" ht="15" customHeight="1" x14ac:dyDescent="0.2">
      <c r="A66" s="490" t="s">
        <v>471</v>
      </c>
      <c r="B66" s="487">
        <v>44832</v>
      </c>
      <c r="C66" s="487">
        <v>8547</v>
      </c>
      <c r="D66" s="487">
        <v>4016</v>
      </c>
      <c r="E66" s="488">
        <f t="shared" si="11"/>
        <v>110.20648967551622</v>
      </c>
      <c r="F66" s="488">
        <f t="shared" si="11"/>
        <v>94.431554524361943</v>
      </c>
      <c r="G66" s="488">
        <f t="shared" si="11"/>
        <v>114.51382948388937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44934</v>
      </c>
      <c r="C67" s="487">
        <v>8416</v>
      </c>
      <c r="D67" s="487">
        <v>3947</v>
      </c>
      <c r="E67" s="488">
        <f t="shared" si="11"/>
        <v>110.45722713864308</v>
      </c>
      <c r="F67" s="488">
        <f t="shared" si="11"/>
        <v>92.984200640813171</v>
      </c>
      <c r="G67" s="488">
        <f t="shared" si="11"/>
        <v>112.5463358996293</v>
      </c>
      <c r="H67" s="489" t="str">
        <f t="shared" si="14"/>
        <v/>
      </c>
      <c r="I67" s="488" t="str">
        <f t="shared" si="12"/>
        <v/>
      </c>
      <c r="J67" s="488" t="str">
        <f t="shared" si="12"/>
        <v/>
      </c>
      <c r="K67" s="488" t="str">
        <f t="shared" si="12"/>
        <v/>
      </c>
      <c r="L67" s="488" t="e">
        <f t="shared" si="13"/>
        <v>#N/A</v>
      </c>
    </row>
    <row r="68" spans="1:12" ht="15" customHeight="1" x14ac:dyDescent="0.2">
      <c r="A68" s="490" t="s">
        <v>473</v>
      </c>
      <c r="B68" s="487">
        <v>45173</v>
      </c>
      <c r="C68" s="487">
        <v>8545</v>
      </c>
      <c r="D68" s="487">
        <v>4031</v>
      </c>
      <c r="E68" s="488">
        <f t="shared" si="11"/>
        <v>111.04473942969517</v>
      </c>
      <c r="F68" s="488">
        <f t="shared" si="11"/>
        <v>94.409457518506244</v>
      </c>
      <c r="G68" s="488">
        <f t="shared" si="11"/>
        <v>114.94154548046764</v>
      </c>
      <c r="H68" s="489" t="str">
        <f t="shared" si="14"/>
        <v/>
      </c>
      <c r="I68" s="488" t="str">
        <f t="shared" si="12"/>
        <v/>
      </c>
      <c r="J68" s="488" t="str">
        <f t="shared" si="12"/>
        <v/>
      </c>
      <c r="K68" s="488" t="str">
        <f t="shared" si="12"/>
        <v/>
      </c>
      <c r="L68" s="488" t="e">
        <f t="shared" si="13"/>
        <v>#N/A</v>
      </c>
    </row>
    <row r="69" spans="1:12" ht="15" customHeight="1" x14ac:dyDescent="0.2">
      <c r="A69" s="490">
        <v>43344</v>
      </c>
      <c r="B69" s="487">
        <v>46153</v>
      </c>
      <c r="C69" s="487">
        <v>8343</v>
      </c>
      <c r="D69" s="487">
        <v>4214</v>
      </c>
      <c r="E69" s="488">
        <f t="shared" si="11"/>
        <v>113.45378564405112</v>
      </c>
      <c r="F69" s="488">
        <f t="shared" si="11"/>
        <v>92.177659927079887</v>
      </c>
      <c r="G69" s="488">
        <f t="shared" si="11"/>
        <v>120.15968063872255</v>
      </c>
      <c r="H69" s="489">
        <f t="shared" si="14"/>
        <v>43344</v>
      </c>
      <c r="I69" s="488">
        <f t="shared" si="12"/>
        <v>113.45378564405112</v>
      </c>
      <c r="J69" s="488">
        <f t="shared" si="12"/>
        <v>92.177659927079887</v>
      </c>
      <c r="K69" s="488">
        <f t="shared" si="12"/>
        <v>120.15968063872255</v>
      </c>
      <c r="L69" s="488" t="e">
        <f t="shared" si="13"/>
        <v>#N/A</v>
      </c>
    </row>
    <row r="70" spans="1:12" ht="15" customHeight="1" x14ac:dyDescent="0.2">
      <c r="A70" s="490" t="s">
        <v>474</v>
      </c>
      <c r="B70" s="487">
        <v>45658</v>
      </c>
      <c r="C70" s="487">
        <v>8282</v>
      </c>
      <c r="D70" s="487">
        <v>4231</v>
      </c>
      <c r="E70" s="488">
        <f t="shared" si="11"/>
        <v>112.23697148475908</v>
      </c>
      <c r="F70" s="488">
        <f t="shared" si="11"/>
        <v>91.503701248480823</v>
      </c>
      <c r="G70" s="488">
        <f t="shared" si="11"/>
        <v>120.64442543484459</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45759</v>
      </c>
      <c r="C71" s="487">
        <v>8187</v>
      </c>
      <c r="D71" s="487">
        <v>4169</v>
      </c>
      <c r="E71" s="491">
        <f t="shared" ref="E71:G75" si="15">IF($A$51=37802,IF(COUNTBLANK(B$51:B$70)&gt;0,#N/A,IF(ISBLANK(B71)=FALSE,B71/B$51*100,#N/A)),IF(COUNTBLANK(B$51:B$75)&gt;0,#N/A,B71/B$51*100))</f>
        <v>112.48525073746312</v>
      </c>
      <c r="F71" s="491">
        <f t="shared" si="15"/>
        <v>90.454093470334769</v>
      </c>
      <c r="G71" s="491">
        <f t="shared" si="15"/>
        <v>118.87653264898775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45718</v>
      </c>
      <c r="C72" s="487">
        <v>8271</v>
      </c>
      <c r="D72" s="487">
        <v>4265</v>
      </c>
      <c r="E72" s="491">
        <f t="shared" si="15"/>
        <v>112.38446411012784</v>
      </c>
      <c r="F72" s="491">
        <f t="shared" si="15"/>
        <v>91.382167716274438</v>
      </c>
      <c r="G72" s="491">
        <f t="shared" si="15"/>
        <v>121.61391502708867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46640</v>
      </c>
      <c r="C73" s="487">
        <v>8010</v>
      </c>
      <c r="D73" s="487">
        <v>4439</v>
      </c>
      <c r="E73" s="491">
        <f t="shared" si="15"/>
        <v>114.65093411996068</v>
      </c>
      <c r="F73" s="491">
        <f t="shared" si="15"/>
        <v>88.498508452104744</v>
      </c>
      <c r="G73" s="491">
        <f t="shared" si="15"/>
        <v>126.57542058739664</v>
      </c>
      <c r="H73" s="492">
        <f>IF(A$51=37802,IF(ISERROR(L73)=TRUE,IF(ISBLANK(A73)=FALSE,IF(MONTH(A73)=MONTH(MAX(A$51:A$75)),A73,""),""),""),IF(ISERROR(L73)=TRUE,IF(MONTH(A73)=MONTH(MAX(A$51:A$75)),A73,""),""))</f>
        <v>43709</v>
      </c>
      <c r="I73" s="488">
        <f t="shared" si="12"/>
        <v>114.65093411996068</v>
      </c>
      <c r="J73" s="488">
        <f t="shared" si="12"/>
        <v>88.498508452104744</v>
      </c>
      <c r="K73" s="488">
        <f t="shared" si="12"/>
        <v>126.57542058739664</v>
      </c>
      <c r="L73" s="488" t="e">
        <f t="shared" si="13"/>
        <v>#N/A</v>
      </c>
    </row>
    <row r="74" spans="1:12" ht="15" customHeight="1" x14ac:dyDescent="0.2">
      <c r="A74" s="490" t="s">
        <v>477</v>
      </c>
      <c r="B74" s="487">
        <v>46283</v>
      </c>
      <c r="C74" s="487">
        <v>7910</v>
      </c>
      <c r="D74" s="487">
        <v>4433</v>
      </c>
      <c r="E74" s="491">
        <f t="shared" si="15"/>
        <v>113.77335299901672</v>
      </c>
      <c r="F74" s="491">
        <f t="shared" si="15"/>
        <v>87.393658159319415</v>
      </c>
      <c r="G74" s="491">
        <f t="shared" si="15"/>
        <v>126.40433418876533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46490</v>
      </c>
      <c r="C75" s="493">
        <v>7745</v>
      </c>
      <c r="D75" s="493">
        <v>4303</v>
      </c>
      <c r="E75" s="491">
        <f t="shared" si="15"/>
        <v>114.28220255653885</v>
      </c>
      <c r="F75" s="491">
        <f t="shared" si="15"/>
        <v>85.570655176223624</v>
      </c>
      <c r="G75" s="491">
        <f t="shared" si="15"/>
        <v>122.6974622184203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114.65093411996068</v>
      </c>
      <c r="J77" s="488">
        <f>IF(J75&lt;&gt;"",J75,IF(J74&lt;&gt;"",J74,IF(J73&lt;&gt;"",J73,IF(J72&lt;&gt;"",J72,IF(J71&lt;&gt;"",J71,IF(J70&lt;&gt;"",J70,""))))))</f>
        <v>88.498508452104744</v>
      </c>
      <c r="K77" s="488">
        <f>IF(K75&lt;&gt;"",K75,IF(K74&lt;&gt;"",K74,IF(K73&lt;&gt;"",K73,IF(K72&lt;&gt;"",K72,IF(K71&lt;&gt;"",K71,IF(K70&lt;&gt;"",K70,""))))))</f>
        <v>126.57542058739664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+14,7%</v>
      </c>
      <c r="J79" s="488" t="str">
        <f>"GeB - ausschließlich: "&amp;IF(J77&gt;100,"+","")&amp;TEXT(J77-100,"0,0")&amp;"%"</f>
        <v>GeB - ausschließlich: -11,5%</v>
      </c>
      <c r="K79" s="488" t="str">
        <f>"GeB - im Nebenjob: "&amp;IF(K77&gt;100,"+","")&amp;TEXT(K77-100,"0,0")&amp;"%"</f>
        <v>GeB - im Nebenjob: +26,6%</v>
      </c>
    </row>
    <row r="81" spans="9:9" ht="15" customHeight="1" x14ac:dyDescent="0.2">
      <c r="I81" s="488" t="str">
        <f>IF(ISERROR(HLOOKUP(1,I$78:K$79,2,FALSE)),"",HLOOKUP(1,I$78:K$79,2,FALSE))</f>
        <v>GeB - im Nebenjob: +26,6%</v>
      </c>
    </row>
    <row r="82" spans="9:9" ht="15" customHeight="1" x14ac:dyDescent="0.2">
      <c r="I82" s="488" t="str">
        <f>IF(ISERROR(HLOOKUP(2,I$78:K$79,2,FALSE)),"",HLOOKUP(2,I$78:K$79,2,FALSE))</f>
        <v>SvB: +14,7%</v>
      </c>
    </row>
    <row r="83" spans="9:9" ht="15" customHeight="1" x14ac:dyDescent="0.2">
      <c r="I83" s="488" t="str">
        <f>IF(ISERROR(HLOOKUP(3,I$78:K$79,2,FALSE)),"",HLOOKUP(3,I$78:K$79,2,FALSE))</f>
        <v>GeB - ausschließlich: -11,5%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46490</v>
      </c>
      <c r="E12" s="114">
        <v>46283</v>
      </c>
      <c r="F12" s="114">
        <v>46640</v>
      </c>
      <c r="G12" s="114">
        <v>45718</v>
      </c>
      <c r="H12" s="114">
        <v>45759</v>
      </c>
      <c r="I12" s="115">
        <v>731</v>
      </c>
      <c r="J12" s="116">
        <v>1.5974999453659389</v>
      </c>
      <c r="N12" s="117"/>
    </row>
    <row r="13" spans="1:15" s="110" customFormat="1" ht="13.5" customHeight="1" x14ac:dyDescent="0.2">
      <c r="A13" s="118" t="s">
        <v>105</v>
      </c>
      <c r="B13" s="119" t="s">
        <v>106</v>
      </c>
      <c r="C13" s="113">
        <v>51.305657130565713</v>
      </c>
      <c r="D13" s="114">
        <v>23852</v>
      </c>
      <c r="E13" s="114">
        <v>23785</v>
      </c>
      <c r="F13" s="114">
        <v>24086</v>
      </c>
      <c r="G13" s="114">
        <v>23645</v>
      </c>
      <c r="H13" s="114">
        <v>23684</v>
      </c>
      <c r="I13" s="115">
        <v>168</v>
      </c>
      <c r="J13" s="116">
        <v>0.70933963857456506</v>
      </c>
    </row>
    <row r="14" spans="1:15" s="110" customFormat="1" ht="13.5" customHeight="1" x14ac:dyDescent="0.2">
      <c r="A14" s="120"/>
      <c r="B14" s="119" t="s">
        <v>107</v>
      </c>
      <c r="C14" s="113">
        <v>48.694342869434287</v>
      </c>
      <c r="D14" s="114">
        <v>22638</v>
      </c>
      <c r="E14" s="114">
        <v>22498</v>
      </c>
      <c r="F14" s="114">
        <v>22554</v>
      </c>
      <c r="G14" s="114">
        <v>22073</v>
      </c>
      <c r="H14" s="114">
        <v>22075</v>
      </c>
      <c r="I14" s="115">
        <v>563</v>
      </c>
      <c r="J14" s="116">
        <v>2.5503963759909398</v>
      </c>
    </row>
    <row r="15" spans="1:15" s="110" customFormat="1" ht="13.5" customHeight="1" x14ac:dyDescent="0.2">
      <c r="A15" s="118" t="s">
        <v>105</v>
      </c>
      <c r="B15" s="121" t="s">
        <v>108</v>
      </c>
      <c r="C15" s="113">
        <v>10.456012045601204</v>
      </c>
      <c r="D15" s="114">
        <v>4861</v>
      </c>
      <c r="E15" s="114">
        <v>5054</v>
      </c>
      <c r="F15" s="114">
        <v>5201</v>
      </c>
      <c r="G15" s="114">
        <v>4541</v>
      </c>
      <c r="H15" s="114">
        <v>4768</v>
      </c>
      <c r="I15" s="115">
        <v>93</v>
      </c>
      <c r="J15" s="116">
        <v>1.950503355704698</v>
      </c>
    </row>
    <row r="16" spans="1:15" s="110" customFormat="1" ht="13.5" customHeight="1" x14ac:dyDescent="0.2">
      <c r="A16" s="118"/>
      <c r="B16" s="121" t="s">
        <v>109</v>
      </c>
      <c r="C16" s="113">
        <v>64.932243493224348</v>
      </c>
      <c r="D16" s="114">
        <v>30187</v>
      </c>
      <c r="E16" s="114">
        <v>30010</v>
      </c>
      <c r="F16" s="114">
        <v>30276</v>
      </c>
      <c r="G16" s="114">
        <v>30187</v>
      </c>
      <c r="H16" s="114">
        <v>30220</v>
      </c>
      <c r="I16" s="115">
        <v>-33</v>
      </c>
      <c r="J16" s="116">
        <v>-0.10919920582395765</v>
      </c>
    </row>
    <row r="17" spans="1:10" s="110" customFormat="1" ht="13.5" customHeight="1" x14ac:dyDescent="0.2">
      <c r="A17" s="118"/>
      <c r="B17" s="121" t="s">
        <v>110</v>
      </c>
      <c r="C17" s="113">
        <v>23.19423531942353</v>
      </c>
      <c r="D17" s="114">
        <v>10783</v>
      </c>
      <c r="E17" s="114">
        <v>10552</v>
      </c>
      <c r="F17" s="114">
        <v>10501</v>
      </c>
      <c r="G17" s="114">
        <v>10340</v>
      </c>
      <c r="H17" s="114">
        <v>10169</v>
      </c>
      <c r="I17" s="115">
        <v>614</v>
      </c>
      <c r="J17" s="116">
        <v>6.0379585013275641</v>
      </c>
    </row>
    <row r="18" spans="1:10" s="110" customFormat="1" ht="13.5" customHeight="1" x14ac:dyDescent="0.2">
      <c r="A18" s="120"/>
      <c r="B18" s="121" t="s">
        <v>111</v>
      </c>
      <c r="C18" s="113">
        <v>1.4175091417509142</v>
      </c>
      <c r="D18" s="114">
        <v>659</v>
      </c>
      <c r="E18" s="114">
        <v>667</v>
      </c>
      <c r="F18" s="114">
        <v>662</v>
      </c>
      <c r="G18" s="114">
        <v>650</v>
      </c>
      <c r="H18" s="114">
        <v>602</v>
      </c>
      <c r="I18" s="115">
        <v>57</v>
      </c>
      <c r="J18" s="116">
        <v>9.4684385382059801</v>
      </c>
    </row>
    <row r="19" spans="1:10" s="110" customFormat="1" ht="13.5" customHeight="1" x14ac:dyDescent="0.2">
      <c r="A19" s="120"/>
      <c r="B19" s="121" t="s">
        <v>112</v>
      </c>
      <c r="C19" s="113">
        <v>0.38287803828780381</v>
      </c>
      <c r="D19" s="114">
        <v>178</v>
      </c>
      <c r="E19" s="114">
        <v>184</v>
      </c>
      <c r="F19" s="114">
        <v>193</v>
      </c>
      <c r="G19" s="114">
        <v>180</v>
      </c>
      <c r="H19" s="114">
        <v>158</v>
      </c>
      <c r="I19" s="115">
        <v>20</v>
      </c>
      <c r="J19" s="116">
        <v>12.658227848101266</v>
      </c>
    </row>
    <row r="20" spans="1:10" s="110" customFormat="1" ht="13.5" customHeight="1" x14ac:dyDescent="0.2">
      <c r="A20" s="118" t="s">
        <v>113</v>
      </c>
      <c r="B20" s="122" t="s">
        <v>114</v>
      </c>
      <c r="C20" s="113">
        <v>67.035921703592166</v>
      </c>
      <c r="D20" s="114">
        <v>31165</v>
      </c>
      <c r="E20" s="114">
        <v>31138</v>
      </c>
      <c r="F20" s="114">
        <v>31474</v>
      </c>
      <c r="G20" s="114">
        <v>30869</v>
      </c>
      <c r="H20" s="114">
        <v>31065</v>
      </c>
      <c r="I20" s="115">
        <v>100</v>
      </c>
      <c r="J20" s="116">
        <v>0.32190568163528088</v>
      </c>
    </row>
    <row r="21" spans="1:10" s="110" customFormat="1" ht="13.5" customHeight="1" x14ac:dyDescent="0.2">
      <c r="A21" s="120"/>
      <c r="B21" s="122" t="s">
        <v>115</v>
      </c>
      <c r="C21" s="113">
        <v>32.964078296407827</v>
      </c>
      <c r="D21" s="114">
        <v>15325</v>
      </c>
      <c r="E21" s="114">
        <v>15145</v>
      </c>
      <c r="F21" s="114">
        <v>15166</v>
      </c>
      <c r="G21" s="114">
        <v>14849</v>
      </c>
      <c r="H21" s="114">
        <v>14694</v>
      </c>
      <c r="I21" s="115">
        <v>631</v>
      </c>
      <c r="J21" s="116">
        <v>4.2942697699741395</v>
      </c>
    </row>
    <row r="22" spans="1:10" s="110" customFormat="1" ht="13.5" customHeight="1" x14ac:dyDescent="0.2">
      <c r="A22" s="118" t="s">
        <v>113</v>
      </c>
      <c r="B22" s="122" t="s">
        <v>116</v>
      </c>
      <c r="C22" s="113">
        <v>91.67347816734781</v>
      </c>
      <c r="D22" s="114">
        <v>42619</v>
      </c>
      <c r="E22" s="114">
        <v>42537</v>
      </c>
      <c r="F22" s="114">
        <v>42824</v>
      </c>
      <c r="G22" s="114">
        <v>42020</v>
      </c>
      <c r="H22" s="114">
        <v>42126</v>
      </c>
      <c r="I22" s="115">
        <v>493</v>
      </c>
      <c r="J22" s="116">
        <v>1.1702986279257466</v>
      </c>
    </row>
    <row r="23" spans="1:10" s="110" customFormat="1" ht="13.5" customHeight="1" x14ac:dyDescent="0.2">
      <c r="A23" s="123"/>
      <c r="B23" s="124" t="s">
        <v>117</v>
      </c>
      <c r="C23" s="125">
        <v>8.2921058292105823</v>
      </c>
      <c r="D23" s="114">
        <v>3855</v>
      </c>
      <c r="E23" s="114">
        <v>3735</v>
      </c>
      <c r="F23" s="114">
        <v>3806</v>
      </c>
      <c r="G23" s="114">
        <v>3689</v>
      </c>
      <c r="H23" s="114">
        <v>3626</v>
      </c>
      <c r="I23" s="115">
        <v>229</v>
      </c>
      <c r="J23" s="116">
        <v>6.3154991726420295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12048</v>
      </c>
      <c r="E26" s="114">
        <v>12343</v>
      </c>
      <c r="F26" s="114">
        <v>12449</v>
      </c>
      <c r="G26" s="114">
        <v>12536</v>
      </c>
      <c r="H26" s="140">
        <v>12356</v>
      </c>
      <c r="I26" s="115">
        <v>-308</v>
      </c>
      <c r="J26" s="116">
        <v>-2.4927160893493041</v>
      </c>
    </row>
    <row r="27" spans="1:10" s="110" customFormat="1" ht="13.5" customHeight="1" x14ac:dyDescent="0.2">
      <c r="A27" s="118" t="s">
        <v>105</v>
      </c>
      <c r="B27" s="119" t="s">
        <v>106</v>
      </c>
      <c r="C27" s="113">
        <v>38.670318725099598</v>
      </c>
      <c r="D27" s="115">
        <v>4659</v>
      </c>
      <c r="E27" s="114">
        <v>4772</v>
      </c>
      <c r="F27" s="114">
        <v>4816</v>
      </c>
      <c r="G27" s="114">
        <v>4794</v>
      </c>
      <c r="H27" s="140">
        <v>4676</v>
      </c>
      <c r="I27" s="115">
        <v>-17</v>
      </c>
      <c r="J27" s="116">
        <v>-0.36355859709153121</v>
      </c>
    </row>
    <row r="28" spans="1:10" s="110" customFormat="1" ht="13.5" customHeight="1" x14ac:dyDescent="0.2">
      <c r="A28" s="120"/>
      <c r="B28" s="119" t="s">
        <v>107</v>
      </c>
      <c r="C28" s="113">
        <v>61.329681274900402</v>
      </c>
      <c r="D28" s="115">
        <v>7389</v>
      </c>
      <c r="E28" s="114">
        <v>7571</v>
      </c>
      <c r="F28" s="114">
        <v>7633</v>
      </c>
      <c r="G28" s="114">
        <v>7742</v>
      </c>
      <c r="H28" s="140">
        <v>7680</v>
      </c>
      <c r="I28" s="115">
        <v>-291</v>
      </c>
      <c r="J28" s="116">
        <v>-3.7890625</v>
      </c>
    </row>
    <row r="29" spans="1:10" s="110" customFormat="1" ht="13.5" customHeight="1" x14ac:dyDescent="0.2">
      <c r="A29" s="118" t="s">
        <v>105</v>
      </c>
      <c r="B29" s="121" t="s">
        <v>108</v>
      </c>
      <c r="C29" s="113">
        <v>16.376162018592296</v>
      </c>
      <c r="D29" s="115">
        <v>1973</v>
      </c>
      <c r="E29" s="114">
        <v>1968</v>
      </c>
      <c r="F29" s="114">
        <v>2027</v>
      </c>
      <c r="G29" s="114">
        <v>2051</v>
      </c>
      <c r="H29" s="140">
        <v>1944</v>
      </c>
      <c r="I29" s="115">
        <v>29</v>
      </c>
      <c r="J29" s="116">
        <v>1.4917695473251029</v>
      </c>
    </row>
    <row r="30" spans="1:10" s="110" customFormat="1" ht="13.5" customHeight="1" x14ac:dyDescent="0.2">
      <c r="A30" s="118"/>
      <c r="B30" s="121" t="s">
        <v>109</v>
      </c>
      <c r="C30" s="113">
        <v>43.808100929614874</v>
      </c>
      <c r="D30" s="115">
        <v>5278</v>
      </c>
      <c r="E30" s="114">
        <v>5495</v>
      </c>
      <c r="F30" s="114">
        <v>5506</v>
      </c>
      <c r="G30" s="114">
        <v>5553</v>
      </c>
      <c r="H30" s="140">
        <v>5551</v>
      </c>
      <c r="I30" s="115">
        <v>-273</v>
      </c>
      <c r="J30" s="116">
        <v>-4.918032786885246</v>
      </c>
    </row>
    <row r="31" spans="1:10" s="110" customFormat="1" ht="13.5" customHeight="1" x14ac:dyDescent="0.2">
      <c r="A31" s="118"/>
      <c r="B31" s="121" t="s">
        <v>110</v>
      </c>
      <c r="C31" s="113">
        <v>21.547144754316069</v>
      </c>
      <c r="D31" s="115">
        <v>2596</v>
      </c>
      <c r="E31" s="114">
        <v>2646</v>
      </c>
      <c r="F31" s="114">
        <v>2648</v>
      </c>
      <c r="G31" s="114">
        <v>2654</v>
      </c>
      <c r="H31" s="140">
        <v>2636</v>
      </c>
      <c r="I31" s="115">
        <v>-40</v>
      </c>
      <c r="J31" s="116">
        <v>-1.5174506828528074</v>
      </c>
    </row>
    <row r="32" spans="1:10" s="110" customFormat="1" ht="13.5" customHeight="1" x14ac:dyDescent="0.2">
      <c r="A32" s="120"/>
      <c r="B32" s="121" t="s">
        <v>111</v>
      </c>
      <c r="C32" s="113">
        <v>18.268592297476761</v>
      </c>
      <c r="D32" s="115">
        <v>2201</v>
      </c>
      <c r="E32" s="114">
        <v>2234</v>
      </c>
      <c r="F32" s="114">
        <v>2268</v>
      </c>
      <c r="G32" s="114">
        <v>2278</v>
      </c>
      <c r="H32" s="140">
        <v>2225</v>
      </c>
      <c r="I32" s="115">
        <v>-24</v>
      </c>
      <c r="J32" s="116">
        <v>-1.0786516853932584</v>
      </c>
    </row>
    <row r="33" spans="1:10" s="110" customFormat="1" ht="13.5" customHeight="1" x14ac:dyDescent="0.2">
      <c r="A33" s="120"/>
      <c r="B33" s="121" t="s">
        <v>112</v>
      </c>
      <c r="C33" s="113">
        <v>1.5106241699867198</v>
      </c>
      <c r="D33" s="115">
        <v>182</v>
      </c>
      <c r="E33" s="114">
        <v>192</v>
      </c>
      <c r="F33" s="114">
        <v>219</v>
      </c>
      <c r="G33" s="114">
        <v>217</v>
      </c>
      <c r="H33" s="140">
        <v>207</v>
      </c>
      <c r="I33" s="115">
        <v>-25</v>
      </c>
      <c r="J33" s="116">
        <v>-12.077294685990339</v>
      </c>
    </row>
    <row r="34" spans="1:10" s="110" customFormat="1" ht="13.5" customHeight="1" x14ac:dyDescent="0.2">
      <c r="A34" s="118" t="s">
        <v>113</v>
      </c>
      <c r="B34" s="122" t="s">
        <v>116</v>
      </c>
      <c r="C34" s="113">
        <v>91.957171314741032</v>
      </c>
      <c r="D34" s="115">
        <v>11079</v>
      </c>
      <c r="E34" s="114">
        <v>11358</v>
      </c>
      <c r="F34" s="114">
        <v>11500</v>
      </c>
      <c r="G34" s="114">
        <v>11598</v>
      </c>
      <c r="H34" s="140">
        <v>11448</v>
      </c>
      <c r="I34" s="115">
        <v>-369</v>
      </c>
      <c r="J34" s="116">
        <v>-3.2232704402515724</v>
      </c>
    </row>
    <row r="35" spans="1:10" s="110" customFormat="1" ht="13.5" customHeight="1" x14ac:dyDescent="0.2">
      <c r="A35" s="118"/>
      <c r="B35" s="119" t="s">
        <v>117</v>
      </c>
      <c r="C35" s="113">
        <v>7.9100265604249671</v>
      </c>
      <c r="D35" s="115">
        <v>953</v>
      </c>
      <c r="E35" s="114">
        <v>973</v>
      </c>
      <c r="F35" s="114">
        <v>930</v>
      </c>
      <c r="G35" s="114">
        <v>921</v>
      </c>
      <c r="H35" s="140">
        <v>890</v>
      </c>
      <c r="I35" s="115">
        <v>63</v>
      </c>
      <c r="J35" s="116">
        <v>7.0786516853932584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7745</v>
      </c>
      <c r="E37" s="114">
        <v>7910</v>
      </c>
      <c r="F37" s="114">
        <v>8010</v>
      </c>
      <c r="G37" s="114">
        <v>8271</v>
      </c>
      <c r="H37" s="140">
        <v>8187</v>
      </c>
      <c r="I37" s="115">
        <v>-442</v>
      </c>
      <c r="J37" s="116">
        <v>-5.3988029803346773</v>
      </c>
    </row>
    <row r="38" spans="1:10" s="110" customFormat="1" ht="13.5" customHeight="1" x14ac:dyDescent="0.2">
      <c r="A38" s="118" t="s">
        <v>105</v>
      </c>
      <c r="B38" s="119" t="s">
        <v>106</v>
      </c>
      <c r="C38" s="113">
        <v>38.050355067785667</v>
      </c>
      <c r="D38" s="115">
        <v>2947</v>
      </c>
      <c r="E38" s="114">
        <v>3023</v>
      </c>
      <c r="F38" s="114">
        <v>3042</v>
      </c>
      <c r="G38" s="114">
        <v>3136</v>
      </c>
      <c r="H38" s="140">
        <v>3062</v>
      </c>
      <c r="I38" s="115">
        <v>-115</v>
      </c>
      <c r="J38" s="116">
        <v>-3.7557152188112344</v>
      </c>
    </row>
    <row r="39" spans="1:10" s="110" customFormat="1" ht="13.5" customHeight="1" x14ac:dyDescent="0.2">
      <c r="A39" s="120"/>
      <c r="B39" s="119" t="s">
        <v>107</v>
      </c>
      <c r="C39" s="113">
        <v>61.949644932214333</v>
      </c>
      <c r="D39" s="115">
        <v>4798</v>
      </c>
      <c r="E39" s="114">
        <v>4887</v>
      </c>
      <c r="F39" s="114">
        <v>4968</v>
      </c>
      <c r="G39" s="114">
        <v>5135</v>
      </c>
      <c r="H39" s="140">
        <v>5125</v>
      </c>
      <c r="I39" s="115">
        <v>-327</v>
      </c>
      <c r="J39" s="116">
        <v>-6.3804878048780491</v>
      </c>
    </row>
    <row r="40" spans="1:10" s="110" customFormat="1" ht="13.5" customHeight="1" x14ac:dyDescent="0.2">
      <c r="A40" s="118" t="s">
        <v>105</v>
      </c>
      <c r="B40" s="121" t="s">
        <v>108</v>
      </c>
      <c r="C40" s="113">
        <v>19.289864428663655</v>
      </c>
      <c r="D40" s="115">
        <v>1494</v>
      </c>
      <c r="E40" s="114">
        <v>1458</v>
      </c>
      <c r="F40" s="114">
        <v>1497</v>
      </c>
      <c r="G40" s="114">
        <v>1628</v>
      </c>
      <c r="H40" s="140">
        <v>1531</v>
      </c>
      <c r="I40" s="115">
        <v>-37</v>
      </c>
      <c r="J40" s="116">
        <v>-2.4167210973220117</v>
      </c>
    </row>
    <row r="41" spans="1:10" s="110" customFormat="1" ht="13.5" customHeight="1" x14ac:dyDescent="0.2">
      <c r="A41" s="118"/>
      <c r="B41" s="121" t="s">
        <v>109</v>
      </c>
      <c r="C41" s="113">
        <v>30.794060684312459</v>
      </c>
      <c r="D41" s="115">
        <v>2385</v>
      </c>
      <c r="E41" s="114">
        <v>2526</v>
      </c>
      <c r="F41" s="114">
        <v>2527</v>
      </c>
      <c r="G41" s="114">
        <v>2622</v>
      </c>
      <c r="H41" s="140">
        <v>2691</v>
      </c>
      <c r="I41" s="115">
        <v>-306</v>
      </c>
      <c r="J41" s="116">
        <v>-11.371237458193979</v>
      </c>
    </row>
    <row r="42" spans="1:10" s="110" customFormat="1" ht="13.5" customHeight="1" x14ac:dyDescent="0.2">
      <c r="A42" s="118"/>
      <c r="B42" s="121" t="s">
        <v>110</v>
      </c>
      <c r="C42" s="113">
        <v>21.962556488056812</v>
      </c>
      <c r="D42" s="115">
        <v>1701</v>
      </c>
      <c r="E42" s="114">
        <v>1730</v>
      </c>
      <c r="F42" s="114">
        <v>1759</v>
      </c>
      <c r="G42" s="114">
        <v>1788</v>
      </c>
      <c r="H42" s="140">
        <v>1780</v>
      </c>
      <c r="I42" s="115">
        <v>-79</v>
      </c>
      <c r="J42" s="116">
        <v>-4.4382022471910112</v>
      </c>
    </row>
    <row r="43" spans="1:10" s="110" customFormat="1" ht="13.5" customHeight="1" x14ac:dyDescent="0.2">
      <c r="A43" s="120"/>
      <c r="B43" s="121" t="s">
        <v>111</v>
      </c>
      <c r="C43" s="113">
        <v>27.953518398967077</v>
      </c>
      <c r="D43" s="115">
        <v>2165</v>
      </c>
      <c r="E43" s="114">
        <v>2196</v>
      </c>
      <c r="F43" s="114">
        <v>2227</v>
      </c>
      <c r="G43" s="114">
        <v>2233</v>
      </c>
      <c r="H43" s="140">
        <v>2185</v>
      </c>
      <c r="I43" s="115">
        <v>-20</v>
      </c>
      <c r="J43" s="116">
        <v>-0.91533180778032042</v>
      </c>
    </row>
    <row r="44" spans="1:10" s="110" customFormat="1" ht="13.5" customHeight="1" x14ac:dyDescent="0.2">
      <c r="A44" s="120"/>
      <c r="B44" s="121" t="s">
        <v>112</v>
      </c>
      <c r="C44" s="113">
        <v>2.2466107165913494</v>
      </c>
      <c r="D44" s="115">
        <v>174</v>
      </c>
      <c r="E44" s="114">
        <v>186</v>
      </c>
      <c r="F44" s="114">
        <v>209</v>
      </c>
      <c r="G44" s="114">
        <v>200</v>
      </c>
      <c r="H44" s="140">
        <v>191</v>
      </c>
      <c r="I44" s="115">
        <v>-17</v>
      </c>
      <c r="J44" s="116">
        <v>-8.9005235602094235</v>
      </c>
    </row>
    <row r="45" spans="1:10" s="110" customFormat="1" ht="13.5" customHeight="1" x14ac:dyDescent="0.2">
      <c r="A45" s="118" t="s">
        <v>113</v>
      </c>
      <c r="B45" s="122" t="s">
        <v>116</v>
      </c>
      <c r="C45" s="113">
        <v>91.47837314396385</v>
      </c>
      <c r="D45" s="115">
        <v>7085</v>
      </c>
      <c r="E45" s="114">
        <v>7230</v>
      </c>
      <c r="F45" s="114">
        <v>7354</v>
      </c>
      <c r="G45" s="114">
        <v>7608</v>
      </c>
      <c r="H45" s="140">
        <v>7532</v>
      </c>
      <c r="I45" s="115">
        <v>-447</v>
      </c>
      <c r="J45" s="116">
        <v>-5.9346787041954325</v>
      </c>
    </row>
    <row r="46" spans="1:10" s="110" customFormat="1" ht="13.5" customHeight="1" x14ac:dyDescent="0.2">
      <c r="A46" s="118"/>
      <c r="B46" s="119" t="s">
        <v>117</v>
      </c>
      <c r="C46" s="113">
        <v>8.3150419625564886</v>
      </c>
      <c r="D46" s="115">
        <v>644</v>
      </c>
      <c r="E46" s="114">
        <v>668</v>
      </c>
      <c r="F46" s="114">
        <v>637</v>
      </c>
      <c r="G46" s="114">
        <v>646</v>
      </c>
      <c r="H46" s="140">
        <v>637</v>
      </c>
      <c r="I46" s="115">
        <v>7</v>
      </c>
      <c r="J46" s="116">
        <v>1.098901098901099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4303</v>
      </c>
      <c r="E48" s="114">
        <v>4433</v>
      </c>
      <c r="F48" s="114">
        <v>4439</v>
      </c>
      <c r="G48" s="114">
        <v>4265</v>
      </c>
      <c r="H48" s="140">
        <v>4169</v>
      </c>
      <c r="I48" s="115">
        <v>134</v>
      </c>
      <c r="J48" s="116">
        <v>3.2142000479731352</v>
      </c>
    </row>
    <row r="49" spans="1:12" s="110" customFormat="1" ht="13.5" customHeight="1" x14ac:dyDescent="0.2">
      <c r="A49" s="118" t="s">
        <v>105</v>
      </c>
      <c r="B49" s="119" t="s">
        <v>106</v>
      </c>
      <c r="C49" s="113">
        <v>39.78619567743435</v>
      </c>
      <c r="D49" s="115">
        <v>1712</v>
      </c>
      <c r="E49" s="114">
        <v>1749</v>
      </c>
      <c r="F49" s="114">
        <v>1774</v>
      </c>
      <c r="G49" s="114">
        <v>1658</v>
      </c>
      <c r="H49" s="140">
        <v>1614</v>
      </c>
      <c r="I49" s="115">
        <v>98</v>
      </c>
      <c r="J49" s="116">
        <v>6.0718711276332096</v>
      </c>
    </row>
    <row r="50" spans="1:12" s="110" customFormat="1" ht="13.5" customHeight="1" x14ac:dyDescent="0.2">
      <c r="A50" s="120"/>
      <c r="B50" s="119" t="s">
        <v>107</v>
      </c>
      <c r="C50" s="113">
        <v>60.21380432256565</v>
      </c>
      <c r="D50" s="115">
        <v>2591</v>
      </c>
      <c r="E50" s="114">
        <v>2684</v>
      </c>
      <c r="F50" s="114">
        <v>2665</v>
      </c>
      <c r="G50" s="114">
        <v>2607</v>
      </c>
      <c r="H50" s="140">
        <v>2555</v>
      </c>
      <c r="I50" s="115">
        <v>36</v>
      </c>
      <c r="J50" s="116">
        <v>1.4090019569471623</v>
      </c>
    </row>
    <row r="51" spans="1:12" s="110" customFormat="1" ht="13.5" customHeight="1" x14ac:dyDescent="0.2">
      <c r="A51" s="118" t="s">
        <v>105</v>
      </c>
      <c r="B51" s="121" t="s">
        <v>108</v>
      </c>
      <c r="C51" s="113">
        <v>11.131768533581223</v>
      </c>
      <c r="D51" s="115">
        <v>479</v>
      </c>
      <c r="E51" s="114">
        <v>510</v>
      </c>
      <c r="F51" s="114">
        <v>530</v>
      </c>
      <c r="G51" s="114">
        <v>423</v>
      </c>
      <c r="H51" s="140">
        <v>413</v>
      </c>
      <c r="I51" s="115">
        <v>66</v>
      </c>
      <c r="J51" s="116">
        <v>15.980629539951574</v>
      </c>
    </row>
    <row r="52" spans="1:12" s="110" customFormat="1" ht="13.5" customHeight="1" x14ac:dyDescent="0.2">
      <c r="A52" s="118"/>
      <c r="B52" s="121" t="s">
        <v>109</v>
      </c>
      <c r="C52" s="113">
        <v>67.23216360678596</v>
      </c>
      <c r="D52" s="115">
        <v>2893</v>
      </c>
      <c r="E52" s="114">
        <v>2969</v>
      </c>
      <c r="F52" s="114">
        <v>2979</v>
      </c>
      <c r="G52" s="114">
        <v>2931</v>
      </c>
      <c r="H52" s="140">
        <v>2860</v>
      </c>
      <c r="I52" s="115">
        <v>33</v>
      </c>
      <c r="J52" s="116">
        <v>1.1538461538461537</v>
      </c>
    </row>
    <row r="53" spans="1:12" s="110" customFormat="1" ht="13.5" customHeight="1" x14ac:dyDescent="0.2">
      <c r="A53" s="118"/>
      <c r="B53" s="121" t="s">
        <v>110</v>
      </c>
      <c r="C53" s="113">
        <v>20.799442249593309</v>
      </c>
      <c r="D53" s="115">
        <v>895</v>
      </c>
      <c r="E53" s="114">
        <v>916</v>
      </c>
      <c r="F53" s="114">
        <v>889</v>
      </c>
      <c r="G53" s="114">
        <v>866</v>
      </c>
      <c r="H53" s="140">
        <v>856</v>
      </c>
      <c r="I53" s="115">
        <v>39</v>
      </c>
      <c r="J53" s="116">
        <v>4.55607476635514</v>
      </c>
    </row>
    <row r="54" spans="1:12" s="110" customFormat="1" ht="13.5" customHeight="1" x14ac:dyDescent="0.2">
      <c r="A54" s="120"/>
      <c r="B54" s="121" t="s">
        <v>111</v>
      </c>
      <c r="C54" s="113">
        <v>0.83662561003950731</v>
      </c>
      <c r="D54" s="115">
        <v>36</v>
      </c>
      <c r="E54" s="114">
        <v>38</v>
      </c>
      <c r="F54" s="114">
        <v>41</v>
      </c>
      <c r="G54" s="114">
        <v>45</v>
      </c>
      <c r="H54" s="140">
        <v>40</v>
      </c>
      <c r="I54" s="115">
        <v>-4</v>
      </c>
      <c r="J54" s="116">
        <v>-10</v>
      </c>
    </row>
    <row r="55" spans="1:12" s="110" customFormat="1" ht="13.5" customHeight="1" x14ac:dyDescent="0.2">
      <c r="A55" s="120"/>
      <c r="B55" s="121" t="s">
        <v>112</v>
      </c>
      <c r="C55" s="113">
        <v>0.18591680223100163</v>
      </c>
      <c r="D55" s="115">
        <v>8</v>
      </c>
      <c r="E55" s="114">
        <v>6</v>
      </c>
      <c r="F55" s="114">
        <v>10</v>
      </c>
      <c r="G55" s="114">
        <v>17</v>
      </c>
      <c r="H55" s="140">
        <v>16</v>
      </c>
      <c r="I55" s="115">
        <v>-8</v>
      </c>
      <c r="J55" s="116">
        <v>-50</v>
      </c>
    </row>
    <row r="56" spans="1:12" s="110" customFormat="1" ht="13.5" customHeight="1" x14ac:dyDescent="0.2">
      <c r="A56" s="118" t="s">
        <v>113</v>
      </c>
      <c r="B56" s="122" t="s">
        <v>116</v>
      </c>
      <c r="C56" s="113">
        <v>92.818963513827569</v>
      </c>
      <c r="D56" s="115">
        <v>3994</v>
      </c>
      <c r="E56" s="114">
        <v>4128</v>
      </c>
      <c r="F56" s="114">
        <v>4146</v>
      </c>
      <c r="G56" s="114">
        <v>3990</v>
      </c>
      <c r="H56" s="140">
        <v>3916</v>
      </c>
      <c r="I56" s="115">
        <v>78</v>
      </c>
      <c r="J56" s="116">
        <v>1.9918283963227783</v>
      </c>
    </row>
    <row r="57" spans="1:12" s="110" customFormat="1" ht="13.5" customHeight="1" x14ac:dyDescent="0.2">
      <c r="A57" s="142"/>
      <c r="B57" s="124" t="s">
        <v>117</v>
      </c>
      <c r="C57" s="125">
        <v>7.1810364861724381</v>
      </c>
      <c r="D57" s="143">
        <v>309</v>
      </c>
      <c r="E57" s="144">
        <v>305</v>
      </c>
      <c r="F57" s="144">
        <v>293</v>
      </c>
      <c r="G57" s="144">
        <v>275</v>
      </c>
      <c r="H57" s="145">
        <v>253</v>
      </c>
      <c r="I57" s="143">
        <v>56</v>
      </c>
      <c r="J57" s="146">
        <v>22.134387351778656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46490</v>
      </c>
      <c r="E12" s="236">
        <v>46283</v>
      </c>
      <c r="F12" s="114">
        <v>46640</v>
      </c>
      <c r="G12" s="114">
        <v>45718</v>
      </c>
      <c r="H12" s="140">
        <v>45759</v>
      </c>
      <c r="I12" s="115">
        <v>731</v>
      </c>
      <c r="J12" s="116">
        <v>1.5974999453659389</v>
      </c>
    </row>
    <row r="13" spans="1:15" s="110" customFormat="1" ht="12" customHeight="1" x14ac:dyDescent="0.2">
      <c r="A13" s="118" t="s">
        <v>105</v>
      </c>
      <c r="B13" s="119" t="s">
        <v>106</v>
      </c>
      <c r="C13" s="113">
        <v>51.305657130565713</v>
      </c>
      <c r="D13" s="115">
        <v>23852</v>
      </c>
      <c r="E13" s="114">
        <v>23785</v>
      </c>
      <c r="F13" s="114">
        <v>24086</v>
      </c>
      <c r="G13" s="114">
        <v>23645</v>
      </c>
      <c r="H13" s="140">
        <v>23684</v>
      </c>
      <c r="I13" s="115">
        <v>168</v>
      </c>
      <c r="J13" s="116">
        <v>0.70933963857456506</v>
      </c>
    </row>
    <row r="14" spans="1:15" s="110" customFormat="1" ht="12" customHeight="1" x14ac:dyDescent="0.2">
      <c r="A14" s="118"/>
      <c r="B14" s="119" t="s">
        <v>107</v>
      </c>
      <c r="C14" s="113">
        <v>48.694342869434287</v>
      </c>
      <c r="D14" s="115">
        <v>22638</v>
      </c>
      <c r="E14" s="114">
        <v>22498</v>
      </c>
      <c r="F14" s="114">
        <v>22554</v>
      </c>
      <c r="G14" s="114">
        <v>22073</v>
      </c>
      <c r="H14" s="140">
        <v>22075</v>
      </c>
      <c r="I14" s="115">
        <v>563</v>
      </c>
      <c r="J14" s="116">
        <v>2.5503963759909398</v>
      </c>
    </row>
    <row r="15" spans="1:15" s="110" customFormat="1" ht="12" customHeight="1" x14ac:dyDescent="0.2">
      <c r="A15" s="118" t="s">
        <v>105</v>
      </c>
      <c r="B15" s="121" t="s">
        <v>108</v>
      </c>
      <c r="C15" s="113">
        <v>10.456012045601204</v>
      </c>
      <c r="D15" s="115">
        <v>4861</v>
      </c>
      <c r="E15" s="114">
        <v>5054</v>
      </c>
      <c r="F15" s="114">
        <v>5201</v>
      </c>
      <c r="G15" s="114">
        <v>4541</v>
      </c>
      <c r="H15" s="140">
        <v>4768</v>
      </c>
      <c r="I15" s="115">
        <v>93</v>
      </c>
      <c r="J15" s="116">
        <v>1.950503355704698</v>
      </c>
    </row>
    <row r="16" spans="1:15" s="110" customFormat="1" ht="12" customHeight="1" x14ac:dyDescent="0.2">
      <c r="A16" s="118"/>
      <c r="B16" s="121" t="s">
        <v>109</v>
      </c>
      <c r="C16" s="113">
        <v>64.932243493224348</v>
      </c>
      <c r="D16" s="115">
        <v>30187</v>
      </c>
      <c r="E16" s="114">
        <v>30010</v>
      </c>
      <c r="F16" s="114">
        <v>30276</v>
      </c>
      <c r="G16" s="114">
        <v>30187</v>
      </c>
      <c r="H16" s="140">
        <v>30220</v>
      </c>
      <c r="I16" s="115">
        <v>-33</v>
      </c>
      <c r="J16" s="116">
        <v>-0.10919920582395765</v>
      </c>
    </row>
    <row r="17" spans="1:10" s="110" customFormat="1" ht="12" customHeight="1" x14ac:dyDescent="0.2">
      <c r="A17" s="118"/>
      <c r="B17" s="121" t="s">
        <v>110</v>
      </c>
      <c r="C17" s="113">
        <v>23.19423531942353</v>
      </c>
      <c r="D17" s="115">
        <v>10783</v>
      </c>
      <c r="E17" s="114">
        <v>10552</v>
      </c>
      <c r="F17" s="114">
        <v>10501</v>
      </c>
      <c r="G17" s="114">
        <v>10340</v>
      </c>
      <c r="H17" s="140">
        <v>10169</v>
      </c>
      <c r="I17" s="115">
        <v>614</v>
      </c>
      <c r="J17" s="116">
        <v>6.0379585013275641</v>
      </c>
    </row>
    <row r="18" spans="1:10" s="110" customFormat="1" ht="12" customHeight="1" x14ac:dyDescent="0.2">
      <c r="A18" s="120"/>
      <c r="B18" s="121" t="s">
        <v>111</v>
      </c>
      <c r="C18" s="113">
        <v>1.4175091417509142</v>
      </c>
      <c r="D18" s="115">
        <v>659</v>
      </c>
      <c r="E18" s="114">
        <v>667</v>
      </c>
      <c r="F18" s="114">
        <v>662</v>
      </c>
      <c r="G18" s="114">
        <v>650</v>
      </c>
      <c r="H18" s="140">
        <v>602</v>
      </c>
      <c r="I18" s="115">
        <v>57</v>
      </c>
      <c r="J18" s="116">
        <v>9.4684385382059801</v>
      </c>
    </row>
    <row r="19" spans="1:10" s="110" customFormat="1" ht="12" customHeight="1" x14ac:dyDescent="0.2">
      <c r="A19" s="120"/>
      <c r="B19" s="121" t="s">
        <v>112</v>
      </c>
      <c r="C19" s="113">
        <v>0.38287803828780381</v>
      </c>
      <c r="D19" s="115">
        <v>178</v>
      </c>
      <c r="E19" s="114">
        <v>184</v>
      </c>
      <c r="F19" s="114">
        <v>193</v>
      </c>
      <c r="G19" s="114">
        <v>180</v>
      </c>
      <c r="H19" s="140">
        <v>158</v>
      </c>
      <c r="I19" s="115">
        <v>20</v>
      </c>
      <c r="J19" s="116">
        <v>12.658227848101266</v>
      </c>
    </row>
    <row r="20" spans="1:10" s="110" customFormat="1" ht="12" customHeight="1" x14ac:dyDescent="0.2">
      <c r="A20" s="118" t="s">
        <v>113</v>
      </c>
      <c r="B20" s="119" t="s">
        <v>181</v>
      </c>
      <c r="C20" s="113">
        <v>67.035921703592166</v>
      </c>
      <c r="D20" s="115">
        <v>31165</v>
      </c>
      <c r="E20" s="114">
        <v>31138</v>
      </c>
      <c r="F20" s="114">
        <v>31474</v>
      </c>
      <c r="G20" s="114">
        <v>30869</v>
      </c>
      <c r="H20" s="140">
        <v>31065</v>
      </c>
      <c r="I20" s="115">
        <v>100</v>
      </c>
      <c r="J20" s="116">
        <v>0.32190568163528088</v>
      </c>
    </row>
    <row r="21" spans="1:10" s="110" customFormat="1" ht="12" customHeight="1" x14ac:dyDescent="0.2">
      <c r="A21" s="118"/>
      <c r="B21" s="119" t="s">
        <v>182</v>
      </c>
      <c r="C21" s="113">
        <v>32.964078296407827</v>
      </c>
      <c r="D21" s="115">
        <v>15325</v>
      </c>
      <c r="E21" s="114">
        <v>15145</v>
      </c>
      <c r="F21" s="114">
        <v>15166</v>
      </c>
      <c r="G21" s="114">
        <v>14849</v>
      </c>
      <c r="H21" s="140">
        <v>14694</v>
      </c>
      <c r="I21" s="115">
        <v>631</v>
      </c>
      <c r="J21" s="116">
        <v>4.2942697699741395</v>
      </c>
    </row>
    <row r="22" spans="1:10" s="110" customFormat="1" ht="12" customHeight="1" x14ac:dyDescent="0.2">
      <c r="A22" s="118" t="s">
        <v>113</v>
      </c>
      <c r="B22" s="119" t="s">
        <v>116</v>
      </c>
      <c r="C22" s="113">
        <v>91.67347816734781</v>
      </c>
      <c r="D22" s="115">
        <v>42619</v>
      </c>
      <c r="E22" s="114">
        <v>42537</v>
      </c>
      <c r="F22" s="114">
        <v>42824</v>
      </c>
      <c r="G22" s="114">
        <v>42020</v>
      </c>
      <c r="H22" s="140">
        <v>42126</v>
      </c>
      <c r="I22" s="115">
        <v>493</v>
      </c>
      <c r="J22" s="116">
        <v>1.1702986279257466</v>
      </c>
    </row>
    <row r="23" spans="1:10" s="110" customFormat="1" ht="12" customHeight="1" x14ac:dyDescent="0.2">
      <c r="A23" s="118"/>
      <c r="B23" s="119" t="s">
        <v>117</v>
      </c>
      <c r="C23" s="113">
        <v>8.2921058292105823</v>
      </c>
      <c r="D23" s="115">
        <v>3855</v>
      </c>
      <c r="E23" s="114">
        <v>3735</v>
      </c>
      <c r="F23" s="114">
        <v>3806</v>
      </c>
      <c r="G23" s="114">
        <v>3689</v>
      </c>
      <c r="H23" s="140">
        <v>3626</v>
      </c>
      <c r="I23" s="115">
        <v>229</v>
      </c>
      <c r="J23" s="116">
        <v>6.3154991726420295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60788</v>
      </c>
      <c r="E64" s="236">
        <v>60779</v>
      </c>
      <c r="F64" s="236">
        <v>60989</v>
      </c>
      <c r="G64" s="236">
        <v>59725</v>
      </c>
      <c r="H64" s="140">
        <v>59670</v>
      </c>
      <c r="I64" s="115">
        <v>1118</v>
      </c>
      <c r="J64" s="116">
        <v>1.8736383442265796</v>
      </c>
    </row>
    <row r="65" spans="1:12" s="110" customFormat="1" ht="12" customHeight="1" x14ac:dyDescent="0.2">
      <c r="A65" s="118" t="s">
        <v>105</v>
      </c>
      <c r="B65" s="119" t="s">
        <v>106</v>
      </c>
      <c r="C65" s="113">
        <v>53.295058235177997</v>
      </c>
      <c r="D65" s="235">
        <v>32397</v>
      </c>
      <c r="E65" s="236">
        <v>32427</v>
      </c>
      <c r="F65" s="236">
        <v>32648</v>
      </c>
      <c r="G65" s="236">
        <v>31961</v>
      </c>
      <c r="H65" s="140">
        <v>31901</v>
      </c>
      <c r="I65" s="115">
        <v>496</v>
      </c>
      <c r="J65" s="116">
        <v>1.5548101940378045</v>
      </c>
    </row>
    <row r="66" spans="1:12" s="110" customFormat="1" ht="12" customHeight="1" x14ac:dyDescent="0.2">
      <c r="A66" s="118"/>
      <c r="B66" s="119" t="s">
        <v>107</v>
      </c>
      <c r="C66" s="113">
        <v>46.704941764822003</v>
      </c>
      <c r="D66" s="235">
        <v>28391</v>
      </c>
      <c r="E66" s="236">
        <v>28352</v>
      </c>
      <c r="F66" s="236">
        <v>28341</v>
      </c>
      <c r="G66" s="236">
        <v>27764</v>
      </c>
      <c r="H66" s="140">
        <v>27769</v>
      </c>
      <c r="I66" s="115">
        <v>622</v>
      </c>
      <c r="J66" s="116">
        <v>2.2399078108682344</v>
      </c>
    </row>
    <row r="67" spans="1:12" s="110" customFormat="1" ht="12" customHeight="1" x14ac:dyDescent="0.2">
      <c r="A67" s="118" t="s">
        <v>105</v>
      </c>
      <c r="B67" s="121" t="s">
        <v>108</v>
      </c>
      <c r="C67" s="113">
        <v>10.400078962953215</v>
      </c>
      <c r="D67" s="235">
        <v>6322</v>
      </c>
      <c r="E67" s="236">
        <v>6506</v>
      </c>
      <c r="F67" s="236">
        <v>6622</v>
      </c>
      <c r="G67" s="236">
        <v>5796</v>
      </c>
      <c r="H67" s="140">
        <v>6068</v>
      </c>
      <c r="I67" s="115">
        <v>254</v>
      </c>
      <c r="J67" s="116">
        <v>4.1858932102834538</v>
      </c>
    </row>
    <row r="68" spans="1:12" s="110" customFormat="1" ht="12" customHeight="1" x14ac:dyDescent="0.2">
      <c r="A68" s="118"/>
      <c r="B68" s="121" t="s">
        <v>109</v>
      </c>
      <c r="C68" s="113">
        <v>65.679081397644268</v>
      </c>
      <c r="D68" s="235">
        <v>39925</v>
      </c>
      <c r="E68" s="236">
        <v>39883</v>
      </c>
      <c r="F68" s="236">
        <v>40116</v>
      </c>
      <c r="G68" s="236">
        <v>39963</v>
      </c>
      <c r="H68" s="140">
        <v>39882</v>
      </c>
      <c r="I68" s="115">
        <v>43</v>
      </c>
      <c r="J68" s="116">
        <v>0.10781806328669576</v>
      </c>
    </row>
    <row r="69" spans="1:12" s="110" customFormat="1" ht="12" customHeight="1" x14ac:dyDescent="0.2">
      <c r="A69" s="118"/>
      <c r="B69" s="121" t="s">
        <v>110</v>
      </c>
      <c r="C69" s="113">
        <v>22.703494110679738</v>
      </c>
      <c r="D69" s="235">
        <v>13801</v>
      </c>
      <c r="E69" s="236">
        <v>13642</v>
      </c>
      <c r="F69" s="236">
        <v>13511</v>
      </c>
      <c r="G69" s="236">
        <v>13221</v>
      </c>
      <c r="H69" s="140">
        <v>13014</v>
      </c>
      <c r="I69" s="115">
        <v>787</v>
      </c>
      <c r="J69" s="116">
        <v>6.047333640694637</v>
      </c>
    </row>
    <row r="70" spans="1:12" s="110" customFormat="1" ht="12" customHeight="1" x14ac:dyDescent="0.2">
      <c r="A70" s="120"/>
      <c r="B70" s="121" t="s">
        <v>111</v>
      </c>
      <c r="C70" s="113">
        <v>1.2173455287227741</v>
      </c>
      <c r="D70" s="235">
        <v>740</v>
      </c>
      <c r="E70" s="236">
        <v>748</v>
      </c>
      <c r="F70" s="236">
        <v>740</v>
      </c>
      <c r="G70" s="236">
        <v>745</v>
      </c>
      <c r="H70" s="140">
        <v>706</v>
      </c>
      <c r="I70" s="115">
        <v>34</v>
      </c>
      <c r="J70" s="116">
        <v>4.8158640226628897</v>
      </c>
    </row>
    <row r="71" spans="1:12" s="110" customFormat="1" ht="12" customHeight="1" x14ac:dyDescent="0.2">
      <c r="A71" s="120"/>
      <c r="B71" s="121" t="s">
        <v>112</v>
      </c>
      <c r="C71" s="113">
        <v>0.33723761268671448</v>
      </c>
      <c r="D71" s="235">
        <v>205</v>
      </c>
      <c r="E71" s="236">
        <v>202</v>
      </c>
      <c r="F71" s="236">
        <v>213</v>
      </c>
      <c r="G71" s="236">
        <v>200</v>
      </c>
      <c r="H71" s="140">
        <v>196</v>
      </c>
      <c r="I71" s="115">
        <v>9</v>
      </c>
      <c r="J71" s="116">
        <v>4.591836734693878</v>
      </c>
    </row>
    <row r="72" spans="1:12" s="110" customFormat="1" ht="12" customHeight="1" x14ac:dyDescent="0.2">
      <c r="A72" s="118" t="s">
        <v>113</v>
      </c>
      <c r="B72" s="119" t="s">
        <v>181</v>
      </c>
      <c r="C72" s="113">
        <v>69.8065407646246</v>
      </c>
      <c r="D72" s="235">
        <v>42434</v>
      </c>
      <c r="E72" s="236">
        <v>42504</v>
      </c>
      <c r="F72" s="236">
        <v>42800</v>
      </c>
      <c r="G72" s="236">
        <v>41829</v>
      </c>
      <c r="H72" s="140">
        <v>41995</v>
      </c>
      <c r="I72" s="115">
        <v>439</v>
      </c>
      <c r="J72" s="116">
        <v>1.0453625431599001</v>
      </c>
    </row>
    <row r="73" spans="1:12" s="110" customFormat="1" ht="12" customHeight="1" x14ac:dyDescent="0.2">
      <c r="A73" s="118"/>
      <c r="B73" s="119" t="s">
        <v>182</v>
      </c>
      <c r="C73" s="113">
        <v>30.193459235375403</v>
      </c>
      <c r="D73" s="115">
        <v>18354</v>
      </c>
      <c r="E73" s="114">
        <v>18275</v>
      </c>
      <c r="F73" s="114">
        <v>18189</v>
      </c>
      <c r="G73" s="114">
        <v>17896</v>
      </c>
      <c r="H73" s="140">
        <v>17675</v>
      </c>
      <c r="I73" s="115">
        <v>679</v>
      </c>
      <c r="J73" s="116">
        <v>3.8415841584158414</v>
      </c>
    </row>
    <row r="74" spans="1:12" s="110" customFormat="1" ht="12" customHeight="1" x14ac:dyDescent="0.2">
      <c r="A74" s="118" t="s">
        <v>113</v>
      </c>
      <c r="B74" s="119" t="s">
        <v>116</v>
      </c>
      <c r="C74" s="113">
        <v>92.485358952424818</v>
      </c>
      <c r="D74" s="115">
        <v>56220</v>
      </c>
      <c r="E74" s="114">
        <v>56347</v>
      </c>
      <c r="F74" s="114">
        <v>56562</v>
      </c>
      <c r="G74" s="114">
        <v>55394</v>
      </c>
      <c r="H74" s="140">
        <v>55418</v>
      </c>
      <c r="I74" s="115">
        <v>802</v>
      </c>
      <c r="J74" s="116">
        <v>1.4471832256667509</v>
      </c>
    </row>
    <row r="75" spans="1:12" s="110" customFormat="1" ht="12" customHeight="1" x14ac:dyDescent="0.2">
      <c r="A75" s="142"/>
      <c r="B75" s="124" t="s">
        <v>117</v>
      </c>
      <c r="C75" s="125">
        <v>7.471869447917352</v>
      </c>
      <c r="D75" s="143">
        <v>4542</v>
      </c>
      <c r="E75" s="144">
        <v>4410</v>
      </c>
      <c r="F75" s="144">
        <v>4402</v>
      </c>
      <c r="G75" s="144">
        <v>4311</v>
      </c>
      <c r="H75" s="145">
        <v>4234</v>
      </c>
      <c r="I75" s="143">
        <v>308</v>
      </c>
      <c r="J75" s="146">
        <v>7.2744449692961739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46490</v>
      </c>
      <c r="G11" s="114">
        <v>46283</v>
      </c>
      <c r="H11" s="114">
        <v>46640</v>
      </c>
      <c r="I11" s="114">
        <v>45718</v>
      </c>
      <c r="J11" s="140">
        <v>45759</v>
      </c>
      <c r="K11" s="114">
        <v>731</v>
      </c>
      <c r="L11" s="116">
        <v>1.5974999453659389</v>
      </c>
    </row>
    <row r="12" spans="1:17" s="110" customFormat="1" ht="24.95" customHeight="1" x14ac:dyDescent="0.2">
      <c r="A12" s="604" t="s">
        <v>185</v>
      </c>
      <c r="B12" s="605"/>
      <c r="C12" s="605"/>
      <c r="D12" s="606"/>
      <c r="E12" s="113">
        <v>51.305657130565713</v>
      </c>
      <c r="F12" s="115">
        <v>23852</v>
      </c>
      <c r="G12" s="114">
        <v>23785</v>
      </c>
      <c r="H12" s="114">
        <v>24086</v>
      </c>
      <c r="I12" s="114">
        <v>23645</v>
      </c>
      <c r="J12" s="140">
        <v>23684</v>
      </c>
      <c r="K12" s="114">
        <v>168</v>
      </c>
      <c r="L12" s="116">
        <v>0.70933963857456506</v>
      </c>
    </row>
    <row r="13" spans="1:17" s="110" customFormat="1" ht="15" customHeight="1" x14ac:dyDescent="0.2">
      <c r="A13" s="120"/>
      <c r="B13" s="612" t="s">
        <v>107</v>
      </c>
      <c r="C13" s="612"/>
      <c r="E13" s="113">
        <v>48.694342869434287</v>
      </c>
      <c r="F13" s="115">
        <v>22638</v>
      </c>
      <c r="G13" s="114">
        <v>22498</v>
      </c>
      <c r="H13" s="114">
        <v>22554</v>
      </c>
      <c r="I13" s="114">
        <v>22073</v>
      </c>
      <c r="J13" s="140">
        <v>22075</v>
      </c>
      <c r="K13" s="114">
        <v>563</v>
      </c>
      <c r="L13" s="116">
        <v>2.5503963759909398</v>
      </c>
    </row>
    <row r="14" spans="1:17" s="110" customFormat="1" ht="24.95" customHeight="1" x14ac:dyDescent="0.2">
      <c r="A14" s="604" t="s">
        <v>186</v>
      </c>
      <c r="B14" s="605"/>
      <c r="C14" s="605"/>
      <c r="D14" s="606"/>
      <c r="E14" s="113">
        <v>10.456012045601204</v>
      </c>
      <c r="F14" s="115">
        <v>4861</v>
      </c>
      <c r="G14" s="114">
        <v>5054</v>
      </c>
      <c r="H14" s="114">
        <v>5201</v>
      </c>
      <c r="I14" s="114">
        <v>4541</v>
      </c>
      <c r="J14" s="140">
        <v>4768</v>
      </c>
      <c r="K14" s="114">
        <v>93</v>
      </c>
      <c r="L14" s="116">
        <v>1.950503355704698</v>
      </c>
    </row>
    <row r="15" spans="1:17" s="110" customFormat="1" ht="15" customHeight="1" x14ac:dyDescent="0.2">
      <c r="A15" s="120"/>
      <c r="B15" s="119"/>
      <c r="C15" s="258" t="s">
        <v>106</v>
      </c>
      <c r="E15" s="113">
        <v>58.835630528697799</v>
      </c>
      <c r="F15" s="115">
        <v>2860</v>
      </c>
      <c r="G15" s="114">
        <v>2988</v>
      </c>
      <c r="H15" s="114">
        <v>3104</v>
      </c>
      <c r="I15" s="114">
        <v>2700</v>
      </c>
      <c r="J15" s="140">
        <v>2839</v>
      </c>
      <c r="K15" s="114">
        <v>21</v>
      </c>
      <c r="L15" s="116">
        <v>0.73969707643536453</v>
      </c>
    </row>
    <row r="16" spans="1:17" s="110" customFormat="1" ht="15" customHeight="1" x14ac:dyDescent="0.2">
      <c r="A16" s="120"/>
      <c r="B16" s="119"/>
      <c r="C16" s="258" t="s">
        <v>107</v>
      </c>
      <c r="E16" s="113">
        <v>41.164369471302201</v>
      </c>
      <c r="F16" s="115">
        <v>2001</v>
      </c>
      <c r="G16" s="114">
        <v>2066</v>
      </c>
      <c r="H16" s="114">
        <v>2097</v>
      </c>
      <c r="I16" s="114">
        <v>1841</v>
      </c>
      <c r="J16" s="140">
        <v>1929</v>
      </c>
      <c r="K16" s="114">
        <v>72</v>
      </c>
      <c r="L16" s="116">
        <v>3.7325038880248833</v>
      </c>
    </row>
    <row r="17" spans="1:12" s="110" customFormat="1" ht="15" customHeight="1" x14ac:dyDescent="0.2">
      <c r="A17" s="120"/>
      <c r="B17" s="121" t="s">
        <v>109</v>
      </c>
      <c r="C17" s="258"/>
      <c r="E17" s="113">
        <v>64.932243493224348</v>
      </c>
      <c r="F17" s="115">
        <v>30187</v>
      </c>
      <c r="G17" s="114">
        <v>30010</v>
      </c>
      <c r="H17" s="114">
        <v>30276</v>
      </c>
      <c r="I17" s="114">
        <v>30187</v>
      </c>
      <c r="J17" s="140">
        <v>30220</v>
      </c>
      <c r="K17" s="114">
        <v>-33</v>
      </c>
      <c r="L17" s="116">
        <v>-0.10919920582395765</v>
      </c>
    </row>
    <row r="18" spans="1:12" s="110" customFormat="1" ht="15" customHeight="1" x14ac:dyDescent="0.2">
      <c r="A18" s="120"/>
      <c r="B18" s="119"/>
      <c r="C18" s="258" t="s">
        <v>106</v>
      </c>
      <c r="E18" s="113">
        <v>50.972272832676317</v>
      </c>
      <c r="F18" s="115">
        <v>15387</v>
      </c>
      <c r="G18" s="114">
        <v>15309</v>
      </c>
      <c r="H18" s="114">
        <v>15485</v>
      </c>
      <c r="I18" s="114">
        <v>15518</v>
      </c>
      <c r="J18" s="140">
        <v>15535</v>
      </c>
      <c r="K18" s="114">
        <v>-148</v>
      </c>
      <c r="L18" s="116">
        <v>-0.9526874798841326</v>
      </c>
    </row>
    <row r="19" spans="1:12" s="110" customFormat="1" ht="15" customHeight="1" x14ac:dyDescent="0.2">
      <c r="A19" s="120"/>
      <c r="B19" s="119"/>
      <c r="C19" s="258" t="s">
        <v>107</v>
      </c>
      <c r="E19" s="113">
        <v>49.027727167323683</v>
      </c>
      <c r="F19" s="115">
        <v>14800</v>
      </c>
      <c r="G19" s="114">
        <v>14701</v>
      </c>
      <c r="H19" s="114">
        <v>14791</v>
      </c>
      <c r="I19" s="114">
        <v>14669</v>
      </c>
      <c r="J19" s="140">
        <v>14685</v>
      </c>
      <c r="K19" s="114">
        <v>115</v>
      </c>
      <c r="L19" s="116">
        <v>0.78311201906707528</v>
      </c>
    </row>
    <row r="20" spans="1:12" s="110" customFormat="1" ht="15" customHeight="1" x14ac:dyDescent="0.2">
      <c r="A20" s="120"/>
      <c r="B20" s="121" t="s">
        <v>110</v>
      </c>
      <c r="C20" s="258"/>
      <c r="E20" s="113">
        <v>23.19423531942353</v>
      </c>
      <c r="F20" s="115">
        <v>10783</v>
      </c>
      <c r="G20" s="114">
        <v>10552</v>
      </c>
      <c r="H20" s="114">
        <v>10501</v>
      </c>
      <c r="I20" s="114">
        <v>10340</v>
      </c>
      <c r="J20" s="140">
        <v>10169</v>
      </c>
      <c r="K20" s="114">
        <v>614</v>
      </c>
      <c r="L20" s="116">
        <v>6.0379585013275641</v>
      </c>
    </row>
    <row r="21" spans="1:12" s="110" customFormat="1" ht="15" customHeight="1" x14ac:dyDescent="0.2">
      <c r="A21" s="120"/>
      <c r="B21" s="119"/>
      <c r="C21" s="258" t="s">
        <v>106</v>
      </c>
      <c r="E21" s="113">
        <v>48.428081238987296</v>
      </c>
      <c r="F21" s="115">
        <v>5222</v>
      </c>
      <c r="G21" s="114">
        <v>5091</v>
      </c>
      <c r="H21" s="114">
        <v>5097</v>
      </c>
      <c r="I21" s="114">
        <v>5028</v>
      </c>
      <c r="J21" s="140">
        <v>4945</v>
      </c>
      <c r="K21" s="114">
        <v>277</v>
      </c>
      <c r="L21" s="116">
        <v>5.6016177957532864</v>
      </c>
    </row>
    <row r="22" spans="1:12" s="110" customFormat="1" ht="15" customHeight="1" x14ac:dyDescent="0.2">
      <c r="A22" s="120"/>
      <c r="B22" s="119"/>
      <c r="C22" s="258" t="s">
        <v>107</v>
      </c>
      <c r="E22" s="113">
        <v>51.571918761012704</v>
      </c>
      <c r="F22" s="115">
        <v>5561</v>
      </c>
      <c r="G22" s="114">
        <v>5461</v>
      </c>
      <c r="H22" s="114">
        <v>5404</v>
      </c>
      <c r="I22" s="114">
        <v>5312</v>
      </c>
      <c r="J22" s="140">
        <v>5224</v>
      </c>
      <c r="K22" s="114">
        <v>337</v>
      </c>
      <c r="L22" s="116">
        <v>6.4509954058192953</v>
      </c>
    </row>
    <row r="23" spans="1:12" s="110" customFormat="1" ht="15" customHeight="1" x14ac:dyDescent="0.2">
      <c r="A23" s="120"/>
      <c r="B23" s="121" t="s">
        <v>111</v>
      </c>
      <c r="C23" s="258"/>
      <c r="E23" s="113">
        <v>1.4175091417509142</v>
      </c>
      <c r="F23" s="115">
        <v>659</v>
      </c>
      <c r="G23" s="114">
        <v>667</v>
      </c>
      <c r="H23" s="114">
        <v>662</v>
      </c>
      <c r="I23" s="114">
        <v>650</v>
      </c>
      <c r="J23" s="140">
        <v>602</v>
      </c>
      <c r="K23" s="114">
        <v>57</v>
      </c>
      <c r="L23" s="116">
        <v>9.4684385382059801</v>
      </c>
    </row>
    <row r="24" spans="1:12" s="110" customFormat="1" ht="15" customHeight="1" x14ac:dyDescent="0.2">
      <c r="A24" s="120"/>
      <c r="B24" s="119"/>
      <c r="C24" s="258" t="s">
        <v>106</v>
      </c>
      <c r="E24" s="113">
        <v>58.118361153262519</v>
      </c>
      <c r="F24" s="115">
        <v>383</v>
      </c>
      <c r="G24" s="114">
        <v>397</v>
      </c>
      <c r="H24" s="114">
        <v>400</v>
      </c>
      <c r="I24" s="114">
        <v>399</v>
      </c>
      <c r="J24" s="140">
        <v>365</v>
      </c>
      <c r="K24" s="114">
        <v>18</v>
      </c>
      <c r="L24" s="116">
        <v>4.9315068493150687</v>
      </c>
    </row>
    <row r="25" spans="1:12" s="110" customFormat="1" ht="15" customHeight="1" x14ac:dyDescent="0.2">
      <c r="A25" s="120"/>
      <c r="B25" s="119"/>
      <c r="C25" s="258" t="s">
        <v>107</v>
      </c>
      <c r="E25" s="113">
        <v>41.881638846737481</v>
      </c>
      <c r="F25" s="115">
        <v>276</v>
      </c>
      <c r="G25" s="114">
        <v>270</v>
      </c>
      <c r="H25" s="114">
        <v>262</v>
      </c>
      <c r="I25" s="114">
        <v>251</v>
      </c>
      <c r="J25" s="140">
        <v>237</v>
      </c>
      <c r="K25" s="114">
        <v>39</v>
      </c>
      <c r="L25" s="116">
        <v>16.455696202531644</v>
      </c>
    </row>
    <row r="26" spans="1:12" s="110" customFormat="1" ht="15" customHeight="1" x14ac:dyDescent="0.2">
      <c r="A26" s="120"/>
      <c r="C26" s="121" t="s">
        <v>187</v>
      </c>
      <c r="D26" s="110" t="s">
        <v>188</v>
      </c>
      <c r="E26" s="113">
        <v>0.38287803828780381</v>
      </c>
      <c r="F26" s="115">
        <v>178</v>
      </c>
      <c r="G26" s="114">
        <v>184</v>
      </c>
      <c r="H26" s="114">
        <v>193</v>
      </c>
      <c r="I26" s="114">
        <v>180</v>
      </c>
      <c r="J26" s="140">
        <v>158</v>
      </c>
      <c r="K26" s="114">
        <v>20</v>
      </c>
      <c r="L26" s="116">
        <v>12.658227848101266</v>
      </c>
    </row>
    <row r="27" spans="1:12" s="110" customFormat="1" ht="15" customHeight="1" x14ac:dyDescent="0.2">
      <c r="A27" s="120"/>
      <c r="B27" s="119"/>
      <c r="D27" s="259" t="s">
        <v>106</v>
      </c>
      <c r="E27" s="113">
        <v>49.438202247191015</v>
      </c>
      <c r="F27" s="115">
        <v>88</v>
      </c>
      <c r="G27" s="114">
        <v>93</v>
      </c>
      <c r="H27" s="114">
        <v>98</v>
      </c>
      <c r="I27" s="114">
        <v>91</v>
      </c>
      <c r="J27" s="140">
        <v>77</v>
      </c>
      <c r="K27" s="114">
        <v>11</v>
      </c>
      <c r="L27" s="116">
        <v>14.285714285714286</v>
      </c>
    </row>
    <row r="28" spans="1:12" s="110" customFormat="1" ht="15" customHeight="1" x14ac:dyDescent="0.2">
      <c r="A28" s="120"/>
      <c r="B28" s="119"/>
      <c r="D28" s="259" t="s">
        <v>107</v>
      </c>
      <c r="E28" s="113">
        <v>50.561797752808985</v>
      </c>
      <c r="F28" s="115">
        <v>90</v>
      </c>
      <c r="G28" s="114">
        <v>91</v>
      </c>
      <c r="H28" s="114">
        <v>95</v>
      </c>
      <c r="I28" s="114">
        <v>89</v>
      </c>
      <c r="J28" s="140">
        <v>81</v>
      </c>
      <c r="K28" s="114">
        <v>9</v>
      </c>
      <c r="L28" s="116">
        <v>11.111111111111111</v>
      </c>
    </row>
    <row r="29" spans="1:12" s="110" customFormat="1" ht="24.95" customHeight="1" x14ac:dyDescent="0.2">
      <c r="A29" s="604" t="s">
        <v>189</v>
      </c>
      <c r="B29" s="605"/>
      <c r="C29" s="605"/>
      <c r="D29" s="606"/>
      <c r="E29" s="113">
        <v>91.67347816734781</v>
      </c>
      <c r="F29" s="115">
        <v>42619</v>
      </c>
      <c r="G29" s="114">
        <v>42537</v>
      </c>
      <c r="H29" s="114">
        <v>42824</v>
      </c>
      <c r="I29" s="114">
        <v>42020</v>
      </c>
      <c r="J29" s="140">
        <v>42126</v>
      </c>
      <c r="K29" s="114">
        <v>493</v>
      </c>
      <c r="L29" s="116">
        <v>1.1702986279257466</v>
      </c>
    </row>
    <row r="30" spans="1:12" s="110" customFormat="1" ht="15" customHeight="1" x14ac:dyDescent="0.2">
      <c r="A30" s="120"/>
      <c r="B30" s="119"/>
      <c r="C30" s="258" t="s">
        <v>106</v>
      </c>
      <c r="E30" s="113">
        <v>50.012905042352003</v>
      </c>
      <c r="F30" s="115">
        <v>21315</v>
      </c>
      <c r="G30" s="114">
        <v>21331</v>
      </c>
      <c r="H30" s="114">
        <v>21573</v>
      </c>
      <c r="I30" s="114">
        <v>21219</v>
      </c>
      <c r="J30" s="140">
        <v>21289</v>
      </c>
      <c r="K30" s="114">
        <v>26</v>
      </c>
      <c r="L30" s="116">
        <v>0.12212879891023533</v>
      </c>
    </row>
    <row r="31" spans="1:12" s="110" customFormat="1" ht="15" customHeight="1" x14ac:dyDescent="0.2">
      <c r="A31" s="120"/>
      <c r="B31" s="119"/>
      <c r="C31" s="258" t="s">
        <v>107</v>
      </c>
      <c r="E31" s="113">
        <v>49.987094957647997</v>
      </c>
      <c r="F31" s="115">
        <v>21304</v>
      </c>
      <c r="G31" s="114">
        <v>21206</v>
      </c>
      <c r="H31" s="114">
        <v>21251</v>
      </c>
      <c r="I31" s="114">
        <v>20801</v>
      </c>
      <c r="J31" s="140">
        <v>20837</v>
      </c>
      <c r="K31" s="114">
        <v>467</v>
      </c>
      <c r="L31" s="116">
        <v>2.2412055478235828</v>
      </c>
    </row>
    <row r="32" spans="1:12" s="110" customFormat="1" ht="15" customHeight="1" x14ac:dyDescent="0.2">
      <c r="A32" s="120"/>
      <c r="B32" s="119" t="s">
        <v>117</v>
      </c>
      <c r="C32" s="258"/>
      <c r="E32" s="113">
        <v>8.2921058292105823</v>
      </c>
      <c r="F32" s="115">
        <v>3855</v>
      </c>
      <c r="G32" s="114">
        <v>3735</v>
      </c>
      <c r="H32" s="114">
        <v>3806</v>
      </c>
      <c r="I32" s="114">
        <v>3689</v>
      </c>
      <c r="J32" s="140">
        <v>3626</v>
      </c>
      <c r="K32" s="114">
        <v>229</v>
      </c>
      <c r="L32" s="116">
        <v>6.3154991726420295</v>
      </c>
    </row>
    <row r="33" spans="1:12" s="110" customFormat="1" ht="15" customHeight="1" x14ac:dyDescent="0.2">
      <c r="A33" s="120"/>
      <c r="B33" s="119"/>
      <c r="C33" s="258" t="s">
        <v>106</v>
      </c>
      <c r="E33" s="113">
        <v>65.473411154345001</v>
      </c>
      <c r="F33" s="115">
        <v>2524</v>
      </c>
      <c r="G33" s="114">
        <v>2446</v>
      </c>
      <c r="H33" s="114">
        <v>2506</v>
      </c>
      <c r="I33" s="114">
        <v>2420</v>
      </c>
      <c r="J33" s="140">
        <v>2390</v>
      </c>
      <c r="K33" s="114">
        <v>134</v>
      </c>
      <c r="L33" s="116">
        <v>5.6066945606694558</v>
      </c>
    </row>
    <row r="34" spans="1:12" s="110" customFormat="1" ht="15" customHeight="1" x14ac:dyDescent="0.2">
      <c r="A34" s="120"/>
      <c r="B34" s="119"/>
      <c r="C34" s="258" t="s">
        <v>107</v>
      </c>
      <c r="E34" s="113">
        <v>34.526588845654992</v>
      </c>
      <c r="F34" s="115">
        <v>1331</v>
      </c>
      <c r="G34" s="114">
        <v>1289</v>
      </c>
      <c r="H34" s="114">
        <v>1300</v>
      </c>
      <c r="I34" s="114">
        <v>1269</v>
      </c>
      <c r="J34" s="140">
        <v>1236</v>
      </c>
      <c r="K34" s="114">
        <v>95</v>
      </c>
      <c r="L34" s="116">
        <v>7.6860841423948223</v>
      </c>
    </row>
    <row r="35" spans="1:12" s="110" customFormat="1" ht="24.95" customHeight="1" x14ac:dyDescent="0.2">
      <c r="A35" s="604" t="s">
        <v>190</v>
      </c>
      <c r="B35" s="605"/>
      <c r="C35" s="605"/>
      <c r="D35" s="606"/>
      <c r="E35" s="113">
        <v>67.035921703592166</v>
      </c>
      <c r="F35" s="115">
        <v>31165</v>
      </c>
      <c r="G35" s="114">
        <v>31138</v>
      </c>
      <c r="H35" s="114">
        <v>31474</v>
      </c>
      <c r="I35" s="114">
        <v>30869</v>
      </c>
      <c r="J35" s="140">
        <v>31065</v>
      </c>
      <c r="K35" s="114">
        <v>100</v>
      </c>
      <c r="L35" s="116">
        <v>0.32190568163528088</v>
      </c>
    </row>
    <row r="36" spans="1:12" s="110" customFormat="1" ht="15" customHeight="1" x14ac:dyDescent="0.2">
      <c r="A36" s="120"/>
      <c r="B36" s="119"/>
      <c r="C36" s="258" t="s">
        <v>106</v>
      </c>
      <c r="E36" s="113">
        <v>68.811166372533293</v>
      </c>
      <c r="F36" s="115">
        <v>21445</v>
      </c>
      <c r="G36" s="114">
        <v>21432</v>
      </c>
      <c r="H36" s="114">
        <v>21721</v>
      </c>
      <c r="I36" s="114">
        <v>21316</v>
      </c>
      <c r="J36" s="140">
        <v>21425</v>
      </c>
      <c r="K36" s="114">
        <v>20</v>
      </c>
      <c r="L36" s="116">
        <v>9.3348891481913651E-2</v>
      </c>
    </row>
    <row r="37" spans="1:12" s="110" customFormat="1" ht="15" customHeight="1" x14ac:dyDescent="0.2">
      <c r="A37" s="120"/>
      <c r="B37" s="119"/>
      <c r="C37" s="258" t="s">
        <v>107</v>
      </c>
      <c r="E37" s="113">
        <v>31.18883362746671</v>
      </c>
      <c r="F37" s="115">
        <v>9720</v>
      </c>
      <c r="G37" s="114">
        <v>9706</v>
      </c>
      <c r="H37" s="114">
        <v>9753</v>
      </c>
      <c r="I37" s="114">
        <v>9553</v>
      </c>
      <c r="J37" s="140">
        <v>9640</v>
      </c>
      <c r="K37" s="114">
        <v>80</v>
      </c>
      <c r="L37" s="116">
        <v>0.82987551867219922</v>
      </c>
    </row>
    <row r="38" spans="1:12" s="110" customFormat="1" ht="15" customHeight="1" x14ac:dyDescent="0.2">
      <c r="A38" s="120"/>
      <c r="B38" s="119" t="s">
        <v>182</v>
      </c>
      <c r="C38" s="258"/>
      <c r="E38" s="113">
        <v>32.964078296407827</v>
      </c>
      <c r="F38" s="115">
        <v>15325</v>
      </c>
      <c r="G38" s="114">
        <v>15145</v>
      </c>
      <c r="H38" s="114">
        <v>15166</v>
      </c>
      <c r="I38" s="114">
        <v>14849</v>
      </c>
      <c r="J38" s="140">
        <v>14694</v>
      </c>
      <c r="K38" s="114">
        <v>631</v>
      </c>
      <c r="L38" s="116">
        <v>4.2942697699741395</v>
      </c>
    </row>
    <row r="39" spans="1:12" s="110" customFormat="1" ht="15" customHeight="1" x14ac:dyDescent="0.2">
      <c r="A39" s="120"/>
      <c r="B39" s="119"/>
      <c r="C39" s="258" t="s">
        <v>106</v>
      </c>
      <c r="E39" s="113">
        <v>15.706362153344209</v>
      </c>
      <c r="F39" s="115">
        <v>2407</v>
      </c>
      <c r="G39" s="114">
        <v>2353</v>
      </c>
      <c r="H39" s="114">
        <v>2365</v>
      </c>
      <c r="I39" s="114">
        <v>2329</v>
      </c>
      <c r="J39" s="140">
        <v>2259</v>
      </c>
      <c r="K39" s="114">
        <v>148</v>
      </c>
      <c r="L39" s="116">
        <v>6.5515714918105354</v>
      </c>
    </row>
    <row r="40" spans="1:12" s="110" customFormat="1" ht="15" customHeight="1" x14ac:dyDescent="0.2">
      <c r="A40" s="120"/>
      <c r="B40" s="119"/>
      <c r="C40" s="258" t="s">
        <v>107</v>
      </c>
      <c r="E40" s="113">
        <v>84.293637846655798</v>
      </c>
      <c r="F40" s="115">
        <v>12918</v>
      </c>
      <c r="G40" s="114">
        <v>12792</v>
      </c>
      <c r="H40" s="114">
        <v>12801</v>
      </c>
      <c r="I40" s="114">
        <v>12520</v>
      </c>
      <c r="J40" s="140">
        <v>12435</v>
      </c>
      <c r="K40" s="114">
        <v>483</v>
      </c>
      <c r="L40" s="116">
        <v>3.8841978287092882</v>
      </c>
    </row>
    <row r="41" spans="1:12" s="110" customFormat="1" ht="24.75" customHeight="1" x14ac:dyDescent="0.2">
      <c r="A41" s="604" t="s">
        <v>517</v>
      </c>
      <c r="B41" s="605"/>
      <c r="C41" s="605"/>
      <c r="D41" s="606"/>
      <c r="E41" s="113">
        <v>4.9688104968810496</v>
      </c>
      <c r="F41" s="115">
        <v>2310</v>
      </c>
      <c r="G41" s="114">
        <v>2564</v>
      </c>
      <c r="H41" s="114">
        <v>2603</v>
      </c>
      <c r="I41" s="114">
        <v>1979</v>
      </c>
      <c r="J41" s="140">
        <v>2258</v>
      </c>
      <c r="K41" s="114">
        <v>52</v>
      </c>
      <c r="L41" s="116">
        <v>2.3029229406554474</v>
      </c>
    </row>
    <row r="42" spans="1:12" s="110" customFormat="1" ht="15" customHeight="1" x14ac:dyDescent="0.2">
      <c r="A42" s="120"/>
      <c r="B42" s="119"/>
      <c r="C42" s="258" t="s">
        <v>106</v>
      </c>
      <c r="E42" s="113">
        <v>62.034632034632033</v>
      </c>
      <c r="F42" s="115">
        <v>1433</v>
      </c>
      <c r="G42" s="114">
        <v>1627</v>
      </c>
      <c r="H42" s="114">
        <v>1658</v>
      </c>
      <c r="I42" s="114">
        <v>1240</v>
      </c>
      <c r="J42" s="140">
        <v>1399</v>
      </c>
      <c r="K42" s="114">
        <v>34</v>
      </c>
      <c r="L42" s="116">
        <v>2.4303073624017153</v>
      </c>
    </row>
    <row r="43" spans="1:12" s="110" customFormat="1" ht="15" customHeight="1" x14ac:dyDescent="0.2">
      <c r="A43" s="123"/>
      <c r="B43" s="124"/>
      <c r="C43" s="260" t="s">
        <v>107</v>
      </c>
      <c r="D43" s="261"/>
      <c r="E43" s="125">
        <v>37.965367965367967</v>
      </c>
      <c r="F43" s="143">
        <v>877</v>
      </c>
      <c r="G43" s="144">
        <v>937</v>
      </c>
      <c r="H43" s="144">
        <v>945</v>
      </c>
      <c r="I43" s="144">
        <v>739</v>
      </c>
      <c r="J43" s="145">
        <v>859</v>
      </c>
      <c r="K43" s="144">
        <v>18</v>
      </c>
      <c r="L43" s="146">
        <v>2.0954598370197903</v>
      </c>
    </row>
    <row r="44" spans="1:12" s="110" customFormat="1" ht="45.75" customHeight="1" x14ac:dyDescent="0.2">
      <c r="A44" s="604" t="s">
        <v>191</v>
      </c>
      <c r="B44" s="605"/>
      <c r="C44" s="605"/>
      <c r="D44" s="606"/>
      <c r="E44" s="113">
        <v>2.779092277909228</v>
      </c>
      <c r="F44" s="115">
        <v>1292</v>
      </c>
      <c r="G44" s="114">
        <v>1294</v>
      </c>
      <c r="H44" s="114">
        <v>1301</v>
      </c>
      <c r="I44" s="114">
        <v>1274</v>
      </c>
      <c r="J44" s="140">
        <v>1273</v>
      </c>
      <c r="K44" s="114">
        <v>19</v>
      </c>
      <c r="L44" s="116">
        <v>1.4925373134328359</v>
      </c>
    </row>
    <row r="45" spans="1:12" s="110" customFormat="1" ht="15" customHeight="1" x14ac:dyDescent="0.2">
      <c r="A45" s="120"/>
      <c r="B45" s="119"/>
      <c r="C45" s="258" t="s">
        <v>106</v>
      </c>
      <c r="E45" s="113">
        <v>58.900928792569658</v>
      </c>
      <c r="F45" s="115">
        <v>761</v>
      </c>
      <c r="G45" s="114">
        <v>762</v>
      </c>
      <c r="H45" s="114">
        <v>763</v>
      </c>
      <c r="I45" s="114">
        <v>746</v>
      </c>
      <c r="J45" s="140">
        <v>746</v>
      </c>
      <c r="K45" s="114">
        <v>15</v>
      </c>
      <c r="L45" s="116">
        <v>2.0107238605898123</v>
      </c>
    </row>
    <row r="46" spans="1:12" s="110" customFormat="1" ht="15" customHeight="1" x14ac:dyDescent="0.2">
      <c r="A46" s="123"/>
      <c r="B46" s="124"/>
      <c r="C46" s="260" t="s">
        <v>107</v>
      </c>
      <c r="D46" s="261"/>
      <c r="E46" s="125">
        <v>41.099071207430342</v>
      </c>
      <c r="F46" s="143">
        <v>531</v>
      </c>
      <c r="G46" s="144">
        <v>532</v>
      </c>
      <c r="H46" s="144">
        <v>538</v>
      </c>
      <c r="I46" s="144">
        <v>528</v>
      </c>
      <c r="J46" s="145">
        <v>527</v>
      </c>
      <c r="K46" s="144">
        <v>4</v>
      </c>
      <c r="L46" s="146">
        <v>0.75901328273244784</v>
      </c>
    </row>
    <row r="47" spans="1:12" s="110" customFormat="1" ht="39" customHeight="1" x14ac:dyDescent="0.2">
      <c r="A47" s="604" t="s">
        <v>518</v>
      </c>
      <c r="B47" s="607"/>
      <c r="C47" s="607"/>
      <c r="D47" s="608"/>
      <c r="E47" s="113">
        <v>0.501183050118305</v>
      </c>
      <c r="F47" s="115">
        <v>233</v>
      </c>
      <c r="G47" s="114">
        <v>233</v>
      </c>
      <c r="H47" s="114">
        <v>210</v>
      </c>
      <c r="I47" s="114">
        <v>218</v>
      </c>
      <c r="J47" s="140">
        <v>242</v>
      </c>
      <c r="K47" s="114">
        <v>-9</v>
      </c>
      <c r="L47" s="116">
        <v>-3.71900826446281</v>
      </c>
    </row>
    <row r="48" spans="1:12" s="110" customFormat="1" ht="15" customHeight="1" x14ac:dyDescent="0.2">
      <c r="A48" s="120"/>
      <c r="B48" s="119"/>
      <c r="C48" s="258" t="s">
        <v>106</v>
      </c>
      <c r="E48" s="113">
        <v>45.922746781115883</v>
      </c>
      <c r="F48" s="115">
        <v>107</v>
      </c>
      <c r="G48" s="114">
        <v>110</v>
      </c>
      <c r="H48" s="114">
        <v>105</v>
      </c>
      <c r="I48" s="114">
        <v>102</v>
      </c>
      <c r="J48" s="140">
        <v>111</v>
      </c>
      <c r="K48" s="114">
        <v>-4</v>
      </c>
      <c r="L48" s="116">
        <v>-3.6036036036036037</v>
      </c>
    </row>
    <row r="49" spans="1:12" s="110" customFormat="1" ht="15" customHeight="1" x14ac:dyDescent="0.2">
      <c r="A49" s="123"/>
      <c r="B49" s="124"/>
      <c r="C49" s="260" t="s">
        <v>107</v>
      </c>
      <c r="D49" s="261"/>
      <c r="E49" s="125">
        <v>54.077253218884117</v>
      </c>
      <c r="F49" s="143">
        <v>126</v>
      </c>
      <c r="G49" s="144">
        <v>123</v>
      </c>
      <c r="H49" s="144">
        <v>105</v>
      </c>
      <c r="I49" s="144">
        <v>116</v>
      </c>
      <c r="J49" s="145">
        <v>131</v>
      </c>
      <c r="K49" s="144">
        <v>-5</v>
      </c>
      <c r="L49" s="146">
        <v>-3.8167938931297711</v>
      </c>
    </row>
    <row r="50" spans="1:12" s="110" customFormat="1" ht="24.95" customHeight="1" x14ac:dyDescent="0.2">
      <c r="A50" s="609" t="s">
        <v>192</v>
      </c>
      <c r="B50" s="610"/>
      <c r="C50" s="610"/>
      <c r="D50" s="611"/>
      <c r="E50" s="262">
        <v>13.187782318778233</v>
      </c>
      <c r="F50" s="263">
        <v>6131</v>
      </c>
      <c r="G50" s="264">
        <v>6311</v>
      </c>
      <c r="H50" s="264">
        <v>6334</v>
      </c>
      <c r="I50" s="264">
        <v>5790</v>
      </c>
      <c r="J50" s="265">
        <v>5806</v>
      </c>
      <c r="K50" s="263">
        <v>325</v>
      </c>
      <c r="L50" s="266">
        <v>5.5976575955907686</v>
      </c>
    </row>
    <row r="51" spans="1:12" s="110" customFormat="1" ht="15" customHeight="1" x14ac:dyDescent="0.2">
      <c r="A51" s="120"/>
      <c r="B51" s="119"/>
      <c r="C51" s="258" t="s">
        <v>106</v>
      </c>
      <c r="E51" s="113">
        <v>58.587506116457348</v>
      </c>
      <c r="F51" s="115">
        <v>3592</v>
      </c>
      <c r="G51" s="114">
        <v>3714</v>
      </c>
      <c r="H51" s="114">
        <v>3773</v>
      </c>
      <c r="I51" s="114">
        <v>3431</v>
      </c>
      <c r="J51" s="140">
        <v>3452</v>
      </c>
      <c r="K51" s="114">
        <v>140</v>
      </c>
      <c r="L51" s="116">
        <v>4.0556199304750873</v>
      </c>
    </row>
    <row r="52" spans="1:12" s="110" customFormat="1" ht="15" customHeight="1" x14ac:dyDescent="0.2">
      <c r="A52" s="120"/>
      <c r="B52" s="119"/>
      <c r="C52" s="258" t="s">
        <v>107</v>
      </c>
      <c r="E52" s="113">
        <v>41.412493883542652</v>
      </c>
      <c r="F52" s="115">
        <v>2539</v>
      </c>
      <c r="G52" s="114">
        <v>2597</v>
      </c>
      <c r="H52" s="114">
        <v>2561</v>
      </c>
      <c r="I52" s="114">
        <v>2359</v>
      </c>
      <c r="J52" s="140">
        <v>2354</v>
      </c>
      <c r="K52" s="114">
        <v>185</v>
      </c>
      <c r="L52" s="116">
        <v>7.8589634664401018</v>
      </c>
    </row>
    <row r="53" spans="1:12" s="110" customFormat="1" ht="15" customHeight="1" x14ac:dyDescent="0.2">
      <c r="A53" s="120"/>
      <c r="B53" s="119"/>
      <c r="C53" s="258" t="s">
        <v>187</v>
      </c>
      <c r="D53" s="110" t="s">
        <v>193</v>
      </c>
      <c r="E53" s="113">
        <v>27.450660577393574</v>
      </c>
      <c r="F53" s="115">
        <v>1683</v>
      </c>
      <c r="G53" s="114">
        <v>1952</v>
      </c>
      <c r="H53" s="114">
        <v>2000</v>
      </c>
      <c r="I53" s="114">
        <v>1490</v>
      </c>
      <c r="J53" s="140">
        <v>1613</v>
      </c>
      <c r="K53" s="114">
        <v>70</v>
      </c>
      <c r="L53" s="116">
        <v>4.3397396156230625</v>
      </c>
    </row>
    <row r="54" spans="1:12" s="110" customFormat="1" ht="15" customHeight="1" x14ac:dyDescent="0.2">
      <c r="A54" s="120"/>
      <c r="B54" s="119"/>
      <c r="D54" s="267" t="s">
        <v>194</v>
      </c>
      <c r="E54" s="113">
        <v>64.171122994652407</v>
      </c>
      <c r="F54" s="115">
        <v>1080</v>
      </c>
      <c r="G54" s="114">
        <v>1245</v>
      </c>
      <c r="H54" s="114">
        <v>1295</v>
      </c>
      <c r="I54" s="114">
        <v>978</v>
      </c>
      <c r="J54" s="140">
        <v>1059</v>
      </c>
      <c r="K54" s="114">
        <v>21</v>
      </c>
      <c r="L54" s="116">
        <v>1.9830028328611897</v>
      </c>
    </row>
    <row r="55" spans="1:12" s="110" customFormat="1" ht="15" customHeight="1" x14ac:dyDescent="0.2">
      <c r="A55" s="120"/>
      <c r="B55" s="119"/>
      <c r="D55" s="267" t="s">
        <v>195</v>
      </c>
      <c r="E55" s="113">
        <v>35.828877005347593</v>
      </c>
      <c r="F55" s="115">
        <v>603</v>
      </c>
      <c r="G55" s="114">
        <v>707</v>
      </c>
      <c r="H55" s="114">
        <v>705</v>
      </c>
      <c r="I55" s="114">
        <v>512</v>
      </c>
      <c r="J55" s="140">
        <v>554</v>
      </c>
      <c r="K55" s="114">
        <v>49</v>
      </c>
      <c r="L55" s="116">
        <v>8.8447653429602884</v>
      </c>
    </row>
    <row r="56" spans="1:12" s="110" customFormat="1" ht="15" customHeight="1" x14ac:dyDescent="0.2">
      <c r="A56" s="120"/>
      <c r="B56" s="119" t="s">
        <v>196</v>
      </c>
      <c r="C56" s="258"/>
      <c r="E56" s="113">
        <v>69.391266939126695</v>
      </c>
      <c r="F56" s="115">
        <v>32260</v>
      </c>
      <c r="G56" s="114">
        <v>31899</v>
      </c>
      <c r="H56" s="114">
        <v>32145</v>
      </c>
      <c r="I56" s="114">
        <v>31818</v>
      </c>
      <c r="J56" s="140">
        <v>31847</v>
      </c>
      <c r="K56" s="114">
        <v>413</v>
      </c>
      <c r="L56" s="116">
        <v>1.296825446666876</v>
      </c>
    </row>
    <row r="57" spans="1:12" s="110" customFormat="1" ht="15" customHeight="1" x14ac:dyDescent="0.2">
      <c r="A57" s="120"/>
      <c r="B57" s="119"/>
      <c r="C57" s="258" t="s">
        <v>106</v>
      </c>
      <c r="E57" s="113">
        <v>49.535027898326099</v>
      </c>
      <c r="F57" s="115">
        <v>15980</v>
      </c>
      <c r="G57" s="114">
        <v>15785</v>
      </c>
      <c r="H57" s="114">
        <v>15971</v>
      </c>
      <c r="I57" s="114">
        <v>15886</v>
      </c>
      <c r="J57" s="140">
        <v>15886</v>
      </c>
      <c r="K57" s="114">
        <v>94</v>
      </c>
      <c r="L57" s="116">
        <v>0.59171597633136097</v>
      </c>
    </row>
    <row r="58" spans="1:12" s="110" customFormat="1" ht="15" customHeight="1" x14ac:dyDescent="0.2">
      <c r="A58" s="120"/>
      <c r="B58" s="119"/>
      <c r="C58" s="258" t="s">
        <v>107</v>
      </c>
      <c r="E58" s="113">
        <v>50.464972101673901</v>
      </c>
      <c r="F58" s="115">
        <v>16280</v>
      </c>
      <c r="G58" s="114">
        <v>16114</v>
      </c>
      <c r="H58" s="114">
        <v>16174</v>
      </c>
      <c r="I58" s="114">
        <v>15932</v>
      </c>
      <c r="J58" s="140">
        <v>15961</v>
      </c>
      <c r="K58" s="114">
        <v>319</v>
      </c>
      <c r="L58" s="116">
        <v>1.9986216402481047</v>
      </c>
    </row>
    <row r="59" spans="1:12" s="110" customFormat="1" ht="15" customHeight="1" x14ac:dyDescent="0.2">
      <c r="A59" s="120"/>
      <c r="B59" s="119"/>
      <c r="C59" s="258" t="s">
        <v>105</v>
      </c>
      <c r="D59" s="110" t="s">
        <v>197</v>
      </c>
      <c r="E59" s="113">
        <v>91.97148171109734</v>
      </c>
      <c r="F59" s="115">
        <v>29670</v>
      </c>
      <c r="G59" s="114">
        <v>29326</v>
      </c>
      <c r="H59" s="114">
        <v>29573</v>
      </c>
      <c r="I59" s="114">
        <v>29256</v>
      </c>
      <c r="J59" s="140">
        <v>29329</v>
      </c>
      <c r="K59" s="114">
        <v>341</v>
      </c>
      <c r="L59" s="116">
        <v>1.1626717583279349</v>
      </c>
    </row>
    <row r="60" spans="1:12" s="110" customFormat="1" ht="15" customHeight="1" x14ac:dyDescent="0.2">
      <c r="A60" s="120"/>
      <c r="B60" s="119"/>
      <c r="C60" s="258"/>
      <c r="D60" s="267" t="s">
        <v>198</v>
      </c>
      <c r="E60" s="113">
        <v>48.14627569935962</v>
      </c>
      <c r="F60" s="115">
        <v>14285</v>
      </c>
      <c r="G60" s="114">
        <v>14107</v>
      </c>
      <c r="H60" s="114">
        <v>14286</v>
      </c>
      <c r="I60" s="114">
        <v>14190</v>
      </c>
      <c r="J60" s="140">
        <v>14205</v>
      </c>
      <c r="K60" s="114">
        <v>80</v>
      </c>
      <c r="L60" s="116">
        <v>0.56318197817669835</v>
      </c>
    </row>
    <row r="61" spans="1:12" s="110" customFormat="1" ht="15" customHeight="1" x14ac:dyDescent="0.2">
      <c r="A61" s="120"/>
      <c r="B61" s="119"/>
      <c r="C61" s="258"/>
      <c r="D61" s="267" t="s">
        <v>199</v>
      </c>
      <c r="E61" s="113">
        <v>51.85372430064038</v>
      </c>
      <c r="F61" s="115">
        <v>15385</v>
      </c>
      <c r="G61" s="114">
        <v>15219</v>
      </c>
      <c r="H61" s="114">
        <v>15287</v>
      </c>
      <c r="I61" s="114">
        <v>15066</v>
      </c>
      <c r="J61" s="140">
        <v>15124</v>
      </c>
      <c r="K61" s="114">
        <v>261</v>
      </c>
      <c r="L61" s="116">
        <v>1.7257339328220047</v>
      </c>
    </row>
    <row r="62" spans="1:12" s="110" customFormat="1" ht="15" customHeight="1" x14ac:dyDescent="0.2">
      <c r="A62" s="120"/>
      <c r="B62" s="119"/>
      <c r="C62" s="258"/>
      <c r="D62" s="258" t="s">
        <v>200</v>
      </c>
      <c r="E62" s="113">
        <v>8.0285182889026654</v>
      </c>
      <c r="F62" s="115">
        <v>2590</v>
      </c>
      <c r="G62" s="114">
        <v>2573</v>
      </c>
      <c r="H62" s="114">
        <v>2572</v>
      </c>
      <c r="I62" s="114">
        <v>2562</v>
      </c>
      <c r="J62" s="140">
        <v>2518</v>
      </c>
      <c r="K62" s="114">
        <v>72</v>
      </c>
      <c r="L62" s="116">
        <v>2.8594122319301034</v>
      </c>
    </row>
    <row r="63" spans="1:12" s="110" customFormat="1" ht="15" customHeight="1" x14ac:dyDescent="0.2">
      <c r="A63" s="120"/>
      <c r="B63" s="119"/>
      <c r="C63" s="258"/>
      <c r="D63" s="267" t="s">
        <v>198</v>
      </c>
      <c r="E63" s="113">
        <v>65.444015444015449</v>
      </c>
      <c r="F63" s="115">
        <v>1695</v>
      </c>
      <c r="G63" s="114">
        <v>1678</v>
      </c>
      <c r="H63" s="114">
        <v>1685</v>
      </c>
      <c r="I63" s="114">
        <v>1696</v>
      </c>
      <c r="J63" s="140">
        <v>1681</v>
      </c>
      <c r="K63" s="114">
        <v>14</v>
      </c>
      <c r="L63" s="116">
        <v>0.83283759666864965</v>
      </c>
    </row>
    <row r="64" spans="1:12" s="110" customFormat="1" ht="15" customHeight="1" x14ac:dyDescent="0.2">
      <c r="A64" s="120"/>
      <c r="B64" s="119"/>
      <c r="C64" s="258"/>
      <c r="D64" s="267" t="s">
        <v>199</v>
      </c>
      <c r="E64" s="113">
        <v>34.555984555984558</v>
      </c>
      <c r="F64" s="115">
        <v>895</v>
      </c>
      <c r="G64" s="114">
        <v>895</v>
      </c>
      <c r="H64" s="114">
        <v>887</v>
      </c>
      <c r="I64" s="114">
        <v>866</v>
      </c>
      <c r="J64" s="140">
        <v>837</v>
      </c>
      <c r="K64" s="114">
        <v>58</v>
      </c>
      <c r="L64" s="116">
        <v>6.9295101553166072</v>
      </c>
    </row>
    <row r="65" spans="1:12" s="110" customFormat="1" ht="15" customHeight="1" x14ac:dyDescent="0.2">
      <c r="A65" s="120"/>
      <c r="B65" s="119" t="s">
        <v>201</v>
      </c>
      <c r="C65" s="258"/>
      <c r="E65" s="113">
        <v>8.9890298989029898</v>
      </c>
      <c r="F65" s="115">
        <v>4179</v>
      </c>
      <c r="G65" s="114">
        <v>4113</v>
      </c>
      <c r="H65" s="114">
        <v>4106</v>
      </c>
      <c r="I65" s="114">
        <v>4085</v>
      </c>
      <c r="J65" s="140">
        <v>3997</v>
      </c>
      <c r="K65" s="114">
        <v>182</v>
      </c>
      <c r="L65" s="116">
        <v>4.5534150612959721</v>
      </c>
    </row>
    <row r="66" spans="1:12" s="110" customFormat="1" ht="15" customHeight="1" x14ac:dyDescent="0.2">
      <c r="A66" s="120"/>
      <c r="B66" s="119"/>
      <c r="C66" s="258" t="s">
        <v>106</v>
      </c>
      <c r="E66" s="113">
        <v>49.46159368269921</v>
      </c>
      <c r="F66" s="115">
        <v>2067</v>
      </c>
      <c r="G66" s="114">
        <v>2053</v>
      </c>
      <c r="H66" s="114">
        <v>2045</v>
      </c>
      <c r="I66" s="114">
        <v>2061</v>
      </c>
      <c r="J66" s="140">
        <v>2028</v>
      </c>
      <c r="K66" s="114">
        <v>39</v>
      </c>
      <c r="L66" s="116">
        <v>1.9230769230769231</v>
      </c>
    </row>
    <row r="67" spans="1:12" s="110" customFormat="1" ht="15" customHeight="1" x14ac:dyDescent="0.2">
      <c r="A67" s="120"/>
      <c r="B67" s="119"/>
      <c r="C67" s="258" t="s">
        <v>107</v>
      </c>
      <c r="E67" s="113">
        <v>50.53840631730079</v>
      </c>
      <c r="F67" s="115">
        <v>2112</v>
      </c>
      <c r="G67" s="114">
        <v>2060</v>
      </c>
      <c r="H67" s="114">
        <v>2061</v>
      </c>
      <c r="I67" s="114">
        <v>2024</v>
      </c>
      <c r="J67" s="140">
        <v>1969</v>
      </c>
      <c r="K67" s="114">
        <v>143</v>
      </c>
      <c r="L67" s="116">
        <v>7.2625698324022343</v>
      </c>
    </row>
    <row r="68" spans="1:12" s="110" customFormat="1" ht="15" customHeight="1" x14ac:dyDescent="0.2">
      <c r="A68" s="120"/>
      <c r="B68" s="119"/>
      <c r="C68" s="258" t="s">
        <v>105</v>
      </c>
      <c r="D68" s="110" t="s">
        <v>202</v>
      </c>
      <c r="E68" s="113">
        <v>19.621919119406556</v>
      </c>
      <c r="F68" s="115">
        <v>820</v>
      </c>
      <c r="G68" s="114">
        <v>799</v>
      </c>
      <c r="H68" s="114">
        <v>782</v>
      </c>
      <c r="I68" s="114">
        <v>747</v>
      </c>
      <c r="J68" s="140">
        <v>725</v>
      </c>
      <c r="K68" s="114">
        <v>95</v>
      </c>
      <c r="L68" s="116">
        <v>13.103448275862069</v>
      </c>
    </row>
    <row r="69" spans="1:12" s="110" customFormat="1" ht="15" customHeight="1" x14ac:dyDescent="0.2">
      <c r="A69" s="120"/>
      <c r="B69" s="119"/>
      <c r="C69" s="258"/>
      <c r="D69" s="267" t="s">
        <v>198</v>
      </c>
      <c r="E69" s="113">
        <v>47.926829268292686</v>
      </c>
      <c r="F69" s="115">
        <v>393</v>
      </c>
      <c r="G69" s="114">
        <v>386</v>
      </c>
      <c r="H69" s="114">
        <v>371</v>
      </c>
      <c r="I69" s="114">
        <v>358</v>
      </c>
      <c r="J69" s="140">
        <v>344</v>
      </c>
      <c r="K69" s="114">
        <v>49</v>
      </c>
      <c r="L69" s="116">
        <v>14.244186046511627</v>
      </c>
    </row>
    <row r="70" spans="1:12" s="110" customFormat="1" ht="15" customHeight="1" x14ac:dyDescent="0.2">
      <c r="A70" s="120"/>
      <c r="B70" s="119"/>
      <c r="C70" s="258"/>
      <c r="D70" s="267" t="s">
        <v>199</v>
      </c>
      <c r="E70" s="113">
        <v>52.073170731707314</v>
      </c>
      <c r="F70" s="115">
        <v>427</v>
      </c>
      <c r="G70" s="114">
        <v>413</v>
      </c>
      <c r="H70" s="114">
        <v>411</v>
      </c>
      <c r="I70" s="114">
        <v>389</v>
      </c>
      <c r="J70" s="140">
        <v>381</v>
      </c>
      <c r="K70" s="114">
        <v>46</v>
      </c>
      <c r="L70" s="116">
        <v>12.073490813648293</v>
      </c>
    </row>
    <row r="71" spans="1:12" s="110" customFormat="1" ht="15" customHeight="1" x14ac:dyDescent="0.2">
      <c r="A71" s="120"/>
      <c r="B71" s="119"/>
      <c r="C71" s="258"/>
      <c r="D71" s="110" t="s">
        <v>203</v>
      </c>
      <c r="E71" s="113">
        <v>74.012921751615224</v>
      </c>
      <c r="F71" s="115">
        <v>3093</v>
      </c>
      <c r="G71" s="114">
        <v>3055</v>
      </c>
      <c r="H71" s="114">
        <v>3057</v>
      </c>
      <c r="I71" s="114">
        <v>3075</v>
      </c>
      <c r="J71" s="140">
        <v>3024</v>
      </c>
      <c r="K71" s="114">
        <v>69</v>
      </c>
      <c r="L71" s="116">
        <v>2.2817460317460316</v>
      </c>
    </row>
    <row r="72" spans="1:12" s="110" customFormat="1" ht="15" customHeight="1" x14ac:dyDescent="0.2">
      <c r="A72" s="120"/>
      <c r="B72" s="119"/>
      <c r="C72" s="258"/>
      <c r="D72" s="267" t="s">
        <v>198</v>
      </c>
      <c r="E72" s="113">
        <v>49.272550921435503</v>
      </c>
      <c r="F72" s="115">
        <v>1524</v>
      </c>
      <c r="G72" s="114">
        <v>1523</v>
      </c>
      <c r="H72" s="114">
        <v>1524</v>
      </c>
      <c r="I72" s="114">
        <v>1555</v>
      </c>
      <c r="J72" s="140">
        <v>1539</v>
      </c>
      <c r="K72" s="114">
        <v>-15</v>
      </c>
      <c r="L72" s="116">
        <v>-0.97465886939571145</v>
      </c>
    </row>
    <row r="73" spans="1:12" s="110" customFormat="1" ht="15" customHeight="1" x14ac:dyDescent="0.2">
      <c r="A73" s="120"/>
      <c r="B73" s="119"/>
      <c r="C73" s="258"/>
      <c r="D73" s="267" t="s">
        <v>199</v>
      </c>
      <c r="E73" s="113">
        <v>50.727449078564497</v>
      </c>
      <c r="F73" s="115">
        <v>1569</v>
      </c>
      <c r="G73" s="114">
        <v>1532</v>
      </c>
      <c r="H73" s="114">
        <v>1533</v>
      </c>
      <c r="I73" s="114">
        <v>1520</v>
      </c>
      <c r="J73" s="140">
        <v>1485</v>
      </c>
      <c r="K73" s="114">
        <v>84</v>
      </c>
      <c r="L73" s="116">
        <v>5.6565656565656566</v>
      </c>
    </row>
    <row r="74" spans="1:12" s="110" customFormat="1" ht="15" customHeight="1" x14ac:dyDescent="0.2">
      <c r="A74" s="120"/>
      <c r="B74" s="119"/>
      <c r="C74" s="258"/>
      <c r="D74" s="110" t="s">
        <v>204</v>
      </c>
      <c r="E74" s="113">
        <v>6.3651591289782248</v>
      </c>
      <c r="F74" s="115">
        <v>266</v>
      </c>
      <c r="G74" s="114">
        <v>259</v>
      </c>
      <c r="H74" s="114">
        <v>267</v>
      </c>
      <c r="I74" s="114">
        <v>263</v>
      </c>
      <c r="J74" s="140">
        <v>248</v>
      </c>
      <c r="K74" s="114">
        <v>18</v>
      </c>
      <c r="L74" s="116">
        <v>7.258064516129032</v>
      </c>
    </row>
    <row r="75" spans="1:12" s="110" customFormat="1" ht="15" customHeight="1" x14ac:dyDescent="0.2">
      <c r="A75" s="120"/>
      <c r="B75" s="119"/>
      <c r="C75" s="258"/>
      <c r="D75" s="267" t="s">
        <v>198</v>
      </c>
      <c r="E75" s="113">
        <v>56.390977443609025</v>
      </c>
      <c r="F75" s="115">
        <v>150</v>
      </c>
      <c r="G75" s="114">
        <v>144</v>
      </c>
      <c r="H75" s="114">
        <v>150</v>
      </c>
      <c r="I75" s="114">
        <v>148</v>
      </c>
      <c r="J75" s="140">
        <v>145</v>
      </c>
      <c r="K75" s="114">
        <v>5</v>
      </c>
      <c r="L75" s="116">
        <v>3.4482758620689653</v>
      </c>
    </row>
    <row r="76" spans="1:12" s="110" customFormat="1" ht="15" customHeight="1" x14ac:dyDescent="0.2">
      <c r="A76" s="120"/>
      <c r="B76" s="119"/>
      <c r="C76" s="258"/>
      <c r="D76" s="267" t="s">
        <v>199</v>
      </c>
      <c r="E76" s="113">
        <v>43.609022556390975</v>
      </c>
      <c r="F76" s="115">
        <v>116</v>
      </c>
      <c r="G76" s="114">
        <v>115</v>
      </c>
      <c r="H76" s="114">
        <v>117</v>
      </c>
      <c r="I76" s="114">
        <v>115</v>
      </c>
      <c r="J76" s="140">
        <v>103</v>
      </c>
      <c r="K76" s="114">
        <v>13</v>
      </c>
      <c r="L76" s="116">
        <v>12.621359223300971</v>
      </c>
    </row>
    <row r="77" spans="1:12" s="110" customFormat="1" ht="15" customHeight="1" x14ac:dyDescent="0.2">
      <c r="A77" s="534"/>
      <c r="B77" s="119" t="s">
        <v>205</v>
      </c>
      <c r="C77" s="268"/>
      <c r="D77" s="182"/>
      <c r="E77" s="113">
        <v>8.4319208431920849</v>
      </c>
      <c r="F77" s="115">
        <v>3920</v>
      </c>
      <c r="G77" s="114">
        <v>3960</v>
      </c>
      <c r="H77" s="114">
        <v>4055</v>
      </c>
      <c r="I77" s="114">
        <v>4025</v>
      </c>
      <c r="J77" s="140">
        <v>4109</v>
      </c>
      <c r="K77" s="114">
        <v>-189</v>
      </c>
      <c r="L77" s="116">
        <v>-4.5996592844974442</v>
      </c>
    </row>
    <row r="78" spans="1:12" s="110" customFormat="1" ht="15" customHeight="1" x14ac:dyDescent="0.2">
      <c r="A78" s="120"/>
      <c r="B78" s="119"/>
      <c r="C78" s="268" t="s">
        <v>106</v>
      </c>
      <c r="D78" s="182"/>
      <c r="E78" s="113">
        <v>56.454081632653065</v>
      </c>
      <c r="F78" s="115">
        <v>2213</v>
      </c>
      <c r="G78" s="114">
        <v>2233</v>
      </c>
      <c r="H78" s="114">
        <v>2297</v>
      </c>
      <c r="I78" s="114">
        <v>2267</v>
      </c>
      <c r="J78" s="140">
        <v>2318</v>
      </c>
      <c r="K78" s="114">
        <v>-105</v>
      </c>
      <c r="L78" s="116">
        <v>-4.5297670405522004</v>
      </c>
    </row>
    <row r="79" spans="1:12" s="110" customFormat="1" ht="15" customHeight="1" x14ac:dyDescent="0.2">
      <c r="A79" s="123"/>
      <c r="B79" s="124"/>
      <c r="C79" s="260" t="s">
        <v>107</v>
      </c>
      <c r="D79" s="261"/>
      <c r="E79" s="125">
        <v>43.545918367346935</v>
      </c>
      <c r="F79" s="143">
        <v>1707</v>
      </c>
      <c r="G79" s="144">
        <v>1727</v>
      </c>
      <c r="H79" s="144">
        <v>1758</v>
      </c>
      <c r="I79" s="144">
        <v>1758</v>
      </c>
      <c r="J79" s="145">
        <v>1791</v>
      </c>
      <c r="K79" s="144">
        <v>-84</v>
      </c>
      <c r="L79" s="146">
        <v>-4.6901172529313229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46490</v>
      </c>
      <c r="E11" s="114">
        <v>46283</v>
      </c>
      <c r="F11" s="114">
        <v>46640</v>
      </c>
      <c r="G11" s="114">
        <v>45718</v>
      </c>
      <c r="H11" s="140">
        <v>45759</v>
      </c>
      <c r="I11" s="115">
        <v>731</v>
      </c>
      <c r="J11" s="116">
        <v>1.5974999453659389</v>
      </c>
    </row>
    <row r="12" spans="1:15" s="110" customFormat="1" ht="24.95" customHeight="1" x14ac:dyDescent="0.2">
      <c r="A12" s="193" t="s">
        <v>132</v>
      </c>
      <c r="B12" s="194" t="s">
        <v>133</v>
      </c>
      <c r="C12" s="113">
        <v>0.6732630673263067</v>
      </c>
      <c r="D12" s="115">
        <v>313</v>
      </c>
      <c r="E12" s="114">
        <v>311</v>
      </c>
      <c r="F12" s="114">
        <v>319</v>
      </c>
      <c r="G12" s="114">
        <v>325</v>
      </c>
      <c r="H12" s="140">
        <v>314</v>
      </c>
      <c r="I12" s="115">
        <v>-1</v>
      </c>
      <c r="J12" s="116">
        <v>-0.31847133757961782</v>
      </c>
    </row>
    <row r="13" spans="1:15" s="110" customFormat="1" ht="24.95" customHeight="1" x14ac:dyDescent="0.2">
      <c r="A13" s="193" t="s">
        <v>134</v>
      </c>
      <c r="B13" s="199" t="s">
        <v>214</v>
      </c>
      <c r="C13" s="113">
        <v>1.0798021079802107</v>
      </c>
      <c r="D13" s="115">
        <v>502</v>
      </c>
      <c r="E13" s="114">
        <v>500</v>
      </c>
      <c r="F13" s="114">
        <v>499</v>
      </c>
      <c r="G13" s="114">
        <v>482</v>
      </c>
      <c r="H13" s="140">
        <v>482</v>
      </c>
      <c r="I13" s="115">
        <v>20</v>
      </c>
      <c r="J13" s="116">
        <v>4.1493775933609962</v>
      </c>
    </row>
    <row r="14" spans="1:15" s="287" customFormat="1" ht="24" customHeight="1" x14ac:dyDescent="0.2">
      <c r="A14" s="193" t="s">
        <v>215</v>
      </c>
      <c r="B14" s="199" t="s">
        <v>137</v>
      </c>
      <c r="C14" s="113">
        <v>20.782964078296409</v>
      </c>
      <c r="D14" s="115">
        <v>9662</v>
      </c>
      <c r="E14" s="114">
        <v>9779</v>
      </c>
      <c r="F14" s="114">
        <v>9883</v>
      </c>
      <c r="G14" s="114">
        <v>9783</v>
      </c>
      <c r="H14" s="140">
        <v>9822</v>
      </c>
      <c r="I14" s="115">
        <v>-160</v>
      </c>
      <c r="J14" s="116">
        <v>-1.6289961311341885</v>
      </c>
      <c r="K14" s="110"/>
      <c r="L14" s="110"/>
      <c r="M14" s="110"/>
      <c r="N14" s="110"/>
      <c r="O14" s="110"/>
    </row>
    <row r="15" spans="1:15" s="110" customFormat="1" ht="24.75" customHeight="1" x14ac:dyDescent="0.2">
      <c r="A15" s="193" t="s">
        <v>216</v>
      </c>
      <c r="B15" s="199" t="s">
        <v>217</v>
      </c>
      <c r="C15" s="113">
        <v>4.3966444396644437</v>
      </c>
      <c r="D15" s="115">
        <v>2044</v>
      </c>
      <c r="E15" s="114">
        <v>2087</v>
      </c>
      <c r="F15" s="114">
        <v>2106</v>
      </c>
      <c r="G15" s="114">
        <v>2097</v>
      </c>
      <c r="H15" s="140">
        <v>2098</v>
      </c>
      <c r="I15" s="115">
        <v>-54</v>
      </c>
      <c r="J15" s="116">
        <v>-2.5738798856053382</v>
      </c>
    </row>
    <row r="16" spans="1:15" s="287" customFormat="1" ht="24.95" customHeight="1" x14ac:dyDescent="0.2">
      <c r="A16" s="193" t="s">
        <v>218</v>
      </c>
      <c r="B16" s="199" t="s">
        <v>141</v>
      </c>
      <c r="C16" s="113">
        <v>11.507851150785115</v>
      </c>
      <c r="D16" s="115">
        <v>5350</v>
      </c>
      <c r="E16" s="114">
        <v>5421</v>
      </c>
      <c r="F16" s="114">
        <v>5465</v>
      </c>
      <c r="G16" s="114">
        <v>5400</v>
      </c>
      <c r="H16" s="140">
        <v>5407</v>
      </c>
      <c r="I16" s="115">
        <v>-57</v>
      </c>
      <c r="J16" s="116">
        <v>-1.054189014240799</v>
      </c>
      <c r="K16" s="110"/>
      <c r="L16" s="110"/>
      <c r="M16" s="110"/>
      <c r="N16" s="110"/>
      <c r="O16" s="110"/>
    </row>
    <row r="17" spans="1:15" s="110" customFormat="1" ht="24.95" customHeight="1" x14ac:dyDescent="0.2">
      <c r="A17" s="193" t="s">
        <v>219</v>
      </c>
      <c r="B17" s="199" t="s">
        <v>220</v>
      </c>
      <c r="C17" s="113">
        <v>4.8784684878468489</v>
      </c>
      <c r="D17" s="115">
        <v>2268</v>
      </c>
      <c r="E17" s="114">
        <v>2271</v>
      </c>
      <c r="F17" s="114">
        <v>2312</v>
      </c>
      <c r="G17" s="114">
        <v>2286</v>
      </c>
      <c r="H17" s="140">
        <v>2317</v>
      </c>
      <c r="I17" s="115">
        <v>-49</v>
      </c>
      <c r="J17" s="116">
        <v>-2.1148036253776437</v>
      </c>
    </row>
    <row r="18" spans="1:15" s="287" customFormat="1" ht="24.95" customHeight="1" x14ac:dyDescent="0.2">
      <c r="A18" s="201" t="s">
        <v>144</v>
      </c>
      <c r="B18" s="202" t="s">
        <v>145</v>
      </c>
      <c r="C18" s="113">
        <v>5.6012045601204559</v>
      </c>
      <c r="D18" s="115">
        <v>2604</v>
      </c>
      <c r="E18" s="114">
        <v>2581</v>
      </c>
      <c r="F18" s="114">
        <v>2722</v>
      </c>
      <c r="G18" s="114">
        <v>2641</v>
      </c>
      <c r="H18" s="140">
        <v>2611</v>
      </c>
      <c r="I18" s="115">
        <v>-7</v>
      </c>
      <c r="J18" s="116">
        <v>-0.26809651474530832</v>
      </c>
      <c r="K18" s="110"/>
      <c r="L18" s="110"/>
      <c r="M18" s="110"/>
      <c r="N18" s="110"/>
      <c r="O18" s="110"/>
    </row>
    <row r="19" spans="1:15" s="110" customFormat="1" ht="24.95" customHeight="1" x14ac:dyDescent="0.2">
      <c r="A19" s="193" t="s">
        <v>146</v>
      </c>
      <c r="B19" s="199" t="s">
        <v>147</v>
      </c>
      <c r="C19" s="113">
        <v>14.603140460314046</v>
      </c>
      <c r="D19" s="115">
        <v>6789</v>
      </c>
      <c r="E19" s="114">
        <v>6781</v>
      </c>
      <c r="F19" s="114">
        <v>6783</v>
      </c>
      <c r="G19" s="114">
        <v>6606</v>
      </c>
      <c r="H19" s="140">
        <v>6632</v>
      </c>
      <c r="I19" s="115">
        <v>157</v>
      </c>
      <c r="J19" s="116">
        <v>2.3673100120627262</v>
      </c>
    </row>
    <row r="20" spans="1:15" s="287" customFormat="1" ht="24.95" customHeight="1" x14ac:dyDescent="0.2">
      <c r="A20" s="193" t="s">
        <v>148</v>
      </c>
      <c r="B20" s="199" t="s">
        <v>149</v>
      </c>
      <c r="C20" s="113">
        <v>5.334480533448053</v>
      </c>
      <c r="D20" s="115">
        <v>2480</v>
      </c>
      <c r="E20" s="114">
        <v>2479</v>
      </c>
      <c r="F20" s="114">
        <v>2477</v>
      </c>
      <c r="G20" s="114">
        <v>2382</v>
      </c>
      <c r="H20" s="140">
        <v>2395</v>
      </c>
      <c r="I20" s="115">
        <v>85</v>
      </c>
      <c r="J20" s="116">
        <v>3.5490605427974948</v>
      </c>
      <c r="K20" s="110"/>
      <c r="L20" s="110"/>
      <c r="M20" s="110"/>
      <c r="N20" s="110"/>
      <c r="O20" s="110"/>
    </row>
    <row r="21" spans="1:15" s="110" customFormat="1" ht="24.95" customHeight="1" x14ac:dyDescent="0.2">
      <c r="A21" s="201" t="s">
        <v>150</v>
      </c>
      <c r="B21" s="202" t="s">
        <v>151</v>
      </c>
      <c r="C21" s="113">
        <v>3.0608733060873305</v>
      </c>
      <c r="D21" s="115">
        <v>1423</v>
      </c>
      <c r="E21" s="114">
        <v>1414</v>
      </c>
      <c r="F21" s="114">
        <v>1464</v>
      </c>
      <c r="G21" s="114">
        <v>1403</v>
      </c>
      <c r="H21" s="140">
        <v>1440</v>
      </c>
      <c r="I21" s="115">
        <v>-17</v>
      </c>
      <c r="J21" s="116">
        <v>-1.1805555555555556</v>
      </c>
    </row>
    <row r="22" spans="1:15" s="110" customFormat="1" ht="24.95" customHeight="1" x14ac:dyDescent="0.2">
      <c r="A22" s="201" t="s">
        <v>152</v>
      </c>
      <c r="B22" s="199" t="s">
        <v>153</v>
      </c>
      <c r="C22" s="113">
        <v>0.73994407399440743</v>
      </c>
      <c r="D22" s="115">
        <v>344</v>
      </c>
      <c r="E22" s="114">
        <v>338</v>
      </c>
      <c r="F22" s="114">
        <v>347</v>
      </c>
      <c r="G22" s="114">
        <v>345</v>
      </c>
      <c r="H22" s="140">
        <v>344</v>
      </c>
      <c r="I22" s="115">
        <v>0</v>
      </c>
      <c r="J22" s="116">
        <v>0</v>
      </c>
    </row>
    <row r="23" spans="1:15" s="110" customFormat="1" ht="24.95" customHeight="1" x14ac:dyDescent="0.2">
      <c r="A23" s="193" t="s">
        <v>154</v>
      </c>
      <c r="B23" s="199" t="s">
        <v>155</v>
      </c>
      <c r="C23" s="113">
        <v>2.118735211873521</v>
      </c>
      <c r="D23" s="115">
        <v>985</v>
      </c>
      <c r="E23" s="114">
        <v>997</v>
      </c>
      <c r="F23" s="114">
        <v>997</v>
      </c>
      <c r="G23" s="114">
        <v>963</v>
      </c>
      <c r="H23" s="140">
        <v>971</v>
      </c>
      <c r="I23" s="115">
        <v>14</v>
      </c>
      <c r="J23" s="116">
        <v>1.4418125643666324</v>
      </c>
    </row>
    <row r="24" spans="1:15" s="110" customFormat="1" ht="24.95" customHeight="1" x14ac:dyDescent="0.2">
      <c r="A24" s="193" t="s">
        <v>156</v>
      </c>
      <c r="B24" s="199" t="s">
        <v>221</v>
      </c>
      <c r="C24" s="113">
        <v>3.7470423747042374</v>
      </c>
      <c r="D24" s="115">
        <v>1742</v>
      </c>
      <c r="E24" s="114">
        <v>1735</v>
      </c>
      <c r="F24" s="114">
        <v>1725</v>
      </c>
      <c r="G24" s="114">
        <v>1690</v>
      </c>
      <c r="H24" s="140">
        <v>1703</v>
      </c>
      <c r="I24" s="115">
        <v>39</v>
      </c>
      <c r="J24" s="116">
        <v>2.2900763358778624</v>
      </c>
    </row>
    <row r="25" spans="1:15" s="110" customFormat="1" ht="24.95" customHeight="1" x14ac:dyDescent="0.2">
      <c r="A25" s="193" t="s">
        <v>222</v>
      </c>
      <c r="B25" s="204" t="s">
        <v>159</v>
      </c>
      <c r="C25" s="113">
        <v>4.8031834803183484</v>
      </c>
      <c r="D25" s="115">
        <v>2233</v>
      </c>
      <c r="E25" s="114">
        <v>2126</v>
      </c>
      <c r="F25" s="114">
        <v>2209</v>
      </c>
      <c r="G25" s="114">
        <v>2156</v>
      </c>
      <c r="H25" s="140">
        <v>2087</v>
      </c>
      <c r="I25" s="115">
        <v>146</v>
      </c>
      <c r="J25" s="116">
        <v>6.9956875898418787</v>
      </c>
    </row>
    <row r="26" spans="1:15" s="110" customFormat="1" ht="24.95" customHeight="1" x14ac:dyDescent="0.2">
      <c r="A26" s="201">
        <v>782.78300000000002</v>
      </c>
      <c r="B26" s="203" t="s">
        <v>160</v>
      </c>
      <c r="C26" s="113">
        <v>1.2690901269090127</v>
      </c>
      <c r="D26" s="115">
        <v>590</v>
      </c>
      <c r="E26" s="114">
        <v>557</v>
      </c>
      <c r="F26" s="114">
        <v>548</v>
      </c>
      <c r="G26" s="114">
        <v>618</v>
      </c>
      <c r="H26" s="140">
        <v>646</v>
      </c>
      <c r="I26" s="115">
        <v>-56</v>
      </c>
      <c r="J26" s="116">
        <v>-8.6687306501547994</v>
      </c>
    </row>
    <row r="27" spans="1:15" s="110" customFormat="1" ht="24.95" customHeight="1" x14ac:dyDescent="0.2">
      <c r="A27" s="193" t="s">
        <v>161</v>
      </c>
      <c r="B27" s="199" t="s">
        <v>223</v>
      </c>
      <c r="C27" s="113">
        <v>7.6984297698429769</v>
      </c>
      <c r="D27" s="115">
        <v>3579</v>
      </c>
      <c r="E27" s="114">
        <v>3581</v>
      </c>
      <c r="F27" s="114">
        <v>3613</v>
      </c>
      <c r="G27" s="114">
        <v>3488</v>
      </c>
      <c r="H27" s="140">
        <v>3476</v>
      </c>
      <c r="I27" s="115">
        <v>103</v>
      </c>
      <c r="J27" s="116">
        <v>2.9631760644418872</v>
      </c>
    </row>
    <row r="28" spans="1:15" s="110" customFormat="1" ht="24.95" customHeight="1" x14ac:dyDescent="0.2">
      <c r="A28" s="193" t="s">
        <v>163</v>
      </c>
      <c r="B28" s="199" t="s">
        <v>164</v>
      </c>
      <c r="C28" s="113">
        <v>2.9791352979135297</v>
      </c>
      <c r="D28" s="115">
        <v>1385</v>
      </c>
      <c r="E28" s="114">
        <v>1495</v>
      </c>
      <c r="F28" s="114">
        <v>1489</v>
      </c>
      <c r="G28" s="114">
        <v>1517</v>
      </c>
      <c r="H28" s="140">
        <v>1515</v>
      </c>
      <c r="I28" s="115">
        <v>-130</v>
      </c>
      <c r="J28" s="116">
        <v>-8.5808580858085808</v>
      </c>
    </row>
    <row r="29" spans="1:15" s="110" customFormat="1" ht="24.95" customHeight="1" x14ac:dyDescent="0.2">
      <c r="A29" s="193">
        <v>86</v>
      </c>
      <c r="B29" s="199" t="s">
        <v>165</v>
      </c>
      <c r="C29" s="113">
        <v>7.7436007743600772</v>
      </c>
      <c r="D29" s="115">
        <v>3600</v>
      </c>
      <c r="E29" s="114">
        <v>3552</v>
      </c>
      <c r="F29" s="114">
        <v>3508</v>
      </c>
      <c r="G29" s="114">
        <v>3443</v>
      </c>
      <c r="H29" s="140">
        <v>3459</v>
      </c>
      <c r="I29" s="115">
        <v>141</v>
      </c>
      <c r="J29" s="116">
        <v>4.0763226366001737</v>
      </c>
    </row>
    <row r="30" spans="1:15" s="110" customFormat="1" ht="24.95" customHeight="1" x14ac:dyDescent="0.2">
      <c r="A30" s="193">
        <v>87.88</v>
      </c>
      <c r="B30" s="204" t="s">
        <v>166</v>
      </c>
      <c r="C30" s="113">
        <v>13.876102387610239</v>
      </c>
      <c r="D30" s="115">
        <v>6451</v>
      </c>
      <c r="E30" s="114">
        <v>6266</v>
      </c>
      <c r="F30" s="114">
        <v>6276</v>
      </c>
      <c r="G30" s="114">
        <v>6155</v>
      </c>
      <c r="H30" s="140">
        <v>6118</v>
      </c>
      <c r="I30" s="115">
        <v>333</v>
      </c>
      <c r="J30" s="116">
        <v>5.4429552141222626</v>
      </c>
    </row>
    <row r="31" spans="1:15" s="110" customFormat="1" ht="24.95" customHeight="1" x14ac:dyDescent="0.2">
      <c r="A31" s="193" t="s">
        <v>167</v>
      </c>
      <c r="B31" s="199" t="s">
        <v>168</v>
      </c>
      <c r="C31" s="113">
        <v>3.8890083889008391</v>
      </c>
      <c r="D31" s="115">
        <v>1808</v>
      </c>
      <c r="E31" s="114">
        <v>1790</v>
      </c>
      <c r="F31" s="114">
        <v>1781</v>
      </c>
      <c r="G31" s="114">
        <v>1721</v>
      </c>
      <c r="H31" s="140">
        <v>1744</v>
      </c>
      <c r="I31" s="115">
        <v>64</v>
      </c>
      <c r="J31" s="116">
        <v>3.669724770642202</v>
      </c>
    </row>
    <row r="32" spans="1:15" s="110" customFormat="1" ht="24.95" customHeight="1" x14ac:dyDescent="0.2">
      <c r="A32" s="193"/>
      <c r="B32" s="288" t="s">
        <v>224</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0.6732630673263067</v>
      </c>
      <c r="D34" s="115">
        <v>313</v>
      </c>
      <c r="E34" s="114">
        <v>311</v>
      </c>
      <c r="F34" s="114">
        <v>319</v>
      </c>
      <c r="G34" s="114">
        <v>325</v>
      </c>
      <c r="H34" s="140">
        <v>314</v>
      </c>
      <c r="I34" s="115">
        <v>-1</v>
      </c>
      <c r="J34" s="116">
        <v>-0.31847133757961782</v>
      </c>
    </row>
    <row r="35" spans="1:10" s="110" customFormat="1" ht="24.95" customHeight="1" x14ac:dyDescent="0.2">
      <c r="A35" s="292" t="s">
        <v>171</v>
      </c>
      <c r="B35" s="293" t="s">
        <v>172</v>
      </c>
      <c r="C35" s="113">
        <v>27.463970746397074</v>
      </c>
      <c r="D35" s="115">
        <v>12768</v>
      </c>
      <c r="E35" s="114">
        <v>12860</v>
      </c>
      <c r="F35" s="114">
        <v>13104</v>
      </c>
      <c r="G35" s="114">
        <v>12906</v>
      </c>
      <c r="H35" s="140">
        <v>12915</v>
      </c>
      <c r="I35" s="115">
        <v>-147</v>
      </c>
      <c r="J35" s="116">
        <v>-1.1382113821138211</v>
      </c>
    </row>
    <row r="36" spans="1:10" s="110" customFormat="1" ht="24.95" customHeight="1" x14ac:dyDescent="0.2">
      <c r="A36" s="294" t="s">
        <v>173</v>
      </c>
      <c r="B36" s="295" t="s">
        <v>174</v>
      </c>
      <c r="C36" s="125">
        <v>71.862766186276616</v>
      </c>
      <c r="D36" s="143">
        <v>33409</v>
      </c>
      <c r="E36" s="144">
        <v>33111</v>
      </c>
      <c r="F36" s="144">
        <v>33217</v>
      </c>
      <c r="G36" s="144">
        <v>32487</v>
      </c>
      <c r="H36" s="145">
        <v>32530</v>
      </c>
      <c r="I36" s="143">
        <v>879</v>
      </c>
      <c r="J36" s="146">
        <v>2.7021211189671073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2020-09-25T07:00:47Z</dcterms:created>
  <dcterms:modified xsi:type="dcterms:W3CDTF">2020-09-28T08:06:29Z</dcterms:modified>
</cp:coreProperties>
</file>