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C42" i="24"/>
  <c r="M42" i="24" s="1"/>
  <c r="B42" i="24"/>
  <c r="D42" i="24" s="1"/>
  <c r="K41" i="24"/>
  <c r="H41" i="24"/>
  <c r="F41" i="24"/>
  <c r="C41" i="24"/>
  <c r="M41" i="24" s="1"/>
  <c r="B41" i="24"/>
  <c r="D41" i="24" s="1"/>
  <c r="L40" i="24"/>
  <c r="I40" i="24"/>
  <c r="G40" i="24"/>
  <c r="C40" i="24"/>
  <c r="M40" i="24" s="1"/>
  <c r="B40" i="24"/>
  <c r="D40" i="24" s="1"/>
  <c r="M36" i="24"/>
  <c r="L36" i="24"/>
  <c r="K36" i="24"/>
  <c r="J36" i="24"/>
  <c r="I36" i="24"/>
  <c r="H36" i="24"/>
  <c r="G36" i="24"/>
  <c r="F36" i="24"/>
  <c r="E36" i="24"/>
  <c r="D36" i="24"/>
  <c r="E32" i="24"/>
  <c r="K57" i="15"/>
  <c r="L57" i="15" s="1"/>
  <c r="C45" i="24"/>
  <c r="C38" i="24"/>
  <c r="C37" i="24"/>
  <c r="C35" i="24"/>
  <c r="C34" i="24"/>
  <c r="M34" i="24" s="1"/>
  <c r="C33" i="24"/>
  <c r="C32" i="24"/>
  <c r="M32" i="24" s="1"/>
  <c r="C31" i="24"/>
  <c r="C30" i="24"/>
  <c r="M30" i="24" s="1"/>
  <c r="C29" i="24"/>
  <c r="I29" i="24" s="1"/>
  <c r="C28" i="24"/>
  <c r="C27" i="24"/>
  <c r="C26" i="24"/>
  <c r="M26" i="24" s="1"/>
  <c r="C25" i="24"/>
  <c r="C24" i="24"/>
  <c r="M24" i="24" s="1"/>
  <c r="C23" i="24"/>
  <c r="C22" i="24"/>
  <c r="M22" i="24" s="1"/>
  <c r="C21" i="24"/>
  <c r="C20" i="24"/>
  <c r="C19" i="24"/>
  <c r="C18" i="24"/>
  <c r="M18" i="24" s="1"/>
  <c r="C17" i="24"/>
  <c r="C16" i="24"/>
  <c r="M16" i="24" s="1"/>
  <c r="C15" i="24"/>
  <c r="C9" i="24"/>
  <c r="C8" i="24"/>
  <c r="C7" i="24"/>
  <c r="B38" i="24"/>
  <c r="B37" i="24"/>
  <c r="K37" i="24" s="1"/>
  <c r="B35" i="24"/>
  <c r="B34" i="24"/>
  <c r="B33" i="24"/>
  <c r="B32" i="24"/>
  <c r="B31" i="24"/>
  <c r="B30" i="24"/>
  <c r="B29" i="24"/>
  <c r="B28" i="24"/>
  <c r="B27" i="24"/>
  <c r="B26" i="24"/>
  <c r="B25" i="24"/>
  <c r="B24" i="24"/>
  <c r="B23" i="24"/>
  <c r="B22" i="24"/>
  <c r="B21" i="24"/>
  <c r="B20" i="24"/>
  <c r="B19" i="24"/>
  <c r="B18" i="24"/>
  <c r="B17" i="24"/>
  <c r="B16" i="24"/>
  <c r="B15" i="24"/>
  <c r="B9" i="24"/>
  <c r="B8" i="24"/>
  <c r="B7" i="24"/>
  <c r="E16" i="24" l="1"/>
  <c r="E24" i="24"/>
  <c r="F7" i="24"/>
  <c r="D7" i="24"/>
  <c r="J7" i="24"/>
  <c r="H7" i="24"/>
  <c r="K7" i="24"/>
  <c r="K8" i="24"/>
  <c r="J8" i="24"/>
  <c r="H8" i="24"/>
  <c r="F8" i="24"/>
  <c r="D8" i="24"/>
  <c r="F21" i="24"/>
  <c r="D21" i="24"/>
  <c r="J21" i="24"/>
  <c r="H21" i="24"/>
  <c r="K21" i="24"/>
  <c r="D38" i="24"/>
  <c r="K38" i="24"/>
  <c r="J38" i="24"/>
  <c r="H38" i="24"/>
  <c r="F38" i="24"/>
  <c r="F9" i="24"/>
  <c r="D9" i="24"/>
  <c r="J9" i="24"/>
  <c r="H9" i="24"/>
  <c r="K9" i="24"/>
  <c r="F29" i="24"/>
  <c r="D29" i="24"/>
  <c r="J29" i="24"/>
  <c r="H29" i="24"/>
  <c r="K29" i="24"/>
  <c r="I20" i="24"/>
  <c r="L20" i="24"/>
  <c r="M20" i="24"/>
  <c r="G20" i="24"/>
  <c r="E20" i="24"/>
  <c r="F15" i="24"/>
  <c r="D15" i="24"/>
  <c r="J15" i="24"/>
  <c r="H15" i="24"/>
  <c r="K15" i="24"/>
  <c r="K30" i="24"/>
  <c r="J30" i="24"/>
  <c r="H30" i="24"/>
  <c r="F30" i="24"/>
  <c r="D30" i="24"/>
  <c r="I8" i="24"/>
  <c r="L8" i="24"/>
  <c r="M8" i="24"/>
  <c r="G8" i="24"/>
  <c r="E8" i="24"/>
  <c r="G9" i="24"/>
  <c r="M9" i="24"/>
  <c r="E9" i="24"/>
  <c r="L9" i="24"/>
  <c r="G23" i="24"/>
  <c r="M23" i="24"/>
  <c r="E23" i="24"/>
  <c r="L23" i="24"/>
  <c r="I23" i="24"/>
  <c r="I9" i="24"/>
  <c r="F25" i="24"/>
  <c r="D25" i="24"/>
  <c r="J25" i="24"/>
  <c r="H25" i="24"/>
  <c r="K25" i="24"/>
  <c r="K16" i="24"/>
  <c r="J16" i="24"/>
  <c r="H16" i="24"/>
  <c r="F16" i="24"/>
  <c r="D16" i="24"/>
  <c r="K28" i="24"/>
  <c r="J28" i="24"/>
  <c r="H28" i="24"/>
  <c r="F28" i="24"/>
  <c r="D28" i="24"/>
  <c r="F31" i="24"/>
  <c r="D31" i="24"/>
  <c r="J31" i="24"/>
  <c r="H31" i="24"/>
  <c r="K31" i="24"/>
  <c r="G17" i="24"/>
  <c r="M17" i="24"/>
  <c r="E17" i="24"/>
  <c r="L17" i="24"/>
  <c r="I17" i="24"/>
  <c r="G33" i="24"/>
  <c r="M33" i="24"/>
  <c r="E33" i="24"/>
  <c r="L33" i="24"/>
  <c r="I33" i="24"/>
  <c r="K22" i="24"/>
  <c r="J22" i="24"/>
  <c r="H22" i="24"/>
  <c r="F22" i="24"/>
  <c r="D22" i="24"/>
  <c r="G21" i="24"/>
  <c r="M21" i="24"/>
  <c r="E21" i="24"/>
  <c r="L21" i="24"/>
  <c r="G27" i="24"/>
  <c r="M27" i="24"/>
  <c r="E27" i="24"/>
  <c r="L27" i="24"/>
  <c r="I27" i="24"/>
  <c r="M38" i="24"/>
  <c r="E38" i="24"/>
  <c r="L38" i="24"/>
  <c r="I38" i="24"/>
  <c r="G38" i="24"/>
  <c r="I21" i="24"/>
  <c r="K69" i="24"/>
  <c r="I69" i="24"/>
  <c r="J69" i="24"/>
  <c r="I37" i="24"/>
  <c r="G37" i="24"/>
  <c r="L37" i="24"/>
  <c r="E37" i="24"/>
  <c r="M37" i="24"/>
  <c r="F17" i="24"/>
  <c r="D17" i="24"/>
  <c r="J17" i="24"/>
  <c r="H17" i="24"/>
  <c r="K17" i="24"/>
  <c r="K26" i="24"/>
  <c r="J26" i="24"/>
  <c r="H26" i="24"/>
  <c r="F26" i="24"/>
  <c r="D26" i="24"/>
  <c r="K32" i="24"/>
  <c r="J32" i="24"/>
  <c r="H32" i="24"/>
  <c r="F32" i="24"/>
  <c r="D32" i="24"/>
  <c r="G15" i="24"/>
  <c r="M15" i="24"/>
  <c r="E15" i="24"/>
  <c r="L15" i="24"/>
  <c r="I15" i="24"/>
  <c r="G31" i="24"/>
  <c r="M31" i="24"/>
  <c r="E31" i="24"/>
  <c r="L31" i="24"/>
  <c r="I31" i="24"/>
  <c r="K53" i="24"/>
  <c r="I53" i="24"/>
  <c r="J53" i="24"/>
  <c r="K34" i="24"/>
  <c r="J34" i="24"/>
  <c r="H34" i="24"/>
  <c r="F34" i="24"/>
  <c r="D34" i="24"/>
  <c r="K20" i="24"/>
  <c r="J20" i="24"/>
  <c r="H20" i="24"/>
  <c r="F20" i="24"/>
  <c r="D20" i="24"/>
  <c r="F23" i="24"/>
  <c r="D23" i="24"/>
  <c r="J23" i="24"/>
  <c r="H23" i="24"/>
  <c r="K23" i="24"/>
  <c r="B45" i="24"/>
  <c r="B39" i="24"/>
  <c r="I18" i="24"/>
  <c r="L18" i="24"/>
  <c r="G18" i="24"/>
  <c r="E18" i="24"/>
  <c r="I28" i="24"/>
  <c r="L28" i="24"/>
  <c r="M28" i="24"/>
  <c r="G28" i="24"/>
  <c r="E28" i="24"/>
  <c r="I34" i="24"/>
  <c r="L34" i="24"/>
  <c r="G34" i="24"/>
  <c r="E34" i="24"/>
  <c r="I26" i="24"/>
  <c r="L26" i="24"/>
  <c r="G26" i="24"/>
  <c r="E26" i="24"/>
  <c r="B14" i="24"/>
  <c r="B6" i="24"/>
  <c r="F33" i="24"/>
  <c r="D33" i="24"/>
  <c r="J33" i="24"/>
  <c r="H33" i="24"/>
  <c r="K33" i="24"/>
  <c r="G25" i="24"/>
  <c r="M25" i="24"/>
  <c r="E25" i="24"/>
  <c r="L25" i="24"/>
  <c r="I25" i="24"/>
  <c r="I45" i="24"/>
  <c r="G45" i="24"/>
  <c r="L45" i="24"/>
  <c r="E45" i="24"/>
  <c r="M45" i="24"/>
  <c r="K18" i="24"/>
  <c r="J18" i="24"/>
  <c r="H18" i="24"/>
  <c r="F18" i="24"/>
  <c r="D18" i="24"/>
  <c r="K24" i="24"/>
  <c r="J24" i="24"/>
  <c r="H24" i="24"/>
  <c r="F24" i="24"/>
  <c r="D24" i="24"/>
  <c r="H37" i="24"/>
  <c r="F37" i="24"/>
  <c r="D37" i="24"/>
  <c r="J37" i="24"/>
  <c r="G7" i="24"/>
  <c r="M7" i="24"/>
  <c r="E7" i="24"/>
  <c r="L7" i="24"/>
  <c r="I7" i="24"/>
  <c r="G19" i="24"/>
  <c r="M19" i="24"/>
  <c r="E19" i="24"/>
  <c r="L19" i="24"/>
  <c r="I19" i="24"/>
  <c r="G29" i="24"/>
  <c r="M29" i="24"/>
  <c r="E29" i="24"/>
  <c r="L29" i="24"/>
  <c r="G35" i="24"/>
  <c r="M35" i="24"/>
  <c r="E35" i="24"/>
  <c r="L35" i="24"/>
  <c r="I35" i="24"/>
  <c r="K61" i="24"/>
  <c r="I61" i="24"/>
  <c r="J61" i="24"/>
  <c r="J77" i="24"/>
  <c r="G16" i="24"/>
  <c r="G24" i="24"/>
  <c r="G32" i="24"/>
  <c r="K58" i="24"/>
  <c r="I58" i="24"/>
  <c r="K66" i="24"/>
  <c r="I66" i="24"/>
  <c r="K74" i="24"/>
  <c r="I74" i="24"/>
  <c r="F19" i="24"/>
  <c r="D19" i="24"/>
  <c r="J19" i="24"/>
  <c r="H19" i="24"/>
  <c r="F27" i="24"/>
  <c r="D27" i="24"/>
  <c r="J27" i="24"/>
  <c r="H27" i="24"/>
  <c r="F35" i="24"/>
  <c r="D35" i="24"/>
  <c r="J35" i="24"/>
  <c r="H35" i="24"/>
  <c r="E22" i="24"/>
  <c r="E30" i="24"/>
  <c r="I43" i="24"/>
  <c r="G43" i="24"/>
  <c r="L43" i="24"/>
  <c r="K55" i="24"/>
  <c r="I55" i="24"/>
  <c r="K63" i="24"/>
  <c r="I63" i="24"/>
  <c r="K71" i="24"/>
  <c r="I71" i="24"/>
  <c r="K19" i="24"/>
  <c r="G22" i="24"/>
  <c r="K27" i="24"/>
  <c r="G30" i="24"/>
  <c r="K35" i="24"/>
  <c r="K52" i="24"/>
  <c r="I52" i="24"/>
  <c r="K60" i="24"/>
  <c r="I60" i="24"/>
  <c r="K68" i="24"/>
  <c r="I68" i="24"/>
  <c r="C39" i="24"/>
  <c r="K57" i="24"/>
  <c r="I57" i="24"/>
  <c r="K65" i="24"/>
  <c r="I65" i="24"/>
  <c r="K73" i="24"/>
  <c r="I73" i="24"/>
  <c r="I16" i="24"/>
  <c r="L16" i="24"/>
  <c r="I24" i="24"/>
  <c r="L24" i="24"/>
  <c r="I32" i="24"/>
  <c r="L32" i="24"/>
  <c r="K54" i="24"/>
  <c r="I54" i="24"/>
  <c r="K62" i="24"/>
  <c r="I62" i="24"/>
  <c r="K70" i="24"/>
  <c r="I70" i="24"/>
  <c r="I41" i="24"/>
  <c r="G41" i="24"/>
  <c r="L41" i="24"/>
  <c r="K51" i="24"/>
  <c r="I51" i="24"/>
  <c r="K59" i="24"/>
  <c r="I59" i="24"/>
  <c r="K67" i="24"/>
  <c r="I67" i="24"/>
  <c r="K75" i="24"/>
  <c r="K77" i="24" s="1"/>
  <c r="I75" i="24"/>
  <c r="C14" i="24"/>
  <c r="C6" i="24"/>
  <c r="I22" i="24"/>
  <c r="L22" i="24"/>
  <c r="I30" i="24"/>
  <c r="L30" i="24"/>
  <c r="E41" i="24"/>
  <c r="K56" i="24"/>
  <c r="I56" i="24"/>
  <c r="K64" i="24"/>
  <c r="I64" i="24"/>
  <c r="K72" i="24"/>
  <c r="I72" i="24"/>
  <c r="F40" i="24"/>
  <c r="J41" i="24"/>
  <c r="F42" i="24"/>
  <c r="J43" i="24"/>
  <c r="F44" i="24"/>
  <c r="H40" i="24"/>
  <c r="H42" i="24"/>
  <c r="H44" i="24"/>
  <c r="J40" i="24"/>
  <c r="J42" i="24"/>
  <c r="J44" i="24"/>
  <c r="K40" i="24"/>
  <c r="K42" i="24"/>
  <c r="E40" i="24"/>
  <c r="E42" i="24"/>
  <c r="E44" i="24"/>
  <c r="K79" i="24" l="1"/>
  <c r="H45" i="24"/>
  <c r="F45" i="24"/>
  <c r="D45" i="24"/>
  <c r="J45" i="24"/>
  <c r="K45" i="24"/>
  <c r="I39" i="24"/>
  <c r="G39" i="24"/>
  <c r="L39" i="24"/>
  <c r="M39" i="24"/>
  <c r="E39" i="24"/>
  <c r="K6" i="24"/>
  <c r="J6" i="24"/>
  <c r="H6" i="24"/>
  <c r="F6" i="24"/>
  <c r="D6" i="24"/>
  <c r="I6" i="24"/>
  <c r="L6" i="24"/>
  <c r="G6" i="24"/>
  <c r="E6" i="24"/>
  <c r="M6" i="24"/>
  <c r="K14" i="24"/>
  <c r="J14" i="24"/>
  <c r="H14" i="24"/>
  <c r="F14" i="24"/>
  <c r="D14" i="24"/>
  <c r="I77" i="24"/>
  <c r="K78" i="24" s="1"/>
  <c r="H39" i="24"/>
  <c r="F39" i="24"/>
  <c r="D39" i="24"/>
  <c r="J39" i="24"/>
  <c r="K39" i="24"/>
  <c r="I14" i="24"/>
  <c r="L14" i="24"/>
  <c r="M14" i="24"/>
  <c r="G14" i="24"/>
  <c r="E14" i="24"/>
  <c r="J79" i="24"/>
  <c r="I78" i="24" l="1"/>
  <c r="I79" i="24"/>
  <c r="J78" i="24"/>
  <c r="I83" i="24" l="1"/>
  <c r="I82" i="24"/>
  <c r="I81" i="24"/>
</calcChain>
</file>

<file path=xl/sharedStrings.xml><?xml version="1.0" encoding="utf-8"?>
<sst xmlns="http://schemas.openxmlformats.org/spreadsheetml/2006/main" count="1681" uniqueCount="521">
  <si>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</si>
  <si>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</si>
  <si>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</si>
  <si>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</si>
  <si>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</si>
  <si>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</si>
  <si>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</si>
  <si>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</si>
  <si>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</si>
  <si>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</si>
  <si>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</si>
  <si>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</si>
  <si>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</si>
  <si>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Schwerin (033)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</si>
  <si>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</si>
  <si>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</si>
  <si>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</si>
  <si>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</si>
  <si>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</si>
  <si>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</si>
  <si>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</si>
  <si>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</si>
  <si>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</si>
  <si>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</si>
  <si>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</si>
  <si>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</si>
  <si>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</si>
  <si>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</si>
  <si>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</si>
  <si>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</si>
  <si>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</si>
  <si>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</si>
  <si>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</si>
  <si>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</si>
  <si>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</si>
  <si>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</si>
  <si>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</si>
  <si>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</si>
  <si>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</si>
  <si>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</si>
  <si>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</si>
  <si>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</si>
  <si>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</si>
  <si>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</si>
  <si>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</si>
  <si>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</si>
  <si>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</si>
  <si>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</si>
  <si>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</si>
  <si>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</si>
  <si>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</si>
  <si>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</si>
  <si>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</si>
  <si>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</si>
  <si>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</si>
  <si>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</si>
  <si>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</si>
  <si>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</si>
  <si>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</si>
  <si>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</si>
  <si>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</si>
  <si>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</si>
  <si>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</si>
  <si>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</si>
  <si>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</si>
  <si>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</si>
  <si>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</si>
  <si>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</si>
  <si>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</si>
  <si>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</si>
  <si>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</si>
  <si>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</si>
  <si>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</si>
  <si>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</si>
  <si>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</si>
  <si>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</si>
  <si>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</si>
  <si>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</si>
  <si>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</si>
  <si>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</si>
  <si>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</si>
  <si>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</si>
  <si>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</si>
  <si>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</si>
  <si>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</si>
  <si>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</si>
  <si>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</si>
  <si>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</si>
  <si>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</si>
  <si>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</si>
  <si>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</si>
  <si>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</si>
  <si>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Schwerin (033);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</si>
  <si>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</si>
  <si>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</si>
  <si>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</si>
  <si>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</si>
  <si>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</si>
  <si>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</si>
  <si>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</si>
  <si>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</si>
  <si>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</si>
  <si>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</si>
  <si>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</si>
  <si>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</si>
  <si>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</si>
  <si>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</si>
  <si>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</si>
  <si>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</si>
  <si>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</si>
  <si>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</si>
  <si>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</si>
  <si>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</si>
  <si>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</si>
  <si>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</si>
  <si>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</si>
  <si>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</si>
  <si>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</si>
  <si>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</si>
  <si>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</si>
  <si>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</si>
  <si>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</si>
  <si>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</si>
  <si>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</si>
  <si>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</si>
  <si>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</si>
  <si>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</si>
  <si>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</si>
  <si>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</si>
  <si>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</si>
  <si>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</si>
  <si>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</si>
  <si>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</si>
  <si>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</si>
  <si>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</si>
  <si>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</si>
  <si>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</si>
  <si>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</si>
  <si>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</si>
  <si>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</si>
  <si>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</si>
  <si>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</si>
  <si>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</si>
  <si>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</si>
  <si>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</si>
  <si>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</si>
  <si>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</si>
  <si>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</si>
  <si>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</si>
  <si>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</si>
  <si>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</si>
  <si>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</si>
  <si>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</si>
  <si>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</si>
  <si>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</si>
  <si>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</si>
  <si>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</si>
  <si>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</si>
  <si>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</si>
  <si>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</si>
  <si>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</si>
  <si>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</si>
  <si>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</si>
  <si>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</si>
  <si>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</si>
  <si>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</si>
  <si>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</si>
  <si>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</si>
  <si>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</si>
  <si>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</si>
  <si>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</si>
  <si>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</si>
  <si>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</si>
  <si>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</si>
  <si>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</si>
  <si>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</si>
  <si>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</si>
  <si>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</si>
  <si>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</si>
  <si>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</si>
  <si>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</si>
  <si>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</si>
  <si>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</si>
  <si>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Schwerin (033)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</si>
  <si>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</si>
  <si>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</si>
  <si>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</si>
  <si>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</si>
  <si>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</si>
  <si>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</si>
  <si>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</si>
  <si>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</si>
  <si>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</si>
  <si>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</si>
  <si>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</si>
  <si>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</si>
  <si>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</si>
  <si>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</si>
  <si>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</si>
  <si>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</si>
  <si>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</si>
  <si>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</si>
  <si>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</si>
  <si>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</si>
  <si>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</si>
  <si>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</si>
  <si>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</si>
  <si>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</si>
  <si>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</si>
  <si>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</si>
  <si>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</si>
  <si>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</si>
  <si>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</si>
  <si>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</si>
  <si>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</si>
  <si>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</si>
  <si>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</si>
  <si>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</si>
  <si>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</si>
  <si>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</si>
  <si>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</si>
  <si>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</si>
  <si>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</si>
  <si>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</si>
  <si>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</si>
  <si>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</si>
  <si>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</si>
  <si>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</si>
  <si>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</si>
  <si>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</si>
  <si>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</si>
  <si>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</si>
  <si>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</si>
  <si>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</si>
  <si>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</si>
  <si>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</si>
  <si>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</si>
  <si>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</si>
  <si>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</si>
  <si>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</si>
  <si>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</si>
  <si>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</si>
  <si>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</si>
  <si>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</si>
  <si>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</si>
  <si>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</si>
  <si>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</si>
  <si>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</si>
  <si>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</si>
  <si>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</si>
  <si>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</si>
  <si>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</si>
  <si>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</si>
  <si>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</si>
  <si>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</si>
  <si>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</si>
  <si>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</si>
  <si>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</si>
  <si>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</si>
  <si>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</si>
  <si>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</si>
  <si>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</si>
  <si>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</si>
  <si>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</si>
  <si>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</si>
  <si>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</si>
  <si>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</si>
  <si>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</si>
  <si>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</si>
  <si>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</si>
  <si>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</si>
  <si>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</si>
  <si>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</si>
  <si>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</si>
  <si>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</si>
  <si>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</si>
  <si>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</si>
  <si>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</si>
  <si>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</si>
  <si>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</si>
  <si>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</si>
  <si>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</si>
  <si>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</si>
  <si>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</si>
  <si>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</si>
  <si>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</si>
  <si>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</si>
  <si>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</si>
  <si>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</si>
  <si>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</si>
  <si>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</si>
  <si>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</si>
  <si>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</si>
  <si>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</si>
  <si>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</si>
  <si>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</si>
  <si>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</si>
  <si>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</si>
  <si>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</si>
  <si>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</si>
  <si>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</si>
  <si>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</si>
  <si>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</si>
  <si>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</si>
  <si>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</si>
  <si>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</si>
  <si>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</si>
  <si>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</si>
  <si>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</si>
  <si>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</si>
  <si>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</si>
  <si>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</si>
  <si>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</si>
  <si>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</si>
  <si>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</si>
  <si>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</si>
  <si>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</si>
  <si>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</si>
  <si>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</si>
  <si>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</si>
  <si>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</si>
  <si>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</si>
  <si>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</si>
  <si>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</si>
  <si>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</si>
  <si>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</si>
  <si>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</si>
  <si>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Schwerin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</si>
  <si>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</si>
  <si>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</si>
  <si>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</si>
  <si>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</si>
  <si>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</si>
  <si>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</si>
  <si>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</si>
  <si>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</si>
  <si>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</si>
  <si>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</si>
  <si>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</si>
  <si>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</si>
  <si>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</si>
  <si>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</si>
  <si>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</si>
  <si>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</si>
  <si>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</si>
  <si>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</si>
  <si>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</si>
  <si>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</si>
  <si>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</si>
  <si>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</si>
  <si>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</si>
  <si>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</si>
  <si>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</si>
  <si>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</si>
  <si>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</si>
  <si>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</si>
  <si>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</si>
  <si>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</si>
  <si>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</si>
  <si>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</si>
  <si>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</si>
  <si>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</si>
  <si>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</si>
  <si>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</si>
  <si>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</si>
  <si>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</si>
  <si>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</si>
  <si>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</si>
  <si>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</si>
  <si>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</si>
  <si>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</si>
  <si>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</si>
  <si>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</si>
  <si>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</si>
  <si>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Schwerin (033);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</si>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</sst>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{415998A7-5680-4A04-BE33-3F6EEF5B6A83}</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58E1-431C-B144-99BDB737A735}"/>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{00F4CD25-1247-428B-93A7-DBAC26DD9D17}</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58E1-431C-B144-99BDB737A735}"/>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{0327B704-3FFF-4F8D-B2FF-7CA71ECFF5FF}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8E1-431C-B144-99BDB737A73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{B0A40983-66FA-4C6D-895C-7DFB4BDD3C97}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8E1-431C-B144-99BDB737A73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0.7945870286723673</c:v>
                </c:pt>
                <c:pt idx="1">
                  <c:v>1.4830148993482757</c:v>
                </c:pt>
                <c:pt idx="2">
                  <c:v>0.95490282911153723</c:v>
                </c:pt>
                <c:pt idx="3">
                  <c:v>1.0875687030768</c:v>
                </c:pt>
              </c:numCache>
            </c:numRef>
          </c:val>
          <c:extLst>
            <c:ext xmlns:c16="http://schemas.microsoft.com/office/drawing/2014/chart" uri="{C3380CC4-5D6E-409C-BE32-E72D297353CC}">
              <c16:uniqueId val="{00000004-58E1-431C-B144-99BDB737A73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{846A9E68-52EE-4A26-A315-8ED1E72488E8}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8E1-431C-B144-99BDB737A73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{B07B2E2C-79B1-45B0-949C-C193EE0B0A5A}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8E1-431C-B144-99BDB737A73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{B8C9C5A2-92F8-43BF-BDBE-ED2553ECA9DC}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8E1-431C-B144-99BDB737A73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{BB9B19D6-5E86-458E-9FF6-758D05438D4E}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8E1-431C-B144-99BDB737A7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8E1-431C-B144-99BDB737A73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8E1-431C-B144-99BDB737A73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{CE4D4FF6-D7F2-4179-88CF-2F74428CE7FE}</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0D22-4E2F-8BBD-F7C44CED928F}"/>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{FFAD296C-A3DD-4954-B019-35AB0828A6CD}</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0D22-4E2F-8BBD-F7C44CED928F}"/>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{ACC689E6-A330-41BD-8654-FD464663ECEF}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D22-4E2F-8BBD-F7C44CED928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{096141C6-627D-4C69-8949-412C326A1A9A}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D22-4E2F-8BBD-F7C44CED92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-3.4404831482563805</c:v>
                </c:pt>
                <c:pt idx="1">
                  <c:v>-3.0848062839072679</c:v>
                </c:pt>
                <c:pt idx="2">
                  <c:v>-3.6279896103654186</c:v>
                </c:pt>
                <c:pt idx="3">
                  <c:v>-2.8655893304673015</c:v>
                </c:pt>
              </c:numCache>
            </c:numRef>
          </c:val>
          <c:extLst>
            <c:ext xmlns:c16="http://schemas.microsoft.com/office/drawing/2014/chart" uri="{C3380CC4-5D6E-409C-BE32-E72D297353CC}">
              <c16:uniqueId val="{00000004-0D22-4E2F-8BBD-F7C44CED928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{9D679A44-E87F-499D-94EC-4C0DB3FE4C11}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D22-4E2F-8BBD-F7C44CED928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{41A73E04-9926-4569-A526-67A6999FA431}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D22-4E2F-8BBD-F7C44CED928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{787ACC0C-2793-44AD-BB0A-159FFF149AB3}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D22-4E2F-8BBD-F7C44CED928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{92FEEC66-1772-47A8-8577-B5E6353F477A}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D22-4E2F-8BBD-F7C44CED92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D22-4E2F-8BBD-F7C44CED928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D22-4E2F-8BBD-F7C44CED928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{5ED16719-46D6-40E3-9D41-9035F4BCAF59}</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FCE8-40F0-A55D-BBF21E2C0E51}"/>
                </c:ext>
              </c:extLst>
            </c:dLbl>
            <c:dLbl>
              <c:idx val="1"/>
              <c:tx>
                <c:strRef>
                  <c:f>Daten_Diagramme!$D$15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{9C818E98-F191-44D5-8C1D-83C0CDF040DB}</c15:txfldGUID>
                      <c15:f>Daten_Diagramme!$D$15</c15:f>
                      <c15:dlblFieldTableCache>
                        <c:ptCount val="1"/>
                        <c:pt idx="0">
                          <c:v>0.9</c:v>
                        </c:pt>
                      </c15:dlblFieldTableCache>
                    </c15:dlblFTEntry>
                  </c15:dlblFieldTable>
                  <c15:showDataLabelsRange val="0"/>
                </c:ext>
                <c:ext xmlns:c16="http://schemas.microsoft.com/office/drawing/2014/chart" uri="{C3380CC4-5D6E-409C-BE32-E72D297353CC}">
                  <c16:uniqueId val="{00000001-FCE8-40F0-A55D-BBF21E2C0E51}"/>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{17B4CBB6-3D51-428C-8791-32A299746B67}</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FCE8-40F0-A55D-BBF21E2C0E51}"/>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{ECBF9582-D10B-43E3-866B-BD45720FCEEF}</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FCE8-40F0-A55D-BBF21E2C0E51}"/>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{10067193-7E83-4C6D-852A-2889C9096B7F}</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FCE8-40F0-A55D-BBF21E2C0E51}"/>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{F9E428DA-E6F5-428C-AF09-639B0AE1FFAB}</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FCE8-40F0-A55D-BBF21E2C0E51}"/>
                </c:ext>
              </c:extLst>
            </c:dLbl>
            <c:dLbl>
              <c:idx val="6"/>
              <c:tx>
                <c:strRef>
                  <c:f>Daten_Diagramme!$D$20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{F0EB31B7-D4C3-4558-B56A-AB0F42BBCB64}</c15:txfldGUID>
                      <c15:f>Daten_Diagramme!$D$20</c15:f>
                      <c15:dlblFieldTableCache>
                        <c:ptCount val="1"/>
                        <c:pt idx="0">
                          <c:v>3.2</c:v>
                        </c:pt>
                      </c15:dlblFieldTableCache>
                    </c15:dlblFTEntry>
                  </c15:dlblFieldTable>
                  <c15:showDataLabelsRange val="0"/>
                </c:ext>
                <c:ext xmlns:c16="http://schemas.microsoft.com/office/drawing/2014/chart" uri="{C3380CC4-5D6E-409C-BE32-E72D297353CC}">
                  <c16:uniqueId val="{00000006-FCE8-40F0-A55D-BBF21E2C0E51}"/>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{3315DD5C-2F39-42C7-AF12-DB482C7D6AC7}</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FCE8-40F0-A55D-BBF21E2C0E51}"/>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{6AE74ED6-BB25-4850-89E0-A72B6990B827}</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FCE8-40F0-A55D-BBF21E2C0E51}"/>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{A67588CE-2640-4E1F-8061-16502CFD877E}</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FCE8-40F0-A55D-BBF21E2C0E51}"/>
                </c:ext>
              </c:extLst>
            </c:dLbl>
            <c:dLbl>
              <c:idx val="10"/>
              <c:tx>
                <c:strRef>
                  <c:f>Daten_Diagramme!$D$24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{D336FE34-3B8A-4DA4-968D-AF07642CC208}</c15:txfldGUID>
                      <c15:f>Daten_Diagramme!$D$24</c15:f>
                      <c15:dlblFieldTableCache>
                        <c:ptCount val="1"/>
                        <c:pt idx="0">
                          <c:v>-0.8</c:v>
                        </c:pt>
                      </c15:dlblFieldTableCache>
                    </c15:dlblFTEntry>
                  </c15:dlblFieldTable>
                  <c15:showDataLabelsRange val="0"/>
                </c:ext>
                <c:ext xmlns:c16="http://schemas.microsoft.com/office/drawing/2014/chart" uri="{C3380CC4-5D6E-409C-BE32-E72D297353CC}">
                  <c16:uniqueId val="{0000000A-FCE8-40F0-A55D-BBF21E2C0E51}"/>
                </c:ext>
              </c:extLst>
            </c:dLbl>
            <c:dLbl>
              <c:idx val="11"/>
              <c:tx>
                <c:strRef>
                  <c:f>Daten_Diagramme!$D$25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{9705438C-6CF1-4354-A70D-FE53DE21193E}</c15:txfldGUID>
                      <c15:f>Daten_Diagramme!$D$25</c15:f>
                      <c15:dlblFieldTableCache>
                        <c:ptCount val="1"/>
                        <c:pt idx="0">
                          <c:v>3.4</c:v>
                        </c:pt>
                      </c15:dlblFieldTableCache>
                    </c15:dlblFTEntry>
                  </c15:dlblFieldTable>
                  <c15:showDataLabelsRange val="0"/>
                </c:ext>
                <c:ext xmlns:c16="http://schemas.microsoft.com/office/drawing/2014/chart" uri="{C3380CC4-5D6E-409C-BE32-E72D297353CC}">
                  <c16:uniqueId val="{0000000B-FCE8-40F0-A55D-BBF21E2C0E51}"/>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{C2C17C8B-AE62-4EAC-88B1-AD287E1498CF}</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FCE8-40F0-A55D-BBF21E2C0E51}"/>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{4E8E2A38-ADEE-4230-9A0E-D529204B94A4}</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FCE8-40F0-A55D-BBF21E2C0E51}"/>
                </c:ext>
              </c:extLst>
            </c:dLbl>
            <c:dLbl>
              <c:idx val="14"/>
              <c:tx>
                <c:strRef>
                  <c:f>Daten_Diagramme!$D$28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{F4CA85BE-6554-4736-B922-FC3E0D7620D9}</c15:txfldGUID>
                      <c15:f>Daten_Diagramme!$D$28</c15:f>
                      <c15:dlblFieldTableCache>
                        <c:ptCount val="1"/>
                        <c:pt idx="0">
                          <c:v>-2.0</c:v>
                        </c:pt>
                      </c15:dlblFieldTableCache>
                    </c15:dlblFTEntry>
                  </c15:dlblFieldTable>
                  <c15:showDataLabelsRange val="0"/>
                </c:ext>
                <c:ext xmlns:c16="http://schemas.microsoft.com/office/drawing/2014/chart" uri="{C3380CC4-5D6E-409C-BE32-E72D297353CC}">
                  <c16:uniqueId val="{0000000E-FCE8-40F0-A55D-BBF21E2C0E51}"/>
                </c:ext>
              </c:extLst>
            </c:dLbl>
            <c:dLbl>
              <c:idx val="15"/>
              <c:tx>
                <c:strRef>
                  <c:f>Daten_Diagramme!$D$29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{24A058A0-1AB0-46E9-A507-92FF0105920A}</c15:txfldGUID>
                      <c15:f>Daten_Diagramme!$D$29</c15:f>
                      <c15:dlblFieldTableCache>
                        <c:ptCount val="1"/>
                        <c:pt idx="0">
                          <c:v>-0.5</c:v>
                        </c:pt>
                      </c15:dlblFieldTableCache>
                    </c15:dlblFTEntry>
                  </c15:dlblFieldTable>
                  <c15:showDataLabelsRange val="0"/>
                </c:ext>
                <c:ext xmlns:c16="http://schemas.microsoft.com/office/drawing/2014/chart" uri="{C3380CC4-5D6E-409C-BE32-E72D297353CC}">
                  <c16:uniqueId val="{0000000F-FCE8-40F0-A55D-BBF21E2C0E51}"/>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{366CA70C-2B3F-4B3E-A83B-EA38D17B42E1}</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FCE8-40F0-A55D-BBF21E2C0E51}"/>
                </c:ext>
              </c:extLst>
            </c:dLbl>
            <c:dLbl>
              <c:idx val="17"/>
              <c:tx>
                <c:strRef>
                  <c:f>Daten_Diagramme!$D$31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{B46F6068-F846-4584-9CC0-F8F5FD3E1F7F}</c15:txfldGUID>
                      <c15:f>Daten_Diagramme!$D$31</c15:f>
                      <c15:dlblFieldTableCache>
                        <c:ptCount val="1"/>
                        <c:pt idx="0">
                          <c:v>2.6</c:v>
                        </c:pt>
                      </c15:dlblFieldTableCache>
                    </c15:dlblFTEntry>
                  </c15:dlblFieldTable>
                  <c15:showDataLabelsRange val="0"/>
                </c:ext>
                <c:ext xmlns:c16="http://schemas.microsoft.com/office/drawing/2014/chart" uri="{C3380CC4-5D6E-409C-BE32-E72D297353CC}">
                  <c16:uniqueId val="{00000011-FCE8-40F0-A55D-BBF21E2C0E51}"/>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{95325D37-5C3A-4151-B152-0E62A7234713}</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FCE8-40F0-A55D-BBF21E2C0E51}"/>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{9D7C2562-2DB8-41F7-9860-F04478121887}</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FCE8-40F0-A55D-BBF21E2C0E51}"/>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{F4E6AF46-7852-4C99-B261-63284ED6182D}</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FCE8-40F0-A55D-BBF21E2C0E5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{2F9AE4A6-3C05-4D9D-9B6C-6E8C236502CD}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CE8-40F0-A55D-BBF21E2C0E5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{D24FBCA7-BCAA-4E5C-9889-FF612E79B8E6}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CE8-40F0-A55D-BBF21E2C0E51}"/>
                </c:ext>
              </c:extLst>
            </c:dLbl>
            <c:dLbl>
              <c:idx val="23"/>
              <c:tx>
                <c:strRef>
                  <c:f>Daten_Diagramme!$D$37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{55998195-9AF6-41E7-812A-A790C05F5E8F}</c15:txfldGUID>
                      <c15:f>Daten_Diagramme!$D$37</c15:f>
                      <c15:dlblFieldTableCache>
                        <c:ptCount val="1"/>
                        <c:pt idx="0">
                          <c:v>0.9</c:v>
                        </c:pt>
                      </c15:dlblFieldTableCache>
                    </c15:dlblFTEntry>
                  </c15:dlblFieldTable>
                  <c15:showDataLabelsRange val="0"/>
                </c:ext>
                <c:ext xmlns:c16="http://schemas.microsoft.com/office/drawing/2014/chart" uri="{C3380CC4-5D6E-409C-BE32-E72D297353CC}">
                  <c16:uniqueId val="{00000017-FCE8-40F0-A55D-BBF21E2C0E51}"/>
                </c:ext>
              </c:extLst>
            </c:dLbl>
            <c:dLbl>
              <c:idx val="24"/>
              <c:layout>
                <c:manualLayout>
                  <c:x val="4.7769028871392123E-3"/>
                  <c:y val="-4.6876052205785108E-5"/>
                </c:manualLayout>
              </c:layout>
              <c:tx>
                <c:strRef>
                  <c:f>Daten_Diagramme!$D$38</c:f>
                  <c:strCache>
                    <c:ptCount val="1"/>
                    <c:pt idx="0">
                      <c:v>0.0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{A856A8DC-82F3-4DA4-8A7A-2CB7363BABA3}</c15:txfldGUID>
                      <c15:f>Daten_Diagramme!$D$38</c15:f>
                      <c15:dlblFieldTableCache>
                        <c:ptCount val="1"/>
                        <c:pt idx="0">
                          <c:v>0.0</c:v>
                        </c:pt>
                      </c15:dlblFieldTableCache>
                    </c15:dlblFTEntry>
                  </c15:dlblFieldTable>
                  <c15:showDataLabelsRange val="0"/>
                </c:ext>
                <c:ext xmlns:c16="http://schemas.microsoft.com/office/drawing/2014/chart" uri="{C3380CC4-5D6E-409C-BE32-E72D297353CC}">
                  <c16:uniqueId val="{00000018-FCE8-40F0-A55D-BBF21E2C0E51}"/>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{C879188F-11A4-4906-9707-6DD152438F03}</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FCE8-40F0-A55D-BBF21E2C0E5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{00CC37BF-CCE3-449D-A314-DA87E218880E}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CE8-40F0-A55D-BBF21E2C0E5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{95D41569-0A69-45AC-9505-59FAC1964880}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CE8-40F0-A55D-BBF21E2C0E5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{83C7B265-7217-4326-B07A-77DE1C8EE56D}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CE8-40F0-A55D-BBF21E2C0E5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{50EC1579-2E09-44F7-BD35-0E1C0CF48849}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CE8-40F0-A55D-BBF21E2C0E5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{CD11D53D-3C6A-4A32-B96E-9E425DF15070}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CE8-40F0-A55D-BBF21E2C0E51}"/>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{99B1ED6E-3231-40D4-94E5-3B550B605045}</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FCE8-40F0-A55D-BBF21E2C0E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0.7945870286723673</c:v>
                </c:pt>
                <c:pt idx="1">
                  <c:v>0.93457943925233644</c:v>
                </c:pt>
                <c:pt idx="2">
                  <c:v>1.499482936918304</c:v>
                </c:pt>
                <c:pt idx="3">
                  <c:v>0.45880844747317995</c:v>
                </c:pt>
                <c:pt idx="4">
                  <c:v>-1.1267048823878236</c:v>
                </c:pt>
                <c:pt idx="5">
                  <c:v>0.52401119804751994</c:v>
                </c:pt>
                <c:pt idx="6">
                  <c:v>3.1646701233684964</c:v>
                </c:pt>
                <c:pt idx="7">
                  <c:v>-1.3995801259622114</c:v>
                </c:pt>
                <c:pt idx="8">
                  <c:v>0.15021236921164405</c:v>
                </c:pt>
                <c:pt idx="9">
                  <c:v>1.9194086790653315</c:v>
                </c:pt>
                <c:pt idx="10">
                  <c:v>-0.81406707912732013</c:v>
                </c:pt>
                <c:pt idx="11">
                  <c:v>3.4262948207171315</c:v>
                </c:pt>
                <c:pt idx="12">
                  <c:v>-0.70045323444581786</c:v>
                </c:pt>
                <c:pt idx="13">
                  <c:v>0.90168702734147765</c:v>
                </c:pt>
                <c:pt idx="14">
                  <c:v>-2.0241593209271955</c:v>
                </c:pt>
                <c:pt idx="15">
                  <c:v>-0.51829268292682928</c:v>
                </c:pt>
                <c:pt idx="16">
                  <c:v>2.8865810777659662</c:v>
                </c:pt>
                <c:pt idx="17">
                  <c:v>2.57294810981745</c:v>
                </c:pt>
                <c:pt idx="18">
                  <c:v>3.5941502106915642</c:v>
                </c:pt>
                <c:pt idx="19">
                  <c:v>1.5652898464468517</c:v>
                </c:pt>
                <c:pt idx="20">
                  <c:v>-1.0041551246537397</c:v>
                </c:pt>
                <c:pt idx="21">
                  <c:v>0</c:v>
                </c:pt>
                <c:pt idx="23">
                  <c:v>0.93457943925233644</c:v>
                </c:pt>
                <c:pt idx="24">
                  <c:v>3.0191283345194195E-2</c:v>
                </c:pt>
                <c:pt idx="25">
                  <c:v>1.1072911550654105</c:v>
                </c:pt>
              </c:numCache>
            </c:numRef>
          </c:val>
          <c:extLst>
            <c:ext xmlns:c16="http://schemas.microsoft.com/office/drawing/2014/chart" uri="{C3380CC4-5D6E-409C-BE32-E72D297353CC}">
              <c16:uniqueId val="{00000020-FCE8-40F0-A55D-BBF21E2C0E5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{CADE9247-DD3B-4F18-8CDB-B6C894F7155F}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CE8-40F0-A55D-BBF21E2C0E5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{9299748D-39FE-4D1E-B425-B22A41C95FA3}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CE8-40F0-A55D-BBF21E2C0E5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{E8C5B15B-3BAF-467E-A091-18BBD3B744E3}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CE8-40F0-A55D-BBF21E2C0E5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{99AD0B8A-AE64-4284-91DD-2BD2352FD609}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CE8-40F0-A55D-BBF21E2C0E5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{C1807753-12D7-4F5D-9759-9AB9916CCD61}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CE8-40F0-A55D-BBF21E2C0E5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{BCF56E03-125C-40A5-997A-B602080939A8}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CE8-40F0-A55D-BBF21E2C0E5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{9A532776-ECBC-450A-B028-735D3A12CFB8}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CE8-40F0-A55D-BBF21E2C0E5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{96216876-CBBB-4B1E-ADF5-3CDC131E9145}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CE8-40F0-A55D-BBF21E2C0E5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{84601639-AAF5-4C70-970A-488A9785F45A}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CE8-40F0-A55D-BBF21E2C0E5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{CCF4C68A-73D5-48A3-B9B2-2DB03FA856D2}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CE8-40F0-A55D-BBF21E2C0E5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{4617C889-A3E5-4DB9-870D-F12A48BD415F}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CE8-40F0-A55D-BBF21E2C0E5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{685481E0-811D-4E04-9007-1826BE0C2E4E}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CE8-40F0-A55D-BBF21E2C0E5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{5ED80D12-D01C-4F1A-B395-F49CA7D258C3}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CE8-40F0-A55D-BBF21E2C0E5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{3D3F61C5-D8AB-4A54-9063-167E7D7CCFAF}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CE8-40F0-A55D-BBF21E2C0E5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{F77A37E1-36A7-47B4-AFE3-712B4F107438}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CE8-40F0-A55D-BBF21E2C0E5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{E9A872D0-E34F-4BC8-BE7E-82F67DF5CE27}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CE8-40F0-A55D-BBF21E2C0E5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{644005EF-A98E-4A8D-AB29-DBEC03B6679D}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CE8-40F0-A55D-BBF21E2C0E5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{D40E95E5-3D02-40BD-8965-E785B1E8B3E9}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CE8-40F0-A55D-BBF21E2C0E5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{5BC406EB-CB1D-465D-8CB4-177C8680A87C}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CE8-40F0-A55D-BBF21E2C0E5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{E8CBD748-AF1D-4CC5-8753-080479EE8F90}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CE8-40F0-A55D-BBF21E2C0E5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{DE910931-D280-44AA-A5D9-DB74C34FF7EB}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CE8-40F0-A55D-BBF21E2C0E5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{FDA39533-2C68-4B96-A67E-66F3983DD73E}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CE8-40F0-A55D-BBF21E2C0E5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{9FC5A8C7-29DF-4DF0-8F77-82F46C389C59}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CE8-40F0-A55D-BBF21E2C0E5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{553D70BB-3B52-47B8-BB09-99568949F7F4}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CE8-40F0-A55D-BBF21E2C0E5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{329D874F-0B7A-48A1-B49D-D6EE5DD36FBF}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CE8-40F0-A55D-BBF21E2C0E5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{BE35B626-A222-4612-B336-81DA84341CA9}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CE8-40F0-A55D-BBF21E2C0E5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{3B2039C3-0908-4DDC-8BAB-5909933C2001}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CE8-40F0-A55D-BBF21E2C0E5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{BDDEB48D-0F27-4D38-B9C5-62F291608E60}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CE8-40F0-A55D-BBF21E2C0E5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{09B942CE-30F3-4A86-A905-796140573DB5}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CE8-40F0-A55D-BBF21E2C0E5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{55CDDAE6-E95C-4CC4-83D4-E46F2922D060}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CE8-40F0-A55D-BBF21E2C0E5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{3B6687F4-0FA6-40BF-9290-2CC003BDFFA5}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CE8-40F0-A55D-BBF21E2C0E5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{42BC5D9D-3993-42E4-9519-8F06C51602EE}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CE8-40F0-A55D-BBF21E2C0E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CE8-40F0-A55D-BBF21E2C0E5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CE8-40F0-A55D-BBF21E2C0E5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{BC4AF0D7-0FA7-4B49-9861-E920738F47A3}</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A401-4D28-A7D5-B18E851708E2}"/>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{8D1D8688-1852-4289-A15B-73102BC9A232}</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A401-4D28-A7D5-B18E851708E2}"/>
                </c:ext>
              </c:extLst>
            </c:dLbl>
            <c:dLbl>
              <c:idx val="2"/>
              <c:tx>
                <c:strRef>
                  <c:f>Daten_Diagramme!$E$16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{0B70B6E8-E779-4CDB-9D1C-032BB9366D5A}</c15:txfldGUID>
                      <c15:f>Daten_Diagramme!$E$16</c15:f>
                      <c15:dlblFieldTableCache>
                        <c:ptCount val="1"/>
                        <c:pt idx="0">
                          <c:v>-2.1</c:v>
                        </c:pt>
                      </c15:dlblFieldTableCache>
                    </c15:dlblFTEntry>
                  </c15:dlblFieldTable>
                  <c15:showDataLabelsRange val="0"/>
                </c:ext>
                <c:ext xmlns:c16="http://schemas.microsoft.com/office/drawing/2014/chart" uri="{C3380CC4-5D6E-409C-BE32-E72D297353CC}">
                  <c16:uniqueId val="{00000002-A401-4D28-A7D5-B18E851708E2}"/>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{389598F8-AAD1-4BEA-B4F3-6491E91D8F7A}</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A401-4D28-A7D5-B18E851708E2}"/>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{B6ACD787-E67E-4211-B557-1DB81B8E8E94}</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A401-4D28-A7D5-B18E851708E2}"/>
                </c:ext>
              </c:extLst>
            </c:dLbl>
            <c:dLbl>
              <c:idx val="5"/>
              <c:tx>
                <c:strRef>
                  <c:f>Daten_Diagramme!$E$19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{47557C5D-EAAA-4B97-98C6-D17CE3585344}</c15:txfldGUID>
                      <c15:f>Daten_Diagramme!$E$19</c15:f>
                      <c15:dlblFieldTableCache>
                        <c:ptCount val="1"/>
                        <c:pt idx="0">
                          <c:v>-9.2</c:v>
                        </c:pt>
                      </c15:dlblFieldTableCache>
                    </c15:dlblFTEntry>
                  </c15:dlblFieldTable>
                  <c15:showDataLabelsRange val="0"/>
                </c:ext>
                <c:ext xmlns:c16="http://schemas.microsoft.com/office/drawing/2014/chart" uri="{C3380CC4-5D6E-409C-BE32-E72D297353CC}">
                  <c16:uniqueId val="{00000005-A401-4D28-A7D5-B18E851708E2}"/>
                </c:ext>
              </c:extLst>
            </c:dLbl>
            <c:dLbl>
              <c:idx val="6"/>
              <c:tx>
                <c:strRef>
                  <c:f>Daten_Diagramme!$E$20</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{A062BDCC-9AF3-46D5-A43E-42EA9BA53DC1}</c15:txfldGUID>
                      <c15:f>Daten_Diagramme!$E$20</c15:f>
                      <c15:dlblFieldTableCache>
                        <c:ptCount val="1"/>
                        <c:pt idx="0">
                          <c:v>-4.7</c:v>
                        </c:pt>
                      </c15:dlblFieldTableCache>
                    </c15:dlblFTEntry>
                  </c15:dlblFieldTable>
                  <c15:showDataLabelsRange val="0"/>
                </c:ext>
                <c:ext xmlns:c16="http://schemas.microsoft.com/office/drawing/2014/chart" uri="{C3380CC4-5D6E-409C-BE32-E72D297353CC}">
                  <c16:uniqueId val="{00000006-A401-4D28-A7D5-B18E851708E2}"/>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{FCDA07B9-9564-414C-8855-AC5500285871}</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A401-4D28-A7D5-B18E851708E2}"/>
                </c:ext>
              </c:extLst>
            </c:dLbl>
            <c:dLbl>
              <c:idx val="8"/>
              <c:tx>
                <c:strRef>
                  <c:f>Daten_Diagramme!$E$22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{2F458C43-7573-4695-88B1-7CCFC577BA22}</c15:txfldGUID>
                      <c15:f>Daten_Diagramme!$E$22</c15:f>
                      <c15:dlblFieldTableCache>
                        <c:ptCount val="1"/>
                        <c:pt idx="0">
                          <c:v>-4.7</c:v>
                        </c:pt>
                      </c15:dlblFieldTableCache>
                    </c15:dlblFTEntry>
                  </c15:dlblFieldTable>
                  <c15:showDataLabelsRange val="0"/>
                </c:ext>
                <c:ext xmlns:c16="http://schemas.microsoft.com/office/drawing/2014/chart" uri="{C3380CC4-5D6E-409C-BE32-E72D297353CC}">
                  <c16:uniqueId val="{00000008-A401-4D28-A7D5-B18E851708E2}"/>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{30B9A84A-B67D-4C70-8BAE-E25E40CEAC1B}</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A401-4D28-A7D5-B18E851708E2}"/>
                </c:ext>
              </c:extLst>
            </c:dLbl>
            <c:dLbl>
              <c:idx val="10"/>
              <c:tx>
                <c:strRef>
                  <c:f>Daten_Diagramme!$E$24</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{7D1621AD-2BEF-402D-A501-C96C21DAFC40}</c15:txfldGUID>
                      <c15:f>Daten_Diagramme!$E$24</c15:f>
                      <c15:dlblFieldTableCache>
                        <c:ptCount val="1"/>
                        <c:pt idx="0">
                          <c:v>-11.3</c:v>
                        </c:pt>
                      </c15:dlblFieldTableCache>
                    </c15:dlblFTEntry>
                  </c15:dlblFieldTable>
                  <c15:showDataLabelsRange val="0"/>
                </c:ext>
                <c:ext xmlns:c16="http://schemas.microsoft.com/office/drawing/2014/chart" uri="{C3380CC4-5D6E-409C-BE32-E72D297353CC}">
                  <c16:uniqueId val="{0000000A-A401-4D28-A7D5-B18E851708E2}"/>
                </c:ext>
              </c:extLst>
            </c:dLbl>
            <c:dLbl>
              <c:idx val="11"/>
              <c:tx>
                <c:strRef>
                  <c:f>Daten_Diagramme!$E$25</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{38AB384B-441C-4191-95AE-B289D8B6580E}</c15:txfldGUID>
                      <c15:f>Daten_Diagramme!$E$25</c15:f>
                      <c15:dlblFieldTableCache>
                        <c:ptCount val="1"/>
                        <c:pt idx="0">
                          <c:v>25.0</c:v>
                        </c:pt>
                      </c15:dlblFieldTableCache>
                    </c15:dlblFTEntry>
                  </c15:dlblFieldTable>
                  <c15:showDataLabelsRange val="0"/>
                </c:ext>
                <c:ext xmlns:c16="http://schemas.microsoft.com/office/drawing/2014/chart" uri="{C3380CC4-5D6E-409C-BE32-E72D297353CC}">
                  <c16:uniqueId val="{0000000B-A401-4D28-A7D5-B18E851708E2}"/>
                </c:ext>
              </c:extLst>
            </c:dLbl>
            <c:dLbl>
              <c:idx val="12"/>
              <c:tx>
                <c:strRef>
                  <c:f>Daten_Diagramme!$E$26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{65EEFA9B-A069-426E-97D2-0F7C22775F8E}</c15:txfldGUID>
                      <c15:f>Daten_Diagramme!$E$26</c15:f>
                      <c15:dlblFieldTableCache>
                        <c:ptCount val="1"/>
                        <c:pt idx="0">
                          <c:v>6.3</c:v>
                        </c:pt>
                      </c15:dlblFieldTableCache>
                    </c15:dlblFTEntry>
                  </c15:dlblFieldTable>
                  <c15:showDataLabelsRange val="0"/>
                </c:ext>
                <c:ext xmlns:c16="http://schemas.microsoft.com/office/drawing/2014/chart" uri="{C3380CC4-5D6E-409C-BE32-E72D297353CC}">
                  <c16:uniqueId val="{0000000C-A401-4D28-A7D5-B18E851708E2}"/>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{61BD59F6-0B3F-4679-B701-4DF4230CBCFA}</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A401-4D28-A7D5-B18E851708E2}"/>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{15581D1C-C25B-4F93-924B-23BE5EE083C7}</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A401-4D28-A7D5-B18E851708E2}"/>
                </c:ext>
              </c:extLst>
            </c:dLbl>
            <c:dLbl>
              <c:idx val="15"/>
              <c:tx>
                <c:strRef>
                  <c:f>Daten_Diagramme!$E$29</c:f>
                  <c:strCache>
                    <c:ptCount val="1"/>
                    <c:pt idx="0">
                      <c:v>31.8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{FE0D7721-D450-4B11-B124-1449B8A52CE8}</c15:txfldGUID>
                      <c15:f>Daten_Diagramme!$E$29</c15:f>
                      <c15:dlblFieldTableCache>
                        <c:ptCount val="1"/>
                        <c:pt idx="0">
                          <c:v>31.8</c:v>
                        </c:pt>
                      </c15:dlblFieldTableCache>
                    </c15:dlblFTEntry>
                  </c15:dlblFieldTable>
                  <c15:showDataLabelsRange val="0"/>
                </c:ext>
                <c:ext xmlns:c16="http://schemas.microsoft.com/office/drawing/2014/chart" uri="{C3380CC4-5D6E-409C-BE32-E72D297353CC}">
                  <c16:uniqueId val="{0000000F-A401-4D28-A7D5-B18E851708E2}"/>
                </c:ext>
              </c:extLst>
            </c:dLbl>
            <c:dLbl>
              <c:idx val="16"/>
              <c:tx>
                <c:strRef>
                  <c:f>Daten_Diagramme!$E$30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{D990E7F6-8BF4-41A2-90D3-9B403392AFE4}</c15:txfldGUID>
                      <c15:f>Daten_Diagramme!$E$30</c15:f>
                      <c15:dlblFieldTableCache>
                        <c:ptCount val="1"/>
                        <c:pt idx="0">
                          <c:v>-3.1</c:v>
                        </c:pt>
                      </c15:dlblFieldTableCache>
                    </c15:dlblFTEntry>
                  </c15:dlblFieldTable>
                  <c15:showDataLabelsRange val="0"/>
                </c:ext>
                <c:ext xmlns:c16="http://schemas.microsoft.com/office/drawing/2014/chart" uri="{C3380CC4-5D6E-409C-BE32-E72D297353CC}">
                  <c16:uniqueId val="{00000010-A401-4D28-A7D5-B18E851708E2}"/>
                </c:ext>
              </c:extLst>
            </c:dLbl>
            <c:dLbl>
              <c:idx val="17"/>
              <c:tx>
                <c:strRef>
                  <c:f>Daten_Diagramme!$E$31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{BEDC6ECA-FEC2-418C-AEC6-5D36A9756255}</c15:txfldGUID>
                      <c15:f>Daten_Diagramme!$E$31</c15:f>
                      <c15:dlblFieldTableCache>
                        <c:ptCount val="1"/>
                        <c:pt idx="0">
                          <c:v>-7.9</c:v>
                        </c:pt>
                      </c15:dlblFieldTableCache>
                    </c15:dlblFTEntry>
                  </c15:dlblFieldTable>
                  <c15:showDataLabelsRange val="0"/>
                </c:ext>
                <c:ext xmlns:c16="http://schemas.microsoft.com/office/drawing/2014/chart" uri="{C3380CC4-5D6E-409C-BE32-E72D297353CC}">
                  <c16:uniqueId val="{00000011-A401-4D28-A7D5-B18E851708E2}"/>
                </c:ext>
              </c:extLst>
            </c:dLbl>
            <c:dLbl>
              <c:idx val="18"/>
              <c:tx>
                <c:strRef>
                  <c:f>Daten_Diagramme!$E$32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{D2DF6D1D-4CFE-422D-8494-836308A7E366}</c15:txfldGUID>
                      <c15:f>Daten_Diagramme!$E$32</c15:f>
                      <c15:dlblFieldTableCache>
                        <c:ptCount val="1"/>
                        <c:pt idx="0">
                          <c:v>3.3</c:v>
                        </c:pt>
                      </c15:dlblFieldTableCache>
                    </c15:dlblFTEntry>
                  </c15:dlblFieldTable>
                  <c15:showDataLabelsRange val="0"/>
                </c:ext>
                <c:ext xmlns:c16="http://schemas.microsoft.com/office/drawing/2014/chart" uri="{C3380CC4-5D6E-409C-BE32-E72D297353CC}">
                  <c16:uniqueId val="{00000012-A401-4D28-A7D5-B18E851708E2}"/>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{16EA9EE7-D1C4-46C6-91D7-699775C50AFE}</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A401-4D28-A7D5-B18E851708E2}"/>
                </c:ext>
              </c:extLst>
            </c:dLbl>
            <c:dLbl>
              <c:idx val="20"/>
              <c:tx>
                <c:strRef>
                  <c:f>Daten_Diagramme!$E$34</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{10B64E32-9169-4ECF-BC68-B7B6E7B04631}</c15:txfldGUID>
                      <c15:f>Daten_Diagramme!$E$34</c15:f>
                      <c15:dlblFieldTableCache>
                        <c:ptCount val="1"/>
                        <c:pt idx="0">
                          <c:v>-9.9</c:v>
                        </c:pt>
                      </c15:dlblFieldTableCache>
                    </c15:dlblFTEntry>
                  </c15:dlblFieldTable>
                  <c15:showDataLabelsRange val="0"/>
                </c:ext>
                <c:ext xmlns:c16="http://schemas.microsoft.com/office/drawing/2014/chart" uri="{C3380CC4-5D6E-409C-BE32-E72D297353CC}">
                  <c16:uniqueId val="{00000014-A401-4D28-A7D5-B18E851708E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{7C7111DB-55BC-4D9B-8535-296BDE762A72}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401-4D28-A7D5-B18E851708E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{07021EAD-4768-4AB8-ADB4-C649A2416CEA}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401-4D28-A7D5-B18E851708E2}"/>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{D3E5C885-3CC4-4707-ADF3-FDD5973CCB99}</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A401-4D28-A7D5-B18E851708E2}"/>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{5E2550A0-1518-42D6-947A-9343CE7004EA}</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A401-4D28-A7D5-B18E851708E2}"/>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{C0E25074-E0C9-4B0D-8A64-B2BA8B9ACD30}</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A401-4D28-A7D5-B18E851708E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{973B288C-9EC4-4952-86EE-83A1788D9D51}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401-4D28-A7D5-B18E851708E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{29B87F99-B233-4252-B46C-5357B2341D86}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401-4D28-A7D5-B18E851708E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{ED57B645-DAF2-43D8-AD58-660AC9C7101C}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401-4D28-A7D5-B18E851708E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{656A5321-A57B-4D10-8471-08716C238D1E}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401-4D28-A7D5-B18E851708E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{91EE4408-93E9-4932-8022-56ADB90732CA}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401-4D28-A7D5-B18E851708E2}"/>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{E55D68F9-C760-4E6A-8CD2-334B7590B197}</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A401-4D28-A7D5-B18E851708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-3.4404831482563805</c:v>
                </c:pt>
                <c:pt idx="1">
                  <c:v>0</c:v>
                </c:pt>
                <c:pt idx="2">
                  <c:v>-2.0833333333333335</c:v>
                </c:pt>
                <c:pt idx="3">
                  <c:v>-7.2596468279921513</c:v>
                </c:pt>
                <c:pt idx="4">
                  <c:v>-5.3677932405566597</c:v>
                </c:pt>
                <c:pt idx="5">
                  <c:v>-9.2055485498108442</c:v>
                </c:pt>
                <c:pt idx="6">
                  <c:v>-4.7210300429184553</c:v>
                </c:pt>
                <c:pt idx="7">
                  <c:v>-0.37831021437578816</c:v>
                </c:pt>
                <c:pt idx="8">
                  <c:v>-4.7486631016042784</c:v>
                </c:pt>
                <c:pt idx="9">
                  <c:v>-3.3492822966507179</c:v>
                </c:pt>
                <c:pt idx="10">
                  <c:v>-11.346039309112568</c:v>
                </c:pt>
                <c:pt idx="11">
                  <c:v>25</c:v>
                </c:pt>
                <c:pt idx="12">
                  <c:v>6.3218390804597702</c:v>
                </c:pt>
                <c:pt idx="13">
                  <c:v>-1.072234762979684</c:v>
                </c:pt>
                <c:pt idx="14">
                  <c:v>3.5138486978090118</c:v>
                </c:pt>
                <c:pt idx="15">
                  <c:v>31.77570093457944</c:v>
                </c:pt>
                <c:pt idx="16">
                  <c:v>-3.1019202363367797</c:v>
                </c:pt>
                <c:pt idx="17">
                  <c:v>-7.8828828828828827</c:v>
                </c:pt>
                <c:pt idx="18">
                  <c:v>3.3103448275862069</c:v>
                </c:pt>
                <c:pt idx="19">
                  <c:v>-1.4834205933682374</c:v>
                </c:pt>
                <c:pt idx="20">
                  <c:v>-9.85200845665962</c:v>
                </c:pt>
                <c:pt idx="21">
                  <c:v>0</c:v>
                </c:pt>
                <c:pt idx="23">
                  <c:v>0</c:v>
                </c:pt>
                <c:pt idx="24">
                  <c:v>-3.6589053522830359</c:v>
                </c:pt>
                <c:pt idx="25">
                  <c:v>-3.5635785437029415</c:v>
                </c:pt>
              </c:numCache>
            </c:numRef>
          </c:val>
          <c:extLst>
            <c:ext xmlns:c16="http://schemas.microsoft.com/office/drawing/2014/chart" uri="{C3380CC4-5D6E-409C-BE32-E72D297353CC}">
              <c16:uniqueId val="{00000020-A401-4D28-A7D5-B18E851708E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{1F86A5D4-9346-4DE2-95D1-CCD1472BB2F1}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401-4D28-A7D5-B18E851708E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{83905148-CACB-4F63-AE44-072863FCEC61}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401-4D28-A7D5-B18E851708E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{1FB4ADFE-5798-4707-AFAF-1AB90014707C}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401-4D28-A7D5-B18E851708E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{22DF80D6-C15D-4586-8395-3F54038ECBF9}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401-4D28-A7D5-B18E851708E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{6D2C95D8-B28B-4D62-A715-926552EC8EC2}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401-4D28-A7D5-B18E851708E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{2E803F51-63CB-4CF7-859D-71DDFEAC1954}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401-4D28-A7D5-B18E851708E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{6D1B146A-0982-4CED-AA70-426CEB902FD6}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401-4D28-A7D5-B18E851708E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{56648334-422C-4CFE-B021-1FCA93963A85}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401-4D28-A7D5-B18E851708E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{57495500-5651-4917-9BB6-E89A44E06122}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401-4D28-A7D5-B18E851708E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{17360FDB-781F-4CDF-B515-9B269FCBD611}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401-4D28-A7D5-B18E851708E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{335433F9-F994-4C38-B12E-6B9F867DFA9E}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401-4D28-A7D5-B18E851708E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{1CFE4DDE-29C0-41AF-ADB0-65D101043DDA}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401-4D28-A7D5-B18E851708E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{E8A3EF96-23D9-4215-8C17-E72B02B26535}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401-4D28-A7D5-B18E851708E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{C984BF3D-1F5A-49DB-B1AA-D47E5196D202}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401-4D28-A7D5-B18E851708E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{4AE8771E-A0C3-4434-8C5E-243316140585}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401-4D28-A7D5-B18E851708E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{ED8C6253-8508-41F6-95C2-19450D8A66FA}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401-4D28-A7D5-B18E851708E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{0607C492-77CA-48B1-A397-BB157E288288}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401-4D28-A7D5-B18E851708E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{C334602E-48DB-44E2-BED6-33BB9C994EA0}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401-4D28-A7D5-B18E851708E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{208E0966-A02C-4CFB-BFDC-247997548AC2}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401-4D28-A7D5-B18E851708E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{8EA7CA36-BD4D-42C6-8490-FF5B467DD343}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401-4D28-A7D5-B18E851708E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{B0440CD8-201E-413A-8D65-4D31EEA0B520}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401-4D28-A7D5-B18E851708E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{2C802909-791F-49AE-B6CC-EF99E3E1BC68}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401-4D28-A7D5-B18E851708E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{53ACBAA4-59E2-475B-9BD9-449EC199B7DF}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401-4D28-A7D5-B18E851708E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{18CCF7FE-1893-47A9-8AE3-3E1442C591D2}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401-4D28-A7D5-B18E851708E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{90DBDB70-55D8-487D-873C-5B83858F183D}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401-4D28-A7D5-B18E851708E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{8A651209-BCE0-4331-8C33-D399E45BF815}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401-4D28-A7D5-B18E851708E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{50D3F1C6-45A2-47C6-8B2D-F50D1969AF90}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401-4D28-A7D5-B18E851708E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{376C1345-4837-43AE-9E9B-96B4909CCF6A}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401-4D28-A7D5-B18E851708E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{17EFC894-F1F2-4E5A-92C2-ACB590C4195F}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401-4D28-A7D5-B18E851708E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{CCBAC636-59BD-457D-8F68-E49F86374A91}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401-4D28-A7D5-B18E851708E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{0779B318-6145-4D3A-88DF-19C6A3E01D0C}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401-4D28-A7D5-B18E851708E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{CE5FD7AB-0523-4F6D-92D5-C6CE00A39E41}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401-4D28-A7D5-B18E851708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401-4D28-A7D5-B18E851708E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401-4D28-A7D5-B18E851708E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{44FE497F-F1EA-454D-BF86-9D0894ED657E}</c15:txfldGUID>
                      <c15:f>Diagramm!$I$46</c15:f>
                      <c15:dlblFieldTableCache>
                        <c:ptCount val="1"/>
                      </c15:dlblFieldTableCache>
                    </c15:dlblFTEntry>
                  </c15:dlblFieldTable>
                  <c15:showDataLabelsRange val="0"/>
                </c:ext>
                <c:ext xmlns:c16="http://schemas.microsoft.com/office/drawing/2014/chart" uri="{C3380CC4-5D6E-409C-BE32-E72D297353CC}">
                  <c16:uniqueId val="{00000000-0F04-4BB0-AE60-9CC49C8049F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{BC75DE1F-4DA0-4470-B6DA-5CBA54E92F20}</c15:txfldGUID>
                      <c15:f>Diagramm!$I$47</c15:f>
                      <c15:dlblFieldTableCache>
                        <c:ptCount val="1"/>
                      </c15:dlblFieldTableCache>
                    </c15:dlblFTEntry>
                  </c15:dlblFieldTable>
                  <c15:showDataLabelsRange val="0"/>
                </c:ext>
                <c:ext xmlns:c16="http://schemas.microsoft.com/office/drawing/2014/chart" uri="{C3380CC4-5D6E-409C-BE32-E72D297353CC}">
                  <c16:uniqueId val="{00000001-0F04-4BB0-AE60-9CC49C8049F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{70378E5F-2C6F-4E6C-90E5-C8577F989959}</c15:txfldGUID>
                      <c15:f>Diagramm!$I$48</c15:f>
                      <c15:dlblFieldTableCache>
                        <c:ptCount val="1"/>
                      </c15:dlblFieldTableCache>
                    </c15:dlblFTEntry>
                  </c15:dlblFieldTable>
                  <c15:showDataLabelsRange val="0"/>
                </c:ext>
                <c:ext xmlns:c16="http://schemas.microsoft.com/office/drawing/2014/chart" uri="{C3380CC4-5D6E-409C-BE32-E72D297353CC}">
                  <c16:uniqueId val="{00000002-0F04-4BB0-AE60-9CC49C8049F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{2F6A08DE-11BB-445D-A799-14E1600C4C94}</c15:txfldGUID>
                      <c15:f>Diagramm!$I$49</c15:f>
                      <c15:dlblFieldTableCache>
                        <c:ptCount val="1"/>
                      </c15:dlblFieldTableCache>
                    </c15:dlblFTEntry>
                  </c15:dlblFieldTable>
                  <c15:showDataLabelsRange val="0"/>
                </c:ext>
                <c:ext xmlns:c16="http://schemas.microsoft.com/office/drawing/2014/chart" uri="{C3380CC4-5D6E-409C-BE32-E72D297353CC}">
                  <c16:uniqueId val="{00000003-0F04-4BB0-AE60-9CC49C8049F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{A03DF6B9-4DF9-4BB5-9E4E-EEC671DE7D00}</c15:txfldGUID>
                      <c15:f>Diagramm!$I$50</c15:f>
                      <c15:dlblFieldTableCache>
                        <c:ptCount val="1"/>
                      </c15:dlblFieldTableCache>
                    </c15:dlblFTEntry>
                  </c15:dlblFieldTable>
                  <c15:showDataLabelsRange val="0"/>
                </c:ext>
                <c:ext xmlns:c16="http://schemas.microsoft.com/office/drawing/2014/chart" uri="{C3380CC4-5D6E-409C-BE32-E72D297353CC}">
                  <c16:uniqueId val="{00000004-0F04-4BB0-AE60-9CC49C8049F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{3C758378-14EA-45E2-B3CA-A6BDC6A04CE3}</c15:txfldGUID>
                      <c15:f>Diagramm!$I$51</c15:f>
                      <c15:dlblFieldTableCache>
                        <c:ptCount val="1"/>
                      </c15:dlblFieldTableCache>
                    </c15:dlblFTEntry>
                  </c15:dlblFieldTable>
                  <c15:showDataLabelsRange val="0"/>
                </c:ext>
                <c:ext xmlns:c16="http://schemas.microsoft.com/office/drawing/2014/chart" uri="{C3380CC4-5D6E-409C-BE32-E72D297353CC}">
                  <c16:uniqueId val="{00000005-0F04-4BB0-AE60-9CC49C8049F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{4FD66C25-0B24-49B5-9590-AC54410CB059}</c15:txfldGUID>
                      <c15:f>Diagramm!$I$52</c15:f>
                      <c15:dlblFieldTableCache>
                        <c:ptCount val="1"/>
                      </c15:dlblFieldTableCache>
                    </c15:dlblFTEntry>
                  </c15:dlblFieldTable>
                  <c15:showDataLabelsRange val="0"/>
                </c:ext>
                <c:ext xmlns:c16="http://schemas.microsoft.com/office/drawing/2014/chart" uri="{C3380CC4-5D6E-409C-BE32-E72D297353CC}">
                  <c16:uniqueId val="{00000006-0F04-4BB0-AE60-9CC49C8049F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{4A5A138D-FD0D-47EF-94A9-43A5010B9FE1}</c15:txfldGUID>
                      <c15:f>Diagramm!$I$53</c15:f>
                      <c15:dlblFieldTableCache>
                        <c:ptCount val="1"/>
                      </c15:dlblFieldTableCache>
                    </c15:dlblFTEntry>
                  </c15:dlblFieldTable>
                  <c15:showDataLabelsRange val="0"/>
                </c:ext>
                <c:ext xmlns:c16="http://schemas.microsoft.com/office/drawing/2014/chart" uri="{C3380CC4-5D6E-409C-BE32-E72D297353CC}">
                  <c16:uniqueId val="{00000007-0F04-4BB0-AE60-9CC49C8049F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{D3D79C3A-85A8-4FDC-9188-D1E441AFEB9B}</c15:txfldGUID>
                      <c15:f>Diagramm!$I$54</c15:f>
                      <c15:dlblFieldTableCache>
                        <c:ptCount val="1"/>
                      </c15:dlblFieldTableCache>
                    </c15:dlblFTEntry>
                  </c15:dlblFieldTable>
                  <c15:showDataLabelsRange val="0"/>
                </c:ext>
                <c:ext xmlns:c16="http://schemas.microsoft.com/office/drawing/2014/chart" uri="{C3380CC4-5D6E-409C-BE32-E72D297353CC}">
                  <c16:uniqueId val="{00000008-0F04-4BB0-AE60-9CC49C8049F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{64E6F09D-4C66-400C-82DD-B1C683B4C3C1}</c15:txfldGUID>
                      <c15:f>Diagramm!$I$55</c15:f>
                      <c15:dlblFieldTableCache>
                        <c:ptCount val="1"/>
                      </c15:dlblFieldTableCache>
                    </c15:dlblFTEntry>
                  </c15:dlblFieldTable>
                  <c15:showDataLabelsRange val="0"/>
                </c:ext>
                <c:ext xmlns:c16="http://schemas.microsoft.com/office/drawing/2014/chart" uri="{C3380CC4-5D6E-409C-BE32-E72D297353CC}">
                  <c16:uniqueId val="{00000009-0F04-4BB0-AE60-9CC49C8049F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{6A80F020-D140-4F7B-AB33-2AA1B957D80D}</c15:txfldGUID>
                      <c15:f>Diagramm!$I$56</c15:f>
                      <c15:dlblFieldTableCache>
                        <c:ptCount val="1"/>
                      </c15:dlblFieldTableCache>
                    </c15:dlblFTEntry>
                  </c15:dlblFieldTable>
                  <c15:showDataLabelsRange val="0"/>
                </c:ext>
                <c:ext xmlns:c16="http://schemas.microsoft.com/office/drawing/2014/chart" uri="{C3380CC4-5D6E-409C-BE32-E72D297353CC}">
                  <c16:uniqueId val="{0000000A-0F04-4BB0-AE60-9CC49C8049F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{B0B08EFA-244C-48DA-96A2-F31115489B20}</c15:txfldGUID>
                      <c15:f>Diagramm!$I$57</c15:f>
                      <c15:dlblFieldTableCache>
                        <c:ptCount val="1"/>
                      </c15:dlblFieldTableCache>
                    </c15:dlblFTEntry>
                  </c15:dlblFieldTable>
                  <c15:showDataLabelsRange val="0"/>
                </c:ext>
                <c:ext xmlns:c16="http://schemas.microsoft.com/office/drawing/2014/chart" uri="{C3380CC4-5D6E-409C-BE32-E72D297353CC}">
                  <c16:uniqueId val="{0000000B-0F04-4BB0-AE60-9CC49C8049F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{250AEFFE-6794-462B-AC81-8216728A0412}</c15:txfldGUID>
                      <c15:f>Diagramm!$I$58</c15:f>
                      <c15:dlblFieldTableCache>
                        <c:ptCount val="1"/>
                      </c15:dlblFieldTableCache>
                    </c15:dlblFTEntry>
                  </c15:dlblFieldTable>
                  <c15:showDataLabelsRange val="0"/>
                </c:ext>
                <c:ext xmlns:c16="http://schemas.microsoft.com/office/drawing/2014/chart" uri="{C3380CC4-5D6E-409C-BE32-E72D297353CC}">
                  <c16:uniqueId val="{0000000C-0F04-4BB0-AE60-9CC49C8049F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{B5FB9FF8-B419-4DCC-8E44-FC276398F8B0}</c15:txfldGUID>
                      <c15:f>Diagramm!$I$59</c15:f>
                      <c15:dlblFieldTableCache>
                        <c:ptCount val="1"/>
                      </c15:dlblFieldTableCache>
                    </c15:dlblFTEntry>
                  </c15:dlblFieldTable>
                  <c15:showDataLabelsRange val="0"/>
                </c:ext>
                <c:ext xmlns:c16="http://schemas.microsoft.com/office/drawing/2014/chart" uri="{C3380CC4-5D6E-409C-BE32-E72D297353CC}">
                  <c16:uniqueId val="{0000000D-0F04-4BB0-AE60-9CC49C8049F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{AD67C68D-3286-4502-9EF0-EAFA71013B93}</c15:txfldGUID>
                      <c15:f>Diagramm!$I$60</c15:f>
                      <c15:dlblFieldTableCache>
                        <c:ptCount val="1"/>
                      </c15:dlblFieldTableCache>
                    </c15:dlblFTEntry>
                  </c15:dlblFieldTable>
                  <c15:showDataLabelsRange val="0"/>
                </c:ext>
                <c:ext xmlns:c16="http://schemas.microsoft.com/office/drawing/2014/chart" uri="{C3380CC4-5D6E-409C-BE32-E72D297353CC}">
                  <c16:uniqueId val="{0000000E-0F04-4BB0-AE60-9CC49C8049F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{CA156C46-7C90-4EEA-9181-51386DA745CC}</c15:txfldGUID>
                      <c15:f>Diagramm!$I$61</c15:f>
                      <c15:dlblFieldTableCache>
                        <c:ptCount val="1"/>
                      </c15:dlblFieldTableCache>
                    </c15:dlblFTEntry>
                  </c15:dlblFieldTable>
                  <c15:showDataLabelsRange val="0"/>
                </c:ext>
                <c:ext xmlns:c16="http://schemas.microsoft.com/office/drawing/2014/chart" uri="{C3380CC4-5D6E-409C-BE32-E72D297353CC}">
                  <c16:uniqueId val="{0000000F-0F04-4BB0-AE60-9CC49C8049F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{05E47339-19B8-45EB-A49C-E743548387F6}</c15:txfldGUID>
                      <c15:f>Diagramm!$I$62</c15:f>
                      <c15:dlblFieldTableCache>
                        <c:ptCount val="1"/>
                      </c15:dlblFieldTableCache>
                    </c15:dlblFTEntry>
                  </c15:dlblFieldTable>
                  <c15:showDataLabelsRange val="0"/>
                </c:ext>
                <c:ext xmlns:c16="http://schemas.microsoft.com/office/drawing/2014/chart" uri="{C3380CC4-5D6E-409C-BE32-E72D297353CC}">
                  <c16:uniqueId val="{00000010-0F04-4BB0-AE60-9CC49C8049F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{53245FF6-28EF-4B3C-ADFC-7DAE3D3C05F3}</c15:txfldGUID>
                      <c15:f>Diagramm!$I$63</c15:f>
                      <c15:dlblFieldTableCache>
                        <c:ptCount val="1"/>
                      </c15:dlblFieldTableCache>
                    </c15:dlblFTEntry>
                  </c15:dlblFieldTable>
                  <c15:showDataLabelsRange val="0"/>
                </c:ext>
                <c:ext xmlns:c16="http://schemas.microsoft.com/office/drawing/2014/chart" uri="{C3380CC4-5D6E-409C-BE32-E72D297353CC}">
                  <c16:uniqueId val="{00000011-0F04-4BB0-AE60-9CC49C8049F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{547A99A7-F726-4DD3-A54B-D623B1342BDD}</c15:txfldGUID>
                      <c15:f>Diagramm!$I$64</c15:f>
                      <c15:dlblFieldTableCache>
                        <c:ptCount val="1"/>
                      </c15:dlblFieldTableCache>
                    </c15:dlblFTEntry>
                  </c15:dlblFieldTable>
                  <c15:showDataLabelsRange val="0"/>
                </c:ext>
                <c:ext xmlns:c16="http://schemas.microsoft.com/office/drawing/2014/chart" uri="{C3380CC4-5D6E-409C-BE32-E72D297353CC}">
                  <c16:uniqueId val="{00000012-0F04-4BB0-AE60-9CC49C8049F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{01CE4145-9AE0-4816-B424-4521B318C5C0}</c15:txfldGUID>
                      <c15:f>Diagramm!$I$65</c15:f>
                      <c15:dlblFieldTableCache>
                        <c:ptCount val="1"/>
                      </c15:dlblFieldTableCache>
                    </c15:dlblFTEntry>
                  </c15:dlblFieldTable>
                  <c15:showDataLabelsRange val="0"/>
                </c:ext>
                <c:ext xmlns:c16="http://schemas.microsoft.com/office/drawing/2014/chart" uri="{C3380CC4-5D6E-409C-BE32-E72D297353CC}">
                  <c16:uniqueId val="{00000013-0F04-4BB0-AE60-9CC49C8049F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{5C09AEBA-D9D8-4717-944D-7AB7BBEC3CE8}</c15:txfldGUID>
                      <c15:f>Diagramm!$I$66</c15:f>
                      <c15:dlblFieldTableCache>
                        <c:ptCount val="1"/>
                      </c15:dlblFieldTableCache>
                    </c15:dlblFTEntry>
                  </c15:dlblFieldTable>
                  <c15:showDataLabelsRange val="0"/>
                </c:ext>
                <c:ext xmlns:c16="http://schemas.microsoft.com/office/drawing/2014/chart" uri="{C3380CC4-5D6E-409C-BE32-E72D297353CC}">
                  <c16:uniqueId val="{00000014-0F04-4BB0-AE60-9CC49C8049F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{FF899BD8-31BB-434F-B79A-1479F36F0717}</c15:txfldGUID>
                      <c15:f>Diagramm!$I$67</c15:f>
                      <c15:dlblFieldTableCache>
                        <c:ptCount val="1"/>
                      </c15:dlblFieldTableCache>
                    </c15:dlblFTEntry>
                  </c15:dlblFieldTable>
                  <c15:showDataLabelsRange val="0"/>
                </c:ext>
                <c:ext xmlns:c16="http://schemas.microsoft.com/office/drawing/2014/chart" uri="{C3380CC4-5D6E-409C-BE32-E72D297353CC}">
                  <c16:uniqueId val="{00000015-0F04-4BB0-AE60-9CC49C8049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04-4BB0-AE60-9CC49C8049F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{4CF97142-BD68-4CAB-B102-B8E112D0427A}</c15:txfldGUID>
                      <c15:f>Diagramm!$K$46</c15:f>
                      <c15:dlblFieldTableCache>
                        <c:ptCount val="1"/>
                      </c15:dlblFieldTableCache>
                    </c15:dlblFTEntry>
                  </c15:dlblFieldTable>
                  <c15:showDataLabelsRange val="0"/>
                </c:ext>
                <c:ext xmlns:c16="http://schemas.microsoft.com/office/drawing/2014/chart" uri="{C3380CC4-5D6E-409C-BE32-E72D297353CC}">
                  <c16:uniqueId val="{00000017-0F04-4BB0-AE60-9CC49C8049F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{EFDEFD3C-8CC0-4870-9FB4-94194EA5D88B}</c15:txfldGUID>
                      <c15:f>Diagramm!$K$47</c15:f>
                      <c15:dlblFieldTableCache>
                        <c:ptCount val="1"/>
                      </c15:dlblFieldTableCache>
                    </c15:dlblFTEntry>
                  </c15:dlblFieldTable>
                  <c15:showDataLabelsRange val="0"/>
                </c:ext>
                <c:ext xmlns:c16="http://schemas.microsoft.com/office/drawing/2014/chart" uri="{C3380CC4-5D6E-409C-BE32-E72D297353CC}">
                  <c16:uniqueId val="{00000018-0F04-4BB0-AE60-9CC49C8049F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{F44F9FEF-A905-429D-8990-C8C38E8993D7}</c15:txfldGUID>
                      <c15:f>Diagramm!$K$48</c15:f>
                      <c15:dlblFieldTableCache>
                        <c:ptCount val="1"/>
                      </c15:dlblFieldTableCache>
                    </c15:dlblFTEntry>
                  </c15:dlblFieldTable>
                  <c15:showDataLabelsRange val="0"/>
                </c:ext>
                <c:ext xmlns:c16="http://schemas.microsoft.com/office/drawing/2014/chart" uri="{C3380CC4-5D6E-409C-BE32-E72D297353CC}">
                  <c16:uniqueId val="{00000019-0F04-4BB0-AE60-9CC49C8049F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{93EB7030-7551-42AB-91F6-8DBBE85096B3}</c15:txfldGUID>
                      <c15:f>Diagramm!$K$49</c15:f>
                      <c15:dlblFieldTableCache>
                        <c:ptCount val="1"/>
                      </c15:dlblFieldTableCache>
                    </c15:dlblFTEntry>
                  </c15:dlblFieldTable>
                  <c15:showDataLabelsRange val="0"/>
                </c:ext>
                <c:ext xmlns:c16="http://schemas.microsoft.com/office/drawing/2014/chart" uri="{C3380CC4-5D6E-409C-BE32-E72D297353CC}">
                  <c16:uniqueId val="{0000001A-0F04-4BB0-AE60-9CC49C8049F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{42CA0BC7-B85C-42D4-B7A6-6D02109649E4}</c15:txfldGUID>
                      <c15:f>Diagramm!$K$50</c15:f>
                      <c15:dlblFieldTableCache>
                        <c:ptCount val="1"/>
                      </c15:dlblFieldTableCache>
                    </c15:dlblFTEntry>
                  </c15:dlblFieldTable>
                  <c15:showDataLabelsRange val="0"/>
                </c:ext>
                <c:ext xmlns:c16="http://schemas.microsoft.com/office/drawing/2014/chart" uri="{C3380CC4-5D6E-409C-BE32-E72D297353CC}">
                  <c16:uniqueId val="{0000001B-0F04-4BB0-AE60-9CC49C8049F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{6A22D08F-4836-4501-AF7F-679F7C1C2A06}</c15:txfldGUID>
                      <c15:f>Diagramm!$K$51</c15:f>
                      <c15:dlblFieldTableCache>
                        <c:ptCount val="1"/>
                      </c15:dlblFieldTableCache>
                    </c15:dlblFTEntry>
                  </c15:dlblFieldTable>
                  <c15:showDataLabelsRange val="0"/>
                </c:ext>
                <c:ext xmlns:c16="http://schemas.microsoft.com/office/drawing/2014/chart" uri="{C3380CC4-5D6E-409C-BE32-E72D297353CC}">
                  <c16:uniqueId val="{0000001C-0F04-4BB0-AE60-9CC49C8049F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{C01E9B1D-6D2F-48EB-88E7-AE9A46965D1B}</c15:txfldGUID>
                      <c15:f>Diagramm!$K$52</c15:f>
                      <c15:dlblFieldTableCache>
                        <c:ptCount val="1"/>
                      </c15:dlblFieldTableCache>
                    </c15:dlblFTEntry>
                  </c15:dlblFieldTable>
                  <c15:showDataLabelsRange val="0"/>
                </c:ext>
                <c:ext xmlns:c16="http://schemas.microsoft.com/office/drawing/2014/chart" uri="{C3380CC4-5D6E-409C-BE32-E72D297353CC}">
                  <c16:uniqueId val="{0000001D-0F04-4BB0-AE60-9CC49C8049F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{977DE9C2-72A6-4A66-B683-01FED23DBCF8}</c15:txfldGUID>
                      <c15:f>Diagramm!$K$53</c15:f>
                      <c15:dlblFieldTableCache>
                        <c:ptCount val="1"/>
                      </c15:dlblFieldTableCache>
                    </c15:dlblFTEntry>
                  </c15:dlblFieldTable>
                  <c15:showDataLabelsRange val="0"/>
                </c:ext>
                <c:ext xmlns:c16="http://schemas.microsoft.com/office/drawing/2014/chart" uri="{C3380CC4-5D6E-409C-BE32-E72D297353CC}">
                  <c16:uniqueId val="{0000001E-0F04-4BB0-AE60-9CC49C8049F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{E968911B-BED0-4CA4-A9DF-47A244CCFD20}</c15:txfldGUID>
                      <c15:f>Diagramm!$K$54</c15:f>
                      <c15:dlblFieldTableCache>
                        <c:ptCount val="1"/>
                      </c15:dlblFieldTableCache>
                    </c15:dlblFTEntry>
                  </c15:dlblFieldTable>
                  <c15:showDataLabelsRange val="0"/>
                </c:ext>
                <c:ext xmlns:c16="http://schemas.microsoft.com/office/drawing/2014/chart" uri="{C3380CC4-5D6E-409C-BE32-E72D297353CC}">
                  <c16:uniqueId val="{0000001F-0F04-4BB0-AE60-9CC49C8049F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{69D64BA5-A7CD-43B0-96A8-E6EB08444B4B}</c15:txfldGUID>
                      <c15:f>Diagramm!$K$55</c15:f>
                      <c15:dlblFieldTableCache>
                        <c:ptCount val="1"/>
                      </c15:dlblFieldTableCache>
                    </c15:dlblFTEntry>
                  </c15:dlblFieldTable>
                  <c15:showDataLabelsRange val="0"/>
                </c:ext>
                <c:ext xmlns:c16="http://schemas.microsoft.com/office/drawing/2014/chart" uri="{C3380CC4-5D6E-409C-BE32-E72D297353CC}">
                  <c16:uniqueId val="{00000020-0F04-4BB0-AE60-9CC49C8049F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{86B136FC-2FCE-41CC-8636-E017FB252D71}</c15:txfldGUID>
                      <c15:f>Diagramm!$K$56</c15:f>
                      <c15:dlblFieldTableCache>
                        <c:ptCount val="1"/>
                      </c15:dlblFieldTableCache>
                    </c15:dlblFTEntry>
                  </c15:dlblFieldTable>
                  <c15:showDataLabelsRange val="0"/>
                </c:ext>
                <c:ext xmlns:c16="http://schemas.microsoft.com/office/drawing/2014/chart" uri="{C3380CC4-5D6E-409C-BE32-E72D297353CC}">
                  <c16:uniqueId val="{00000021-0F04-4BB0-AE60-9CC49C8049F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{B0A3D591-B966-4AD9-B02E-738A9AAA74CF}</c15:txfldGUID>
                      <c15:f>Diagramm!$K$57</c15:f>
                      <c15:dlblFieldTableCache>
                        <c:ptCount val="1"/>
                      </c15:dlblFieldTableCache>
                    </c15:dlblFTEntry>
                  </c15:dlblFieldTable>
                  <c15:showDataLabelsRange val="0"/>
                </c:ext>
                <c:ext xmlns:c16="http://schemas.microsoft.com/office/drawing/2014/chart" uri="{C3380CC4-5D6E-409C-BE32-E72D297353CC}">
                  <c16:uniqueId val="{00000022-0F04-4BB0-AE60-9CC49C8049F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{B07F1AEA-DBBE-45FF-82FF-CBD4B960C2F0}</c15:txfldGUID>
                      <c15:f>Diagramm!$K$58</c15:f>
                      <c15:dlblFieldTableCache>
                        <c:ptCount val="1"/>
                      </c15:dlblFieldTableCache>
                    </c15:dlblFTEntry>
                  </c15:dlblFieldTable>
                  <c15:showDataLabelsRange val="0"/>
                </c:ext>
                <c:ext xmlns:c16="http://schemas.microsoft.com/office/drawing/2014/chart" uri="{C3380CC4-5D6E-409C-BE32-E72D297353CC}">
                  <c16:uniqueId val="{00000023-0F04-4BB0-AE60-9CC49C8049F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{8B2921AC-D268-4CFA-A6B3-DBC35AAD11C3}</c15:txfldGUID>
                      <c15:f>Diagramm!$K$59</c15:f>
                      <c15:dlblFieldTableCache>
                        <c:ptCount val="1"/>
                      </c15:dlblFieldTableCache>
                    </c15:dlblFTEntry>
                  </c15:dlblFieldTable>
                  <c15:showDataLabelsRange val="0"/>
                </c:ext>
                <c:ext xmlns:c16="http://schemas.microsoft.com/office/drawing/2014/chart" uri="{C3380CC4-5D6E-409C-BE32-E72D297353CC}">
                  <c16:uniqueId val="{00000024-0F04-4BB0-AE60-9CC49C8049F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{799EA943-681E-46EA-8A10-3A7464D77013}</c15:txfldGUID>
                      <c15:f>Diagramm!$K$60</c15:f>
                      <c15:dlblFieldTableCache>
                        <c:ptCount val="1"/>
                      </c15:dlblFieldTableCache>
                    </c15:dlblFTEntry>
                  </c15:dlblFieldTable>
                  <c15:showDataLabelsRange val="0"/>
                </c:ext>
                <c:ext xmlns:c16="http://schemas.microsoft.com/office/drawing/2014/chart" uri="{C3380CC4-5D6E-409C-BE32-E72D297353CC}">
                  <c16:uniqueId val="{00000025-0F04-4BB0-AE60-9CC49C8049F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{7082DF26-BA7C-45F3-98CF-8BD46EDEE50B}</c15:txfldGUID>
                      <c15:f>Diagramm!$K$61</c15:f>
                      <c15:dlblFieldTableCache>
                        <c:ptCount val="1"/>
                      </c15:dlblFieldTableCache>
                    </c15:dlblFTEntry>
                  </c15:dlblFieldTable>
                  <c15:showDataLabelsRange val="0"/>
                </c:ext>
                <c:ext xmlns:c16="http://schemas.microsoft.com/office/drawing/2014/chart" uri="{C3380CC4-5D6E-409C-BE32-E72D297353CC}">
                  <c16:uniqueId val="{00000026-0F04-4BB0-AE60-9CC49C8049F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{475321A4-19E7-42C3-9ABA-32A09048BDB9}</c15:txfldGUID>
                      <c15:f>Diagramm!$K$62</c15:f>
                      <c15:dlblFieldTableCache>
                        <c:ptCount val="1"/>
                      </c15:dlblFieldTableCache>
                    </c15:dlblFTEntry>
                  </c15:dlblFieldTable>
                  <c15:showDataLabelsRange val="0"/>
                </c:ext>
                <c:ext xmlns:c16="http://schemas.microsoft.com/office/drawing/2014/chart" uri="{C3380CC4-5D6E-409C-BE32-E72D297353CC}">
                  <c16:uniqueId val="{00000027-0F04-4BB0-AE60-9CC49C8049F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{613F81BF-F1C4-450C-97BC-3D133D2E5AC3}</c15:txfldGUID>
                      <c15:f>Diagramm!$K$63</c15:f>
                      <c15:dlblFieldTableCache>
                        <c:ptCount val="1"/>
                      </c15:dlblFieldTableCache>
                    </c15:dlblFTEntry>
                  </c15:dlblFieldTable>
                  <c15:showDataLabelsRange val="0"/>
                </c:ext>
                <c:ext xmlns:c16="http://schemas.microsoft.com/office/drawing/2014/chart" uri="{C3380CC4-5D6E-409C-BE32-E72D297353CC}">
                  <c16:uniqueId val="{00000028-0F04-4BB0-AE60-9CC49C8049F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{F7268365-3C94-4C63-ADEA-5977FC19195A}</c15:txfldGUID>
                      <c15:f>Diagramm!$K$64</c15:f>
                      <c15:dlblFieldTableCache>
                        <c:ptCount val="1"/>
                      </c15:dlblFieldTableCache>
                    </c15:dlblFTEntry>
                  </c15:dlblFieldTable>
                  <c15:showDataLabelsRange val="0"/>
                </c:ext>
                <c:ext xmlns:c16="http://schemas.microsoft.com/office/drawing/2014/chart" uri="{C3380CC4-5D6E-409C-BE32-E72D297353CC}">
                  <c16:uniqueId val="{00000029-0F04-4BB0-AE60-9CC49C8049F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{83792B8B-7B6C-41D6-AD62-AD21FB3AD1A8}</c15:txfldGUID>
                      <c15:f>Diagramm!$K$65</c15:f>
                      <c15:dlblFieldTableCache>
                        <c:ptCount val="1"/>
                      </c15:dlblFieldTableCache>
                    </c15:dlblFTEntry>
                  </c15:dlblFieldTable>
                  <c15:showDataLabelsRange val="0"/>
                </c:ext>
                <c:ext xmlns:c16="http://schemas.microsoft.com/office/drawing/2014/chart" uri="{C3380CC4-5D6E-409C-BE32-E72D297353CC}">
                  <c16:uniqueId val="{0000002A-0F04-4BB0-AE60-9CC49C8049F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{BBECAB01-3FA5-4135-A45A-4C9C16DAF79D}</c15:txfldGUID>
                      <c15:f>Diagramm!$K$66</c15:f>
                      <c15:dlblFieldTableCache>
                        <c:ptCount val="1"/>
                      </c15:dlblFieldTableCache>
                    </c15:dlblFTEntry>
                  </c15:dlblFieldTable>
                  <c15:showDataLabelsRange val="0"/>
                </c:ext>
                <c:ext xmlns:c16="http://schemas.microsoft.com/office/drawing/2014/chart" uri="{C3380CC4-5D6E-409C-BE32-E72D297353CC}">
                  <c16:uniqueId val="{0000002B-0F04-4BB0-AE60-9CC49C8049F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{27230DA9-4D52-440C-943F-6620A6540645}</c15:txfldGUID>
                      <c15:f>Diagramm!$K$67</c15:f>
                      <c15:dlblFieldTableCache>
                        <c:ptCount val="1"/>
                      </c15:dlblFieldTableCache>
                    </c15:dlblFTEntry>
                  </c15:dlblFieldTable>
                  <c15:showDataLabelsRange val="0"/>
                </c:ext>
                <c:ext xmlns:c16="http://schemas.microsoft.com/office/drawing/2014/chart" uri="{C3380CC4-5D6E-409C-BE32-E72D297353CC}">
                  <c16:uniqueId val="{0000002C-0F04-4BB0-AE60-9CC49C8049F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04-4BB0-AE60-9CC49C8049F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{172EADC2-158D-4BD2-A92F-E645CFC5F7A3}</c15:txfldGUID>
                      <c15:f>Diagramm!$J$46</c15:f>
                      <c15:dlblFieldTableCache>
                        <c:ptCount val="1"/>
                      </c15:dlblFieldTableCache>
                    </c15:dlblFTEntry>
                  </c15:dlblFieldTable>
                  <c15:showDataLabelsRange val="0"/>
                </c:ext>
                <c:ext xmlns:c16="http://schemas.microsoft.com/office/drawing/2014/chart" uri="{C3380CC4-5D6E-409C-BE32-E72D297353CC}">
                  <c16:uniqueId val="{0000002E-0F04-4BB0-AE60-9CC49C8049F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{0A2A1086-E205-4E0C-9F08-01C810B0DBC9}</c15:txfldGUID>
                      <c15:f>Diagramm!$J$47</c15:f>
                      <c15:dlblFieldTableCache>
                        <c:ptCount val="1"/>
                      </c15:dlblFieldTableCache>
                    </c15:dlblFTEntry>
                  </c15:dlblFieldTable>
                  <c15:showDataLabelsRange val="0"/>
                </c:ext>
                <c:ext xmlns:c16="http://schemas.microsoft.com/office/drawing/2014/chart" uri="{C3380CC4-5D6E-409C-BE32-E72D297353CC}">
                  <c16:uniqueId val="{0000002F-0F04-4BB0-AE60-9CC49C8049F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{59447034-E8D7-44D2-816F-6417EA820A96}</c15:txfldGUID>
                      <c15:f>Diagramm!$J$48</c15:f>
                      <c15:dlblFieldTableCache>
                        <c:ptCount val="1"/>
                      </c15:dlblFieldTableCache>
                    </c15:dlblFTEntry>
                  </c15:dlblFieldTable>
                  <c15:showDataLabelsRange val="0"/>
                </c:ext>
                <c:ext xmlns:c16="http://schemas.microsoft.com/office/drawing/2014/chart" uri="{C3380CC4-5D6E-409C-BE32-E72D297353CC}">
                  <c16:uniqueId val="{00000030-0F04-4BB0-AE60-9CC49C8049F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{C0E07CC9-8100-43B8-B0AE-EEC3963ABFC0}</c15:txfldGUID>
                      <c15:f>Diagramm!$J$49</c15:f>
                      <c15:dlblFieldTableCache>
                        <c:ptCount val="1"/>
                      </c15:dlblFieldTableCache>
                    </c15:dlblFTEntry>
                  </c15:dlblFieldTable>
                  <c15:showDataLabelsRange val="0"/>
                </c:ext>
                <c:ext xmlns:c16="http://schemas.microsoft.com/office/drawing/2014/chart" uri="{C3380CC4-5D6E-409C-BE32-E72D297353CC}">
                  <c16:uniqueId val="{00000031-0F04-4BB0-AE60-9CC49C8049F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{8508DFDE-FCEC-4FC2-B0CA-295436960993}</c15:txfldGUID>
                      <c15:f>Diagramm!$J$50</c15:f>
                      <c15:dlblFieldTableCache>
                        <c:ptCount val="1"/>
                      </c15:dlblFieldTableCache>
                    </c15:dlblFTEntry>
                  </c15:dlblFieldTable>
                  <c15:showDataLabelsRange val="0"/>
                </c:ext>
                <c:ext xmlns:c16="http://schemas.microsoft.com/office/drawing/2014/chart" uri="{C3380CC4-5D6E-409C-BE32-E72D297353CC}">
                  <c16:uniqueId val="{00000032-0F04-4BB0-AE60-9CC49C8049F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{5A16294E-2963-4694-B862-68EF1FC92318}</c15:txfldGUID>
                      <c15:f>Diagramm!$J$51</c15:f>
                      <c15:dlblFieldTableCache>
                        <c:ptCount val="1"/>
                      </c15:dlblFieldTableCache>
                    </c15:dlblFTEntry>
                  </c15:dlblFieldTable>
                  <c15:showDataLabelsRange val="0"/>
                </c:ext>
                <c:ext xmlns:c16="http://schemas.microsoft.com/office/drawing/2014/chart" uri="{C3380CC4-5D6E-409C-BE32-E72D297353CC}">
                  <c16:uniqueId val="{00000033-0F04-4BB0-AE60-9CC49C8049F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{EA445653-1CA9-411E-8FAA-D915D08D325E}</c15:txfldGUID>
                      <c15:f>Diagramm!$J$52</c15:f>
                      <c15:dlblFieldTableCache>
                        <c:ptCount val="1"/>
                      </c15:dlblFieldTableCache>
                    </c15:dlblFTEntry>
                  </c15:dlblFieldTable>
                  <c15:showDataLabelsRange val="0"/>
                </c:ext>
                <c:ext xmlns:c16="http://schemas.microsoft.com/office/drawing/2014/chart" uri="{C3380CC4-5D6E-409C-BE32-E72D297353CC}">
                  <c16:uniqueId val="{00000034-0F04-4BB0-AE60-9CC49C8049F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{73FF35EB-069E-48F2-B827-5AA68E7B360C}</c15:txfldGUID>
                      <c15:f>Diagramm!$J$53</c15:f>
                      <c15:dlblFieldTableCache>
                        <c:ptCount val="1"/>
                      </c15:dlblFieldTableCache>
                    </c15:dlblFTEntry>
                  </c15:dlblFieldTable>
                  <c15:showDataLabelsRange val="0"/>
                </c:ext>
                <c:ext xmlns:c16="http://schemas.microsoft.com/office/drawing/2014/chart" uri="{C3380CC4-5D6E-409C-BE32-E72D297353CC}">
                  <c16:uniqueId val="{00000035-0F04-4BB0-AE60-9CC49C8049F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{B128D3BC-0EA7-49F0-A297-08F870770488}</c15:txfldGUID>
                      <c15:f>Diagramm!$J$54</c15:f>
                      <c15:dlblFieldTableCache>
                        <c:ptCount val="1"/>
                      </c15:dlblFieldTableCache>
                    </c15:dlblFTEntry>
                  </c15:dlblFieldTable>
                  <c15:showDataLabelsRange val="0"/>
                </c:ext>
                <c:ext xmlns:c16="http://schemas.microsoft.com/office/drawing/2014/chart" uri="{C3380CC4-5D6E-409C-BE32-E72D297353CC}">
                  <c16:uniqueId val="{00000036-0F04-4BB0-AE60-9CC49C8049F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{9924C660-227B-42DA-AD34-DEC2DC10EAFA}</c15:txfldGUID>
                      <c15:f>Diagramm!$J$55</c15:f>
                      <c15:dlblFieldTableCache>
                        <c:ptCount val="1"/>
                      </c15:dlblFieldTableCache>
                    </c15:dlblFTEntry>
                  </c15:dlblFieldTable>
                  <c15:showDataLabelsRange val="0"/>
                </c:ext>
                <c:ext xmlns:c16="http://schemas.microsoft.com/office/drawing/2014/chart" uri="{C3380CC4-5D6E-409C-BE32-E72D297353CC}">
                  <c16:uniqueId val="{00000037-0F04-4BB0-AE60-9CC49C8049F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{0E43256C-7EE9-48E9-9084-65FEDDDC2D2F}</c15:txfldGUID>
                      <c15:f>Diagramm!$J$56</c15:f>
                      <c15:dlblFieldTableCache>
                        <c:ptCount val="1"/>
                      </c15:dlblFieldTableCache>
                    </c15:dlblFTEntry>
                  </c15:dlblFieldTable>
                  <c15:showDataLabelsRange val="0"/>
                </c:ext>
                <c:ext xmlns:c16="http://schemas.microsoft.com/office/drawing/2014/chart" uri="{C3380CC4-5D6E-409C-BE32-E72D297353CC}">
                  <c16:uniqueId val="{00000038-0F04-4BB0-AE60-9CC49C8049F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{17063F54-D208-402C-924B-63782AF3C9C6}</c15:txfldGUID>
                      <c15:f>Diagramm!$J$57</c15:f>
                      <c15:dlblFieldTableCache>
                        <c:ptCount val="1"/>
                      </c15:dlblFieldTableCache>
                    </c15:dlblFTEntry>
                  </c15:dlblFieldTable>
                  <c15:showDataLabelsRange val="0"/>
                </c:ext>
                <c:ext xmlns:c16="http://schemas.microsoft.com/office/drawing/2014/chart" uri="{C3380CC4-5D6E-409C-BE32-E72D297353CC}">
                  <c16:uniqueId val="{00000039-0F04-4BB0-AE60-9CC49C8049F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{22CB922C-0204-485D-A004-A2AA2103B2AE}</c15:txfldGUID>
                      <c15:f>Diagramm!$J$58</c15:f>
                      <c15:dlblFieldTableCache>
                        <c:ptCount val="1"/>
                      </c15:dlblFieldTableCache>
                    </c15:dlblFTEntry>
                  </c15:dlblFieldTable>
                  <c15:showDataLabelsRange val="0"/>
                </c:ext>
                <c:ext xmlns:c16="http://schemas.microsoft.com/office/drawing/2014/chart" uri="{C3380CC4-5D6E-409C-BE32-E72D297353CC}">
                  <c16:uniqueId val="{0000003A-0F04-4BB0-AE60-9CC49C8049F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{C1CD880C-4A51-4DEB-98C7-6642EE0FAA5C}</c15:txfldGUID>
                      <c15:f>Diagramm!$J$59</c15:f>
                      <c15:dlblFieldTableCache>
                        <c:ptCount val="1"/>
                      </c15:dlblFieldTableCache>
                    </c15:dlblFTEntry>
                  </c15:dlblFieldTable>
                  <c15:showDataLabelsRange val="0"/>
                </c:ext>
                <c:ext xmlns:c16="http://schemas.microsoft.com/office/drawing/2014/chart" uri="{C3380CC4-5D6E-409C-BE32-E72D297353CC}">
                  <c16:uniqueId val="{0000003B-0F04-4BB0-AE60-9CC49C8049F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{19ACADFA-9730-4505-85ED-1294B6C9BF38}</c15:txfldGUID>
                      <c15:f>Diagramm!$J$60</c15:f>
                      <c15:dlblFieldTableCache>
                        <c:ptCount val="1"/>
                      </c15:dlblFieldTableCache>
                    </c15:dlblFTEntry>
                  </c15:dlblFieldTable>
                  <c15:showDataLabelsRange val="0"/>
                </c:ext>
                <c:ext xmlns:c16="http://schemas.microsoft.com/office/drawing/2014/chart" uri="{C3380CC4-5D6E-409C-BE32-E72D297353CC}">
                  <c16:uniqueId val="{0000003C-0F04-4BB0-AE60-9CC49C8049F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{4A80F758-C984-4276-9928-8EF6A5F051F4}</c15:txfldGUID>
                      <c15:f>Diagramm!$J$61</c15:f>
                      <c15:dlblFieldTableCache>
                        <c:ptCount val="1"/>
                      </c15:dlblFieldTableCache>
                    </c15:dlblFTEntry>
                  </c15:dlblFieldTable>
                  <c15:showDataLabelsRange val="0"/>
                </c:ext>
                <c:ext xmlns:c16="http://schemas.microsoft.com/office/drawing/2014/chart" uri="{C3380CC4-5D6E-409C-BE32-E72D297353CC}">
                  <c16:uniqueId val="{0000003D-0F04-4BB0-AE60-9CC49C8049F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{D784BBE0-EA6C-4A76-AB4A-8FB5FB75014A}</c15:txfldGUID>
                      <c15:f>Diagramm!$J$62</c15:f>
                      <c15:dlblFieldTableCache>
                        <c:ptCount val="1"/>
                      </c15:dlblFieldTableCache>
                    </c15:dlblFTEntry>
                  </c15:dlblFieldTable>
                  <c15:showDataLabelsRange val="0"/>
                </c:ext>
                <c:ext xmlns:c16="http://schemas.microsoft.com/office/drawing/2014/chart" uri="{C3380CC4-5D6E-409C-BE32-E72D297353CC}">
                  <c16:uniqueId val="{0000003E-0F04-4BB0-AE60-9CC49C8049F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{C87FCE64-1465-4910-BB68-5D7492F130D9}</c15:txfldGUID>
                      <c15:f>Diagramm!$J$63</c15:f>
                      <c15:dlblFieldTableCache>
                        <c:ptCount val="1"/>
                      </c15:dlblFieldTableCache>
                    </c15:dlblFTEntry>
                  </c15:dlblFieldTable>
                  <c15:showDataLabelsRange val="0"/>
                </c:ext>
                <c:ext xmlns:c16="http://schemas.microsoft.com/office/drawing/2014/chart" uri="{C3380CC4-5D6E-409C-BE32-E72D297353CC}">
                  <c16:uniqueId val="{0000003F-0F04-4BB0-AE60-9CC49C8049F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{80DAC743-6D3C-424B-871A-A968942B7E0D}</c15:txfldGUID>
                      <c15:f>Diagramm!$J$64</c15:f>
                      <c15:dlblFieldTableCache>
                        <c:ptCount val="1"/>
                      </c15:dlblFieldTableCache>
                    </c15:dlblFTEntry>
                  </c15:dlblFieldTable>
                  <c15:showDataLabelsRange val="0"/>
                </c:ext>
                <c:ext xmlns:c16="http://schemas.microsoft.com/office/drawing/2014/chart" uri="{C3380CC4-5D6E-409C-BE32-E72D297353CC}">
                  <c16:uniqueId val="{00000040-0F04-4BB0-AE60-9CC49C8049F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{3B505E74-9A48-40FE-9FD7-136AEC7C343D}</c15:txfldGUID>
                      <c15:f>Diagramm!$J$65</c15:f>
                      <c15:dlblFieldTableCache>
                        <c:ptCount val="1"/>
                      </c15:dlblFieldTableCache>
                    </c15:dlblFTEntry>
                  </c15:dlblFieldTable>
                  <c15:showDataLabelsRange val="0"/>
                </c:ext>
                <c:ext xmlns:c16="http://schemas.microsoft.com/office/drawing/2014/chart" uri="{C3380CC4-5D6E-409C-BE32-E72D297353CC}">
                  <c16:uniqueId val="{00000041-0F04-4BB0-AE60-9CC49C8049F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{37E6EC12-578F-484E-BE67-D57BB9BD6FB1}</c15:txfldGUID>
                      <c15:f>Diagramm!$J$66</c15:f>
                      <c15:dlblFieldTableCache>
                        <c:ptCount val="1"/>
                      </c15:dlblFieldTableCache>
                    </c15:dlblFTEntry>
                  </c15:dlblFieldTable>
                  <c15:showDataLabelsRange val="0"/>
                </c:ext>
                <c:ext xmlns:c16="http://schemas.microsoft.com/office/drawing/2014/chart" uri="{C3380CC4-5D6E-409C-BE32-E72D297353CC}">
                  <c16:uniqueId val="{00000042-0F04-4BB0-AE60-9CC49C8049F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{AEDF42FA-9947-4A15-B1DE-08294C056F97}</c15:txfldGUID>
                      <c15:f>Diagramm!$J$67</c15:f>
                      <c15:dlblFieldTableCache>
                        <c:ptCount val="1"/>
                      </c15:dlblFieldTableCache>
                    </c15:dlblFTEntry>
                  </c15:dlblFieldTable>
                  <c15:showDataLabelsRange val="0"/>
                </c:ext>
                <c:ext xmlns:c16="http://schemas.microsoft.com/office/drawing/2014/chart" uri="{C3380CC4-5D6E-409C-BE32-E72D297353CC}">
                  <c16:uniqueId val="{00000043-0F04-4BB0-AE60-9CC49C8049F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04-4BB0-AE60-9CC49C8049F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67-49CC-8936-3D6206E99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67-49CC-8936-3D6206E99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67-49CC-8936-3D6206E99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67-49CC-8936-3D6206E99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67-49CC-8936-3D6206E99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67-49CC-8936-3D6206E99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67-49CC-8936-3D6206E99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67-49CC-8936-3D6206E99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67-49CC-8936-3D6206E99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67-49CC-8936-3D6206E99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67-49CC-8936-3D6206E99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67-49CC-8936-3D6206E99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67-49CC-8936-3D6206E99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67-49CC-8936-3D6206E99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67-49CC-8936-3D6206E99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67-49CC-8936-3D6206E99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67-49CC-8936-3D6206E99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67-49CC-8936-3D6206E99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67-49CC-8936-3D6206E99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67-49CC-8936-3D6206E99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67-49CC-8936-3D6206E99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67-49CC-8936-3D6206E99B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67-49CC-8936-3D6206E99B2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67-49CC-8936-3D6206E99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67-49CC-8936-3D6206E99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67-49CC-8936-3D6206E99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67-49CC-8936-3D6206E99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67-49CC-8936-3D6206E99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67-49CC-8936-3D6206E99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67-49CC-8936-3D6206E99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67-49CC-8936-3D6206E99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67-49CC-8936-3D6206E99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67-49CC-8936-3D6206E99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67-49CC-8936-3D6206E99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67-49CC-8936-3D6206E99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67-49CC-8936-3D6206E99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67-49CC-8936-3D6206E99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67-49CC-8936-3D6206E99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67-49CC-8936-3D6206E99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67-49CC-8936-3D6206E99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67-49CC-8936-3D6206E99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67-49CC-8936-3D6206E99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67-49CC-8936-3D6206E99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67-49CC-8936-3D6206E99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67-49CC-8936-3D6206E99B2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67-49CC-8936-3D6206E99B2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67-49CC-8936-3D6206E99B2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67-49CC-8936-3D6206E99B2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67-49CC-8936-3D6206E99B2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67-49CC-8936-3D6206E99B2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67-49CC-8936-3D6206E99B2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67-49CC-8936-3D6206E99B2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67-49CC-8936-3D6206E99B2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67-49CC-8936-3D6206E99B2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67-49CC-8936-3D6206E99B2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67-49CC-8936-3D6206E99B2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67-49CC-8936-3D6206E99B2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67-49CC-8936-3D6206E99B2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67-49CC-8936-3D6206E99B2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67-49CC-8936-3D6206E99B2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67-49CC-8936-3D6206E99B2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67-49CC-8936-3D6206E99B2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67-49CC-8936-3D6206E99B2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67-49CC-8936-3D6206E99B2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67-49CC-8936-3D6206E99B2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67-49CC-8936-3D6206E99B2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67-49CC-8936-3D6206E99B2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67-49CC-8936-3D6206E99B2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67-49CC-8936-3D6206E99B2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101.90917408729494</c:v>
                </c:pt>
                <c:pt idx="2">
                  <c:v>102.70428742638435</c:v>
                </c:pt>
                <c:pt idx="3">
                  <c:v>100.96972899135299</c:v>
                </c:pt>
                <c:pt idx="4">
                  <c:v>101.26354721065994</c:v>
                </c:pt>
                <c:pt idx="5">
                  <c:v>102.51163030451423</c:v>
                </c:pt>
                <c:pt idx="6">
                  <c:v>103.6005618629106</c:v>
                </c:pt>
                <c:pt idx="7">
                  <c:v>102.07799069575638</c:v>
                </c:pt>
                <c:pt idx="8">
                  <c:v>102.18688385159602</c:v>
                </c:pt>
                <c:pt idx="9">
                  <c:v>103.34347092101703</c:v>
                </c:pt>
                <c:pt idx="10">
                  <c:v>104.94142965759868</c:v>
                </c:pt>
                <c:pt idx="11">
                  <c:v>103.59347414270803</c:v>
                </c:pt>
                <c:pt idx="12">
                  <c:v>103.30287761440225</c:v>
                </c:pt>
                <c:pt idx="13">
                  <c:v>104.50714571064059</c:v>
                </c:pt>
                <c:pt idx="14">
                  <c:v>105.96786041057231</c:v>
                </c:pt>
                <c:pt idx="15">
                  <c:v>104.74104047732573</c:v>
                </c:pt>
                <c:pt idx="16">
                  <c:v>104.60315210247555</c:v>
                </c:pt>
                <c:pt idx="17">
                  <c:v>105.66631013286253</c:v>
                </c:pt>
                <c:pt idx="18">
                  <c:v>107.05679196896867</c:v>
                </c:pt>
                <c:pt idx="19">
                  <c:v>105.6469799868555</c:v>
                </c:pt>
                <c:pt idx="20">
                  <c:v>105.41823992577224</c:v>
                </c:pt>
                <c:pt idx="21">
                  <c:v>106.23203907266847</c:v>
                </c:pt>
                <c:pt idx="22">
                  <c:v>107.71208391860721</c:v>
                </c:pt>
                <c:pt idx="23">
                  <c:v>106.58835809739817</c:v>
                </c:pt>
                <c:pt idx="24">
                  <c:v>106.25587958607714</c:v>
                </c:pt>
              </c:numCache>
            </c:numRef>
          </c:val>
          <c:smooth val="0"/>
          <c:extLst>
            <c:ext xmlns:c16="http://schemas.microsoft.com/office/drawing/2014/chart" uri="{C3380CC4-5D6E-409C-BE32-E72D297353CC}">
              <c16:uniqueId val="{00000000-3C7A-409B-8C59-30B42D5AFE5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106.02952602952602</c:v>
                </c:pt>
                <c:pt idx="2">
                  <c:v>110.11655011655013</c:v>
                </c:pt>
                <c:pt idx="3">
                  <c:v>106.8997668997669</c:v>
                </c:pt>
                <c:pt idx="4">
                  <c:v>103.54312354312354</c:v>
                </c:pt>
                <c:pt idx="5">
                  <c:v>108.22066822066823</c:v>
                </c:pt>
                <c:pt idx="6">
                  <c:v>111.04895104895105</c:v>
                </c:pt>
                <c:pt idx="7">
                  <c:v>108.01864801864802</c:v>
                </c:pt>
                <c:pt idx="8">
                  <c:v>106.02952602952602</c:v>
                </c:pt>
                <c:pt idx="9">
                  <c:v>110.02331002331003</c:v>
                </c:pt>
                <c:pt idx="10">
                  <c:v>113.37995337995339</c:v>
                </c:pt>
                <c:pt idx="11">
                  <c:v>110.89355089355088</c:v>
                </c:pt>
                <c:pt idx="12">
                  <c:v>106.9153069153069</c:v>
                </c:pt>
                <c:pt idx="13">
                  <c:v>113.39549339549339</c:v>
                </c:pt>
                <c:pt idx="14">
                  <c:v>117.57575757575758</c:v>
                </c:pt>
                <c:pt idx="15">
                  <c:v>115.18259518259519</c:v>
                </c:pt>
                <c:pt idx="16">
                  <c:v>115.01165501165499</c:v>
                </c:pt>
                <c:pt idx="17">
                  <c:v>119.31623931623932</c:v>
                </c:pt>
                <c:pt idx="18">
                  <c:v>122.85936285936285</c:v>
                </c:pt>
                <c:pt idx="19">
                  <c:v>121.88034188034189</c:v>
                </c:pt>
                <c:pt idx="20">
                  <c:v>119.89121989121989</c:v>
                </c:pt>
                <c:pt idx="21">
                  <c:v>124.39782439782441</c:v>
                </c:pt>
                <c:pt idx="22">
                  <c:v>127.86324786324785</c:v>
                </c:pt>
                <c:pt idx="23">
                  <c:v>125.70318570318571</c:v>
                </c:pt>
                <c:pt idx="24">
                  <c:v>120.4972804972805</c:v>
                </c:pt>
              </c:numCache>
            </c:numRef>
          </c:val>
          <c:smooth val="0"/>
          <c:extLst>
            <c:ext xmlns:c16="http://schemas.microsoft.com/office/drawing/2014/chart" uri="{C3380CC4-5D6E-409C-BE32-E72D297353CC}">
              <c16:uniqueId val="{00000001-3C7A-409B-8C59-30B42D5AFE5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101.73648582360444</c:v>
                </c:pt>
                <c:pt idx="2">
                  <c:v>100.01471598155598</c:v>
                </c:pt>
                <c:pt idx="3">
                  <c:v>99.720396350436573</c:v>
                </c:pt>
                <c:pt idx="4">
                  <c:v>94.721867948592177</c:v>
                </c:pt>
                <c:pt idx="5">
                  <c:v>95.217305994309825</c:v>
                </c:pt>
                <c:pt idx="6">
                  <c:v>94.201903266947909</c:v>
                </c:pt>
                <c:pt idx="7">
                  <c:v>93.966447562052394</c:v>
                </c:pt>
                <c:pt idx="8">
                  <c:v>92.818601000686755</c:v>
                </c:pt>
                <c:pt idx="9">
                  <c:v>94.074364760129498</c:v>
                </c:pt>
                <c:pt idx="10">
                  <c:v>92.382026881192985</c:v>
                </c:pt>
                <c:pt idx="11">
                  <c:v>91.871872853919356</c:v>
                </c:pt>
                <c:pt idx="12">
                  <c:v>91.494162660649465</c:v>
                </c:pt>
                <c:pt idx="13">
                  <c:v>93.073678014323562</c:v>
                </c:pt>
                <c:pt idx="14">
                  <c:v>91.10664181300892</c:v>
                </c:pt>
                <c:pt idx="15">
                  <c:v>91.219464338271365</c:v>
                </c:pt>
                <c:pt idx="16">
                  <c:v>90.037280486608466</c:v>
                </c:pt>
                <c:pt idx="17">
                  <c:v>91.68056509369174</c:v>
                </c:pt>
                <c:pt idx="18">
                  <c:v>90.537623859511427</c:v>
                </c:pt>
                <c:pt idx="19">
                  <c:v>89.517315804964198</c:v>
                </c:pt>
                <c:pt idx="20">
                  <c:v>88.050622976552546</c:v>
                </c:pt>
                <c:pt idx="21">
                  <c:v>89.689002256450507</c:v>
                </c:pt>
                <c:pt idx="22">
                  <c:v>88.13401353870303</c:v>
                </c:pt>
                <c:pt idx="23">
                  <c:v>87.280486608456783</c:v>
                </c:pt>
                <c:pt idx="24">
                  <c:v>83.527911311684491</c:v>
                </c:pt>
              </c:numCache>
            </c:numRef>
          </c:val>
          <c:smooth val="0"/>
          <c:extLst>
            <c:ext xmlns:c16="http://schemas.microsoft.com/office/drawing/2014/chart" uri="{C3380CC4-5D6E-409C-BE32-E72D297353CC}">
              <c16:uniqueId val="{00000002-3C7A-409B-8C59-30B42D5AFE5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C7A-409B-8C59-30B42D5AFE55}"/>
                </c:ext>
              </c:extLst>
            </c:dLbl>
            <c:dLbl>
              <c:idx val="1"/>
              <c:delete val="1"/>
              <c:extLst>
                <c:ext xmlns:c15="http://schemas.microsoft.com/office/drawing/2012/chart" uri="{CE6537A1-D6FC-4f65-9D91-7224C49458BB}"/>
                <c:ext xmlns:c16="http://schemas.microsoft.com/office/drawing/2014/chart" uri="{C3380CC4-5D6E-409C-BE32-E72D297353CC}">
                  <c16:uniqueId val="{00000004-3C7A-409B-8C59-30B42D5AFE55}"/>
                </c:ext>
              </c:extLst>
            </c:dLbl>
            <c:dLbl>
              <c:idx val="2"/>
              <c:delete val="1"/>
              <c:extLst>
                <c:ext xmlns:c15="http://schemas.microsoft.com/office/drawing/2012/chart" uri="{CE6537A1-D6FC-4f65-9D91-7224C49458BB}"/>
                <c:ext xmlns:c16="http://schemas.microsoft.com/office/drawing/2014/chart" uri="{C3380CC4-5D6E-409C-BE32-E72D297353CC}">
                  <c16:uniqueId val="{00000005-3C7A-409B-8C59-30B42D5AFE55}"/>
                </c:ext>
              </c:extLst>
            </c:dLbl>
            <c:dLbl>
              <c:idx val="3"/>
              <c:delete val="1"/>
              <c:extLst>
                <c:ext xmlns:c15="http://schemas.microsoft.com/office/drawing/2012/chart" uri="{CE6537A1-D6FC-4f65-9D91-7224C49458BB}"/>
                <c:ext xmlns:c16="http://schemas.microsoft.com/office/drawing/2014/chart" uri="{C3380CC4-5D6E-409C-BE32-E72D297353CC}">
                  <c16:uniqueId val="{00000006-3C7A-409B-8C59-30B42D5AFE55}"/>
                </c:ext>
              </c:extLst>
            </c:dLbl>
            <c:dLbl>
              <c:idx val="4"/>
              <c:delete val="1"/>
              <c:extLst>
                <c:ext xmlns:c15="http://schemas.microsoft.com/office/drawing/2012/chart" uri="{CE6537A1-D6FC-4f65-9D91-7224C49458BB}"/>
                <c:ext xmlns:c16="http://schemas.microsoft.com/office/drawing/2014/chart" uri="{C3380CC4-5D6E-409C-BE32-E72D297353CC}">
                  <c16:uniqueId val="{00000007-3C7A-409B-8C59-30B42D5AFE55}"/>
                </c:ext>
              </c:extLst>
            </c:dLbl>
            <c:dLbl>
              <c:idx val="5"/>
              <c:delete val="1"/>
              <c:extLst>
                <c:ext xmlns:c15="http://schemas.microsoft.com/office/drawing/2012/chart" uri="{CE6537A1-D6FC-4f65-9D91-7224C49458BB}"/>
                <c:ext xmlns:c16="http://schemas.microsoft.com/office/drawing/2014/chart" uri="{C3380CC4-5D6E-409C-BE32-E72D297353CC}">
                  <c16:uniqueId val="{00000008-3C7A-409B-8C59-30B42D5AFE55}"/>
                </c:ext>
              </c:extLst>
            </c:dLbl>
            <c:dLbl>
              <c:idx val="6"/>
              <c:delete val="1"/>
              <c:extLst>
                <c:ext xmlns:c15="http://schemas.microsoft.com/office/drawing/2012/chart" uri="{CE6537A1-D6FC-4f65-9D91-7224C49458BB}"/>
                <c:ext xmlns:c16="http://schemas.microsoft.com/office/drawing/2014/chart" uri="{C3380CC4-5D6E-409C-BE32-E72D297353CC}">
                  <c16:uniqueId val="{00000009-3C7A-409B-8C59-30B42D5AFE55}"/>
                </c:ext>
              </c:extLst>
            </c:dLbl>
            <c:dLbl>
              <c:idx val="7"/>
              <c:delete val="1"/>
              <c:extLst>
                <c:ext xmlns:c15="http://schemas.microsoft.com/office/drawing/2012/chart" uri="{CE6537A1-D6FC-4f65-9D91-7224C49458BB}"/>
                <c:ext xmlns:c16="http://schemas.microsoft.com/office/drawing/2014/chart" uri="{C3380CC4-5D6E-409C-BE32-E72D297353CC}">
                  <c16:uniqueId val="{0000000A-3C7A-409B-8C59-30B42D5AFE55}"/>
                </c:ext>
              </c:extLst>
            </c:dLbl>
            <c:dLbl>
              <c:idx val="8"/>
              <c:delete val="1"/>
              <c:extLst>
                <c:ext xmlns:c15="http://schemas.microsoft.com/office/drawing/2012/chart" uri="{CE6537A1-D6FC-4f65-9D91-7224C49458BB}"/>
                <c:ext xmlns:c16="http://schemas.microsoft.com/office/drawing/2014/chart" uri="{C3380CC4-5D6E-409C-BE32-E72D297353CC}">
                  <c16:uniqueId val="{0000000B-3C7A-409B-8C59-30B42D5AFE55}"/>
                </c:ext>
              </c:extLst>
            </c:dLbl>
            <c:dLbl>
              <c:idx val="9"/>
              <c:delete val="1"/>
              <c:extLst>
                <c:ext xmlns:c15="http://schemas.microsoft.com/office/drawing/2012/chart" uri="{CE6537A1-D6FC-4f65-9D91-7224C49458BB}"/>
                <c:ext xmlns:c16="http://schemas.microsoft.com/office/drawing/2014/chart" uri="{C3380CC4-5D6E-409C-BE32-E72D297353CC}">
                  <c16:uniqueId val="{0000000C-3C7A-409B-8C59-30B42D5AFE55}"/>
                </c:ext>
              </c:extLst>
            </c:dLbl>
            <c:dLbl>
              <c:idx val="10"/>
              <c:delete val="1"/>
              <c:extLst>
                <c:ext xmlns:c15="http://schemas.microsoft.com/office/drawing/2012/chart" uri="{CE6537A1-D6FC-4f65-9D91-7224C49458BB}"/>
                <c:ext xmlns:c16="http://schemas.microsoft.com/office/drawing/2014/chart" uri="{C3380CC4-5D6E-409C-BE32-E72D297353CC}">
                  <c16:uniqueId val="{0000000D-3C7A-409B-8C59-30B42D5AFE55}"/>
                </c:ext>
              </c:extLst>
            </c:dLbl>
            <c:dLbl>
              <c:idx val="11"/>
              <c:delete val="1"/>
              <c:extLst>
                <c:ext xmlns:c15="http://schemas.microsoft.com/office/drawing/2012/chart" uri="{CE6537A1-D6FC-4f65-9D91-7224C49458BB}"/>
                <c:ext xmlns:c16="http://schemas.microsoft.com/office/drawing/2014/chart" uri="{C3380CC4-5D6E-409C-BE32-E72D297353CC}">
                  <c16:uniqueId val="{0000000E-3C7A-409B-8C59-30B42D5AFE55}"/>
                </c:ext>
              </c:extLst>
            </c:dLbl>
            <c:dLbl>
              <c:idx val="12"/>
              <c:delete val="1"/>
              <c:extLst>
                <c:ext xmlns:c15="http://schemas.microsoft.com/office/drawing/2012/chart" uri="{CE6537A1-D6FC-4f65-9D91-7224C49458BB}"/>
                <c:ext xmlns:c16="http://schemas.microsoft.com/office/drawing/2014/chart" uri="{C3380CC4-5D6E-409C-BE32-E72D297353CC}">
                  <c16:uniqueId val="{0000000F-3C7A-409B-8C59-30B42D5AFE5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C7A-409B-8C59-30B42D5AFE55}"/>
                </c:ext>
              </c:extLst>
            </c:dLbl>
            <c:dLbl>
              <c:idx val="14"/>
              <c:delete val="1"/>
              <c:extLst>
                <c:ext xmlns:c15="http://schemas.microsoft.com/office/drawing/2012/chart" uri="{CE6537A1-D6FC-4f65-9D91-7224C49458BB}"/>
                <c:ext xmlns:c16="http://schemas.microsoft.com/office/drawing/2014/chart" uri="{C3380CC4-5D6E-409C-BE32-E72D297353CC}">
                  <c16:uniqueId val="{00000011-3C7A-409B-8C59-30B42D5AFE55}"/>
                </c:ext>
              </c:extLst>
            </c:dLbl>
            <c:dLbl>
              <c:idx val="15"/>
              <c:delete val="1"/>
              <c:extLst>
                <c:ext xmlns:c15="http://schemas.microsoft.com/office/drawing/2012/chart" uri="{CE6537A1-D6FC-4f65-9D91-7224C49458BB}"/>
                <c:ext xmlns:c16="http://schemas.microsoft.com/office/drawing/2014/chart" uri="{C3380CC4-5D6E-409C-BE32-E72D297353CC}">
                  <c16:uniqueId val="{00000012-3C7A-409B-8C59-30B42D5AFE55}"/>
                </c:ext>
              </c:extLst>
            </c:dLbl>
            <c:dLbl>
              <c:idx val="16"/>
              <c:delete val="1"/>
              <c:extLst>
                <c:ext xmlns:c15="http://schemas.microsoft.com/office/drawing/2012/chart" uri="{CE6537A1-D6FC-4f65-9D91-7224C49458BB}"/>
                <c:ext xmlns:c16="http://schemas.microsoft.com/office/drawing/2014/chart" uri="{C3380CC4-5D6E-409C-BE32-E72D297353CC}">
                  <c16:uniqueId val="{00000013-3C7A-409B-8C59-30B42D5AFE55}"/>
                </c:ext>
              </c:extLst>
            </c:dLbl>
            <c:dLbl>
              <c:idx val="17"/>
              <c:delete val="1"/>
              <c:extLst>
                <c:ext xmlns:c15="http://schemas.microsoft.com/office/drawing/2012/chart" uri="{CE6537A1-D6FC-4f65-9D91-7224C49458BB}"/>
                <c:ext xmlns:c16="http://schemas.microsoft.com/office/drawing/2014/chart" uri="{C3380CC4-5D6E-409C-BE32-E72D297353CC}">
                  <c16:uniqueId val="{00000014-3C7A-409B-8C59-30B42D5AFE55}"/>
                </c:ext>
              </c:extLst>
            </c:dLbl>
            <c:dLbl>
              <c:idx val="18"/>
              <c:delete val="1"/>
              <c:extLst>
                <c:ext xmlns:c15="http://schemas.microsoft.com/office/drawing/2012/chart" uri="{CE6537A1-D6FC-4f65-9D91-7224C49458BB}"/>
                <c:ext xmlns:c16="http://schemas.microsoft.com/office/drawing/2014/chart" uri="{C3380CC4-5D6E-409C-BE32-E72D297353CC}">
                  <c16:uniqueId val="{00000015-3C7A-409B-8C59-30B42D5AFE55}"/>
                </c:ext>
              </c:extLst>
            </c:dLbl>
            <c:dLbl>
              <c:idx val="19"/>
              <c:delete val="1"/>
              <c:extLst>
                <c:ext xmlns:c15="http://schemas.microsoft.com/office/drawing/2012/chart" uri="{CE6537A1-D6FC-4f65-9D91-7224C49458BB}"/>
                <c:ext xmlns:c16="http://schemas.microsoft.com/office/drawing/2014/chart" uri="{C3380CC4-5D6E-409C-BE32-E72D297353CC}">
                  <c16:uniqueId val="{00000016-3C7A-409B-8C59-30B42D5AFE55}"/>
                </c:ext>
              </c:extLst>
            </c:dLbl>
            <c:dLbl>
              <c:idx val="20"/>
              <c:delete val="1"/>
              <c:extLst>
                <c:ext xmlns:c15="http://schemas.microsoft.com/office/drawing/2012/chart" uri="{CE6537A1-D6FC-4f65-9D91-7224C49458BB}"/>
                <c:ext xmlns:c16="http://schemas.microsoft.com/office/drawing/2014/chart" uri="{C3380CC4-5D6E-409C-BE32-E72D297353CC}">
                  <c16:uniqueId val="{00000017-3C7A-409B-8C59-30B42D5AFE55}"/>
                </c:ext>
              </c:extLst>
            </c:dLbl>
            <c:dLbl>
              <c:idx val="21"/>
              <c:delete val="1"/>
              <c:extLst>
                <c:ext xmlns:c15="http://schemas.microsoft.com/office/drawing/2012/chart" uri="{CE6537A1-D6FC-4f65-9D91-7224C49458BB}"/>
                <c:ext xmlns:c16="http://schemas.microsoft.com/office/drawing/2014/chart" uri="{C3380CC4-5D6E-409C-BE32-E72D297353CC}">
                  <c16:uniqueId val="{00000018-3C7A-409B-8C59-30B42D5AFE55}"/>
                </c:ext>
              </c:extLst>
            </c:dLbl>
            <c:dLbl>
              <c:idx val="22"/>
              <c:delete val="1"/>
              <c:extLst>
                <c:ext xmlns:c15="http://schemas.microsoft.com/office/drawing/2012/chart" uri="{CE6537A1-D6FC-4f65-9D91-7224C49458BB}"/>
                <c:ext xmlns:c16="http://schemas.microsoft.com/office/drawing/2014/chart" uri="{C3380CC4-5D6E-409C-BE32-E72D297353CC}">
                  <c16:uniqueId val="{00000019-3C7A-409B-8C59-30B42D5AFE55}"/>
                </c:ext>
              </c:extLst>
            </c:dLbl>
            <c:dLbl>
              <c:idx val="23"/>
              <c:delete val="1"/>
              <c:extLst>
                <c:ext xmlns:c15="http://schemas.microsoft.com/office/drawing/2012/chart" uri="{CE6537A1-D6FC-4f65-9D91-7224C49458BB}"/>
                <c:ext xmlns:c16="http://schemas.microsoft.com/office/drawing/2014/chart" uri="{C3380CC4-5D6E-409C-BE32-E72D297353CC}">
                  <c16:uniqueId val="{0000001A-3C7A-409B-8C59-30B42D5AFE55}"/>
                </c:ext>
              </c:extLst>
            </c:dLbl>
            <c:dLbl>
              <c:idx val="24"/>
              <c:delete val="1"/>
              <c:extLst>
                <c:ext xmlns:c15="http://schemas.microsoft.com/office/drawing/2012/chart" uri="{CE6537A1-D6FC-4f65-9D91-7224C49458BB}"/>
                <c:ext xmlns:c16="http://schemas.microsoft.com/office/drawing/2014/chart" uri="{C3380CC4-5D6E-409C-BE32-E72D297353CC}">
                  <c16:uniqueId val="{0000001B-3C7A-409B-8C59-30B42D5AFE5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C7A-409B-8C59-30B42D5AFE5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Schwerin (033)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164907</v>
      </c>
      <c r="F11" s="238">
        <v>165423</v>
      </c>
      <c r="G11" s="238">
        <v>167167</v>
      </c>
      <c r="H11" s="238">
        <v>164870</v>
      </c>
      <c r="I11" s="265">
        <v>163607</v>
      </c>
      <c r="J11" s="263">
        <v>1300</v>
      </c>
      <c r="K11" s="266">
        <v>0.7945870286723673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15.843475413414835</v>
      </c>
      <c r="E13" s="115">
        <v>26127</v>
      </c>
      <c r="F13" s="114">
        <v>26189</v>
      </c>
      <c r="G13" s="114">
        <v>26841</v>
      </c>
      <c r="H13" s="114">
        <v>26659</v>
      </c>
      <c r="I13" s="140">
        <v>25942</v>
      </c>
      <c r="J13" s="115">
        <v>185</v>
      </c>
      <c r="K13" s="116">
        <v>0.71312928841261281</v>
      </c>
    </row>
    <row r="14" spans="1:255" ht="14.1" customHeight="1" x14ac:dyDescent="0.2">
      <c r="A14" s="306" t="s">
        <v>230</v>
      </c>
      <c r="B14" s="307"/>
      <c r="C14" s="308"/>
      <c r="D14" s="113">
        <v>61.974931324928598</v>
      </c>
      <c r="E14" s="115">
        <v>102201</v>
      </c>
      <c r="F14" s="114">
        <v>102744</v>
      </c>
      <c r="G14" s="114">
        <v>103802</v>
      </c>
      <c r="H14" s="114">
        <v>102220</v>
      </c>
      <c r="I14" s="140">
        <v>101738</v>
      </c>
      <c r="J14" s="115">
        <v>463</v>
      </c>
      <c r="K14" s="116">
        <v>0.45509052664687727</v>
      </c>
    </row>
    <row r="15" spans="1:255" ht="14.1" customHeight="1" x14ac:dyDescent="0.2">
      <c r="A15" s="306" t="s">
        <v>231</v>
      </c>
      <c r="B15" s="307"/>
      <c r="C15" s="308"/>
      <c r="D15" s="113">
        <v>10.481059021145251</v>
      </c>
      <c r="E15" s="115">
        <v>17284</v>
      </c>
      <c r="F15" s="114">
        <v>17312</v>
      </c>
      <c r="G15" s="114">
        <v>17396</v>
      </c>
      <c r="H15" s="114">
        <v>17055</v>
      </c>
      <c r="I15" s="140">
        <v>16930</v>
      </c>
      <c r="J15" s="115">
        <v>354</v>
      </c>
      <c r="K15" s="116">
        <v>2.0909627879503838</v>
      </c>
    </row>
    <row r="16" spans="1:255" ht="14.1" customHeight="1" x14ac:dyDescent="0.2">
      <c r="A16" s="306" t="s">
        <v>232</v>
      </c>
      <c r="B16" s="307"/>
      <c r="C16" s="308"/>
      <c r="D16" s="113">
        <v>10.479239813955745</v>
      </c>
      <c r="E16" s="115">
        <v>17281</v>
      </c>
      <c r="F16" s="114">
        <v>17130</v>
      </c>
      <c r="G16" s="114">
        <v>17088</v>
      </c>
      <c r="H16" s="114">
        <v>16926</v>
      </c>
      <c r="I16" s="140">
        <v>16943</v>
      </c>
      <c r="J16" s="115">
        <v>338</v>
      </c>
      <c r="K16" s="116">
        <v>1.9949241574691614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2.6554360942834445</v>
      </c>
      <c r="E18" s="115">
        <v>4379</v>
      </c>
      <c r="F18" s="114">
        <v>4270</v>
      </c>
      <c r="G18" s="114">
        <v>4613</v>
      </c>
      <c r="H18" s="114">
        <v>4458</v>
      </c>
      <c r="I18" s="140">
        <v>4416</v>
      </c>
      <c r="J18" s="115">
        <v>-37</v>
      </c>
      <c r="K18" s="116">
        <v>-0.83786231884057971</v>
      </c>
    </row>
    <row r="19" spans="1:255" ht="14.1" customHeight="1" x14ac:dyDescent="0.2">
      <c r="A19" s="306" t="s">
        <v>235</v>
      </c>
      <c r="B19" s="307" t="s">
        <v>236</v>
      </c>
      <c r="C19" s="308"/>
      <c r="D19" s="113">
        <v>1.4117047790572868</v>
      </c>
      <c r="E19" s="115">
        <v>2328</v>
      </c>
      <c r="F19" s="114">
        <v>2274</v>
      </c>
      <c r="G19" s="114">
        <v>2573</v>
      </c>
      <c r="H19" s="114">
        <v>2421</v>
      </c>
      <c r="I19" s="140">
        <v>2332</v>
      </c>
      <c r="J19" s="115">
        <v>-4</v>
      </c>
      <c r="K19" s="116">
        <v>-0.17152658662092624</v>
      </c>
    </row>
    <row r="20" spans="1:255" ht="14.1" customHeight="1" x14ac:dyDescent="0.2">
      <c r="A20" s="306">
        <v>12</v>
      </c>
      <c r="B20" s="307" t="s">
        <v>237</v>
      </c>
      <c r="C20" s="308"/>
      <c r="D20" s="113">
        <v>0.83683530717313392</v>
      </c>
      <c r="E20" s="115">
        <v>1380</v>
      </c>
      <c r="F20" s="114">
        <v>1363</v>
      </c>
      <c r="G20" s="114">
        <v>1457</v>
      </c>
      <c r="H20" s="114">
        <v>1428</v>
      </c>
      <c r="I20" s="140">
        <v>1369</v>
      </c>
      <c r="J20" s="115">
        <v>11</v>
      </c>
      <c r="K20" s="116">
        <v>0.80350620891161428</v>
      </c>
    </row>
    <row r="21" spans="1:255" ht="14.1" customHeight="1" x14ac:dyDescent="0.2">
      <c r="A21" s="306">
        <v>21</v>
      </c>
      <c r="B21" s="307" t="s">
        <v>238</v>
      </c>
      <c r="C21" s="308"/>
      <c r="D21" s="113">
        <v>0.32867009890423088</v>
      </c>
      <c r="E21" s="115">
        <v>542</v>
      </c>
      <c r="F21" s="114">
        <v>550</v>
      </c>
      <c r="G21" s="114">
        <v>539</v>
      </c>
      <c r="H21" s="114">
        <v>553</v>
      </c>
      <c r="I21" s="140">
        <v>575</v>
      </c>
      <c r="J21" s="115">
        <v>-33</v>
      </c>
      <c r="K21" s="116">
        <v>-5.7391304347826084</v>
      </c>
    </row>
    <row r="22" spans="1:255" ht="14.1" customHeight="1" x14ac:dyDescent="0.2">
      <c r="A22" s="306">
        <v>22</v>
      </c>
      <c r="B22" s="307" t="s">
        <v>239</v>
      </c>
      <c r="C22" s="308"/>
      <c r="D22" s="113">
        <v>1.9283596208772218</v>
      </c>
      <c r="E22" s="115">
        <v>3180</v>
      </c>
      <c r="F22" s="114">
        <v>3228</v>
      </c>
      <c r="G22" s="114">
        <v>3252</v>
      </c>
      <c r="H22" s="114">
        <v>3218</v>
      </c>
      <c r="I22" s="140">
        <v>3182</v>
      </c>
      <c r="J22" s="115">
        <v>-2</v>
      </c>
      <c r="K22" s="116">
        <v>-6.2853551225644247E-2</v>
      </c>
    </row>
    <row r="23" spans="1:255" ht="14.1" customHeight="1" x14ac:dyDescent="0.2">
      <c r="A23" s="306">
        <v>23</v>
      </c>
      <c r="B23" s="307" t="s">
        <v>240</v>
      </c>
      <c r="C23" s="308"/>
      <c r="D23" s="113">
        <v>0.68280909846155713</v>
      </c>
      <c r="E23" s="115">
        <v>1126</v>
      </c>
      <c r="F23" s="114">
        <v>1154</v>
      </c>
      <c r="G23" s="114">
        <v>1182</v>
      </c>
      <c r="H23" s="114">
        <v>1153</v>
      </c>
      <c r="I23" s="140">
        <v>1165</v>
      </c>
      <c r="J23" s="115">
        <v>-39</v>
      </c>
      <c r="K23" s="116">
        <v>-3.3476394849785409</v>
      </c>
    </row>
    <row r="24" spans="1:255" ht="14.1" customHeight="1" x14ac:dyDescent="0.2">
      <c r="A24" s="306">
        <v>24</v>
      </c>
      <c r="B24" s="307" t="s">
        <v>241</v>
      </c>
      <c r="C24" s="308"/>
      <c r="D24" s="113">
        <v>3.0908330149720751</v>
      </c>
      <c r="E24" s="115">
        <v>5097</v>
      </c>
      <c r="F24" s="114">
        <v>5108</v>
      </c>
      <c r="G24" s="114">
        <v>5184</v>
      </c>
      <c r="H24" s="114">
        <v>5139</v>
      </c>
      <c r="I24" s="140">
        <v>5154</v>
      </c>
      <c r="J24" s="115">
        <v>-57</v>
      </c>
      <c r="K24" s="116">
        <v>-1.1059371362048893</v>
      </c>
    </row>
    <row r="25" spans="1:255" ht="14.1" customHeight="1" x14ac:dyDescent="0.2">
      <c r="A25" s="306">
        <v>25</v>
      </c>
      <c r="B25" s="307" t="s">
        <v>242</v>
      </c>
      <c r="C25" s="308"/>
      <c r="D25" s="113">
        <v>4.8184734426070452</v>
      </c>
      <c r="E25" s="115">
        <v>7946</v>
      </c>
      <c r="F25" s="114">
        <v>7946</v>
      </c>
      <c r="G25" s="114">
        <v>8039</v>
      </c>
      <c r="H25" s="114">
        <v>7875</v>
      </c>
      <c r="I25" s="140">
        <v>7808</v>
      </c>
      <c r="J25" s="115">
        <v>138</v>
      </c>
      <c r="K25" s="116">
        <v>1.7674180327868851</v>
      </c>
    </row>
    <row r="26" spans="1:255" ht="14.1" customHeight="1" x14ac:dyDescent="0.2">
      <c r="A26" s="306">
        <v>26</v>
      </c>
      <c r="B26" s="307" t="s">
        <v>243</v>
      </c>
      <c r="C26" s="308"/>
      <c r="D26" s="113">
        <v>2.5753909779451449</v>
      </c>
      <c r="E26" s="115">
        <v>4247</v>
      </c>
      <c r="F26" s="114">
        <v>4308</v>
      </c>
      <c r="G26" s="114">
        <v>4329</v>
      </c>
      <c r="H26" s="114">
        <v>4211</v>
      </c>
      <c r="I26" s="140">
        <v>4266</v>
      </c>
      <c r="J26" s="115">
        <v>-19</v>
      </c>
      <c r="K26" s="116">
        <v>-0.44538209095171122</v>
      </c>
    </row>
    <row r="27" spans="1:255" ht="14.1" customHeight="1" x14ac:dyDescent="0.2">
      <c r="A27" s="306">
        <v>27</v>
      </c>
      <c r="B27" s="307" t="s">
        <v>244</v>
      </c>
      <c r="C27" s="308"/>
      <c r="D27" s="113">
        <v>2.0860242439678123</v>
      </c>
      <c r="E27" s="115">
        <v>3440</v>
      </c>
      <c r="F27" s="114">
        <v>3437</v>
      </c>
      <c r="G27" s="114">
        <v>3437</v>
      </c>
      <c r="H27" s="114">
        <v>3337</v>
      </c>
      <c r="I27" s="140">
        <v>3347</v>
      </c>
      <c r="J27" s="115">
        <v>93</v>
      </c>
      <c r="K27" s="116">
        <v>2.7786077083955782</v>
      </c>
    </row>
    <row r="28" spans="1:255" ht="14.1" customHeight="1" x14ac:dyDescent="0.2">
      <c r="A28" s="306">
        <v>28</v>
      </c>
      <c r="B28" s="307" t="s">
        <v>245</v>
      </c>
      <c r="C28" s="308"/>
      <c r="D28" s="113">
        <v>0.28986034552808554</v>
      </c>
      <c r="E28" s="115">
        <v>478</v>
      </c>
      <c r="F28" s="114">
        <v>479</v>
      </c>
      <c r="G28" s="114">
        <v>490</v>
      </c>
      <c r="H28" s="114">
        <v>480</v>
      </c>
      <c r="I28" s="140">
        <v>483</v>
      </c>
      <c r="J28" s="115">
        <v>-5</v>
      </c>
      <c r="K28" s="116">
        <v>-1.0351966873706004</v>
      </c>
    </row>
    <row r="29" spans="1:255" ht="14.1" customHeight="1" x14ac:dyDescent="0.2">
      <c r="A29" s="306">
        <v>29</v>
      </c>
      <c r="B29" s="307" t="s">
        <v>246</v>
      </c>
      <c r="C29" s="308"/>
      <c r="D29" s="113">
        <v>4.4916225508923215</v>
      </c>
      <c r="E29" s="115">
        <v>7407</v>
      </c>
      <c r="F29" s="114">
        <v>7473</v>
      </c>
      <c r="G29" s="114">
        <v>7639</v>
      </c>
      <c r="H29" s="114">
        <v>7702</v>
      </c>
      <c r="I29" s="140">
        <v>7487</v>
      </c>
      <c r="J29" s="115">
        <v>-80</v>
      </c>
      <c r="K29" s="116">
        <v>-1.0685187658608255</v>
      </c>
    </row>
    <row r="30" spans="1:255" ht="14.1" customHeight="1" x14ac:dyDescent="0.2">
      <c r="A30" s="306" t="s">
        <v>247</v>
      </c>
      <c r="B30" s="307" t="s">
        <v>248</v>
      </c>
      <c r="C30" s="308"/>
      <c r="D30" s="113">
        <v>2.7178955411231787</v>
      </c>
      <c r="E30" s="115">
        <v>4482</v>
      </c>
      <c r="F30" s="114">
        <v>4524</v>
      </c>
      <c r="G30" s="114">
        <v>4561</v>
      </c>
      <c r="H30" s="114">
        <v>4652</v>
      </c>
      <c r="I30" s="140">
        <v>4573</v>
      </c>
      <c r="J30" s="115">
        <v>-91</v>
      </c>
      <c r="K30" s="116">
        <v>-1.9899409577957576</v>
      </c>
    </row>
    <row r="31" spans="1:255" ht="14.1" customHeight="1" x14ac:dyDescent="0.2">
      <c r="A31" s="306" t="s">
        <v>249</v>
      </c>
      <c r="B31" s="307" t="s">
        <v>250</v>
      </c>
      <c r="C31" s="308"/>
      <c r="D31" s="113">
        <v>1.6876178694658202</v>
      </c>
      <c r="E31" s="115">
        <v>2783</v>
      </c>
      <c r="F31" s="114">
        <v>2808</v>
      </c>
      <c r="G31" s="114">
        <v>2934</v>
      </c>
      <c r="H31" s="114">
        <v>2911</v>
      </c>
      <c r="I31" s="140">
        <v>2773</v>
      </c>
      <c r="J31" s="115">
        <v>10</v>
      </c>
      <c r="K31" s="116">
        <v>0.36062026685899745</v>
      </c>
    </row>
    <row r="32" spans="1:255" ht="14.1" customHeight="1" x14ac:dyDescent="0.2">
      <c r="A32" s="306">
        <v>31</v>
      </c>
      <c r="B32" s="307" t="s">
        <v>251</v>
      </c>
      <c r="C32" s="308"/>
      <c r="D32" s="113">
        <v>0.79074872503896132</v>
      </c>
      <c r="E32" s="115">
        <v>1304</v>
      </c>
      <c r="F32" s="114">
        <v>1294</v>
      </c>
      <c r="G32" s="114">
        <v>1295</v>
      </c>
      <c r="H32" s="114">
        <v>1274</v>
      </c>
      <c r="I32" s="140">
        <v>1265</v>
      </c>
      <c r="J32" s="115">
        <v>39</v>
      </c>
      <c r="K32" s="116">
        <v>3.0830039525691699</v>
      </c>
    </row>
    <row r="33" spans="1:11" ht="14.1" customHeight="1" x14ac:dyDescent="0.2">
      <c r="A33" s="306">
        <v>32</v>
      </c>
      <c r="B33" s="307" t="s">
        <v>252</v>
      </c>
      <c r="C33" s="308"/>
      <c r="D33" s="113">
        <v>2.7609501112748398</v>
      </c>
      <c r="E33" s="115">
        <v>4553</v>
      </c>
      <c r="F33" s="114">
        <v>4584</v>
      </c>
      <c r="G33" s="114">
        <v>4760</v>
      </c>
      <c r="H33" s="114">
        <v>4714</v>
      </c>
      <c r="I33" s="140">
        <v>4614</v>
      </c>
      <c r="J33" s="115">
        <v>-61</v>
      </c>
      <c r="K33" s="116">
        <v>-1.3220632856523624</v>
      </c>
    </row>
    <row r="34" spans="1:11" ht="14.1" customHeight="1" x14ac:dyDescent="0.2">
      <c r="A34" s="306">
        <v>33</v>
      </c>
      <c r="B34" s="307" t="s">
        <v>253</v>
      </c>
      <c r="C34" s="308"/>
      <c r="D34" s="113">
        <v>1.705203538964386</v>
      </c>
      <c r="E34" s="115">
        <v>2812</v>
      </c>
      <c r="F34" s="114">
        <v>2829</v>
      </c>
      <c r="G34" s="114">
        <v>2935</v>
      </c>
      <c r="H34" s="114">
        <v>2938</v>
      </c>
      <c r="I34" s="140">
        <v>2918</v>
      </c>
      <c r="J34" s="115">
        <v>-106</v>
      </c>
      <c r="K34" s="116">
        <v>-3.6326250856751199</v>
      </c>
    </row>
    <row r="35" spans="1:11" ht="14.1" customHeight="1" x14ac:dyDescent="0.2">
      <c r="A35" s="306">
        <v>34</v>
      </c>
      <c r="B35" s="307" t="s">
        <v>254</v>
      </c>
      <c r="C35" s="308"/>
      <c r="D35" s="113">
        <v>2.8318991916656056</v>
      </c>
      <c r="E35" s="115">
        <v>4670</v>
      </c>
      <c r="F35" s="114">
        <v>4682</v>
      </c>
      <c r="G35" s="114">
        <v>4745</v>
      </c>
      <c r="H35" s="114">
        <v>4720</v>
      </c>
      <c r="I35" s="140">
        <v>4659</v>
      </c>
      <c r="J35" s="115">
        <v>11</v>
      </c>
      <c r="K35" s="116">
        <v>0.2361021678471775</v>
      </c>
    </row>
    <row r="36" spans="1:11" ht="14.1" customHeight="1" x14ac:dyDescent="0.2">
      <c r="A36" s="306">
        <v>41</v>
      </c>
      <c r="B36" s="307" t="s">
        <v>255</v>
      </c>
      <c r="C36" s="308"/>
      <c r="D36" s="113">
        <v>0.85199536708569068</v>
      </c>
      <c r="E36" s="115">
        <v>1405</v>
      </c>
      <c r="F36" s="114">
        <v>1410</v>
      </c>
      <c r="G36" s="114">
        <v>1401</v>
      </c>
      <c r="H36" s="114">
        <v>1387</v>
      </c>
      <c r="I36" s="140">
        <v>1382</v>
      </c>
      <c r="J36" s="115">
        <v>23</v>
      </c>
      <c r="K36" s="116">
        <v>1.6642547033285093</v>
      </c>
    </row>
    <row r="37" spans="1:11" ht="14.1" customHeight="1" x14ac:dyDescent="0.2">
      <c r="A37" s="306">
        <v>42</v>
      </c>
      <c r="B37" s="307" t="s">
        <v>256</v>
      </c>
      <c r="C37" s="308"/>
      <c r="D37" s="113">
        <v>0.1067268217843997</v>
      </c>
      <c r="E37" s="115">
        <v>176</v>
      </c>
      <c r="F37" s="114">
        <v>176</v>
      </c>
      <c r="G37" s="114">
        <v>174</v>
      </c>
      <c r="H37" s="114">
        <v>167</v>
      </c>
      <c r="I37" s="140">
        <v>159</v>
      </c>
      <c r="J37" s="115">
        <v>17</v>
      </c>
      <c r="K37" s="116">
        <v>10.691823899371069</v>
      </c>
    </row>
    <row r="38" spans="1:11" ht="14.1" customHeight="1" x14ac:dyDescent="0.2">
      <c r="A38" s="306">
        <v>43</v>
      </c>
      <c r="B38" s="307" t="s">
        <v>257</v>
      </c>
      <c r="C38" s="308"/>
      <c r="D38" s="113">
        <v>1.1091099832026536</v>
      </c>
      <c r="E38" s="115">
        <v>1829</v>
      </c>
      <c r="F38" s="114">
        <v>1821</v>
      </c>
      <c r="G38" s="114">
        <v>1805</v>
      </c>
      <c r="H38" s="114">
        <v>1779</v>
      </c>
      <c r="I38" s="140">
        <v>1771</v>
      </c>
      <c r="J38" s="115">
        <v>58</v>
      </c>
      <c r="K38" s="116">
        <v>3.274985883681536</v>
      </c>
    </row>
    <row r="39" spans="1:11" ht="14.1" customHeight="1" x14ac:dyDescent="0.2">
      <c r="A39" s="306">
        <v>51</v>
      </c>
      <c r="B39" s="307" t="s">
        <v>258</v>
      </c>
      <c r="C39" s="308"/>
      <c r="D39" s="113">
        <v>6.2022837114252276</v>
      </c>
      <c r="E39" s="115">
        <v>10228</v>
      </c>
      <c r="F39" s="114">
        <v>10257</v>
      </c>
      <c r="G39" s="114">
        <v>10333</v>
      </c>
      <c r="H39" s="114">
        <v>10151</v>
      </c>
      <c r="I39" s="140">
        <v>10124</v>
      </c>
      <c r="J39" s="115">
        <v>104</v>
      </c>
      <c r="K39" s="116">
        <v>1.0272619517977084</v>
      </c>
    </row>
    <row r="40" spans="1:11" ht="14.1" customHeight="1" x14ac:dyDescent="0.2">
      <c r="A40" s="306" t="s">
        <v>259</v>
      </c>
      <c r="B40" s="307" t="s">
        <v>260</v>
      </c>
      <c r="C40" s="308"/>
      <c r="D40" s="113">
        <v>5.1726124421643718</v>
      </c>
      <c r="E40" s="115">
        <v>8530</v>
      </c>
      <c r="F40" s="114">
        <v>8618</v>
      </c>
      <c r="G40" s="114">
        <v>8697</v>
      </c>
      <c r="H40" s="114">
        <v>8596</v>
      </c>
      <c r="I40" s="140">
        <v>8602</v>
      </c>
      <c r="J40" s="115">
        <v>-72</v>
      </c>
      <c r="K40" s="116">
        <v>-0.83701464775633572</v>
      </c>
    </row>
    <row r="41" spans="1:11" ht="14.1" customHeight="1" x14ac:dyDescent="0.2">
      <c r="A41" s="306"/>
      <c r="B41" s="307" t="s">
        <v>261</v>
      </c>
      <c r="C41" s="308"/>
      <c r="D41" s="113">
        <v>4.0337887415331064</v>
      </c>
      <c r="E41" s="115">
        <v>6652</v>
      </c>
      <c r="F41" s="114">
        <v>6754</v>
      </c>
      <c r="G41" s="114">
        <v>6847</v>
      </c>
      <c r="H41" s="114">
        <v>6738</v>
      </c>
      <c r="I41" s="140">
        <v>6697</v>
      </c>
      <c r="J41" s="115">
        <v>-45</v>
      </c>
      <c r="K41" s="116">
        <v>-0.67194266089293708</v>
      </c>
    </row>
    <row r="42" spans="1:11" ht="14.1" customHeight="1" x14ac:dyDescent="0.2">
      <c r="A42" s="306">
        <v>52</v>
      </c>
      <c r="B42" s="307" t="s">
        <v>262</v>
      </c>
      <c r="C42" s="308"/>
      <c r="D42" s="113">
        <v>4.2775625049270198</v>
      </c>
      <c r="E42" s="115">
        <v>7054</v>
      </c>
      <c r="F42" s="114">
        <v>7071</v>
      </c>
      <c r="G42" s="114">
        <v>7077</v>
      </c>
      <c r="H42" s="114">
        <v>6972</v>
      </c>
      <c r="I42" s="140">
        <v>6955</v>
      </c>
      <c r="J42" s="115">
        <v>99</v>
      </c>
      <c r="K42" s="116">
        <v>1.4234363767074047</v>
      </c>
    </row>
    <row r="43" spans="1:11" ht="14.1" customHeight="1" x14ac:dyDescent="0.2">
      <c r="A43" s="306" t="s">
        <v>263</v>
      </c>
      <c r="B43" s="307" t="s">
        <v>264</v>
      </c>
      <c r="C43" s="308"/>
      <c r="D43" s="113">
        <v>3.457100062459447</v>
      </c>
      <c r="E43" s="115">
        <v>5701</v>
      </c>
      <c r="F43" s="114">
        <v>5739</v>
      </c>
      <c r="G43" s="114">
        <v>5707</v>
      </c>
      <c r="H43" s="114">
        <v>5650</v>
      </c>
      <c r="I43" s="140">
        <v>5648</v>
      </c>
      <c r="J43" s="115">
        <v>53</v>
      </c>
      <c r="K43" s="116">
        <v>0.93838526912181308</v>
      </c>
    </row>
    <row r="44" spans="1:11" ht="14.1" customHeight="1" x14ac:dyDescent="0.2">
      <c r="A44" s="306">
        <v>53</v>
      </c>
      <c r="B44" s="307" t="s">
        <v>265</v>
      </c>
      <c r="C44" s="308"/>
      <c r="D44" s="113">
        <v>0.94416853135403589</v>
      </c>
      <c r="E44" s="115">
        <v>1557</v>
      </c>
      <c r="F44" s="114">
        <v>1599</v>
      </c>
      <c r="G44" s="114">
        <v>1624</v>
      </c>
      <c r="H44" s="114">
        <v>1623</v>
      </c>
      <c r="I44" s="140">
        <v>1562</v>
      </c>
      <c r="J44" s="115">
        <v>-5</v>
      </c>
      <c r="K44" s="116">
        <v>-0.3201024327784891</v>
      </c>
    </row>
    <row r="45" spans="1:11" ht="14.1" customHeight="1" x14ac:dyDescent="0.2">
      <c r="A45" s="306" t="s">
        <v>266</v>
      </c>
      <c r="B45" s="307" t="s">
        <v>267</v>
      </c>
      <c r="C45" s="308"/>
      <c r="D45" s="113">
        <v>0.8762514629457816</v>
      </c>
      <c r="E45" s="115">
        <v>1445</v>
      </c>
      <c r="F45" s="114">
        <v>1481</v>
      </c>
      <c r="G45" s="114">
        <v>1504</v>
      </c>
      <c r="H45" s="114">
        <v>1511</v>
      </c>
      <c r="I45" s="140">
        <v>1449</v>
      </c>
      <c r="J45" s="115">
        <v>-4</v>
      </c>
      <c r="K45" s="116">
        <v>-0.27605244996549344</v>
      </c>
    </row>
    <row r="46" spans="1:11" ht="14.1" customHeight="1" x14ac:dyDescent="0.2">
      <c r="A46" s="306">
        <v>54</v>
      </c>
      <c r="B46" s="307" t="s">
        <v>268</v>
      </c>
      <c r="C46" s="308"/>
      <c r="D46" s="113">
        <v>2.5547732964640675</v>
      </c>
      <c r="E46" s="115">
        <v>4213</v>
      </c>
      <c r="F46" s="114">
        <v>4283</v>
      </c>
      <c r="G46" s="114">
        <v>4316</v>
      </c>
      <c r="H46" s="114">
        <v>4307</v>
      </c>
      <c r="I46" s="140">
        <v>4072</v>
      </c>
      <c r="J46" s="115">
        <v>141</v>
      </c>
      <c r="K46" s="116">
        <v>3.4626719056974458</v>
      </c>
    </row>
    <row r="47" spans="1:11" ht="14.1" customHeight="1" x14ac:dyDescent="0.2">
      <c r="A47" s="306">
        <v>61</v>
      </c>
      <c r="B47" s="307" t="s">
        <v>269</v>
      </c>
      <c r="C47" s="308"/>
      <c r="D47" s="113">
        <v>1.8161751775243016</v>
      </c>
      <c r="E47" s="115">
        <v>2995</v>
      </c>
      <c r="F47" s="114">
        <v>2997</v>
      </c>
      <c r="G47" s="114">
        <v>2984</v>
      </c>
      <c r="H47" s="114">
        <v>2999</v>
      </c>
      <c r="I47" s="140">
        <v>2929</v>
      </c>
      <c r="J47" s="115">
        <v>66</v>
      </c>
      <c r="K47" s="116">
        <v>2.2533287811539773</v>
      </c>
    </row>
    <row r="48" spans="1:11" ht="14.1" customHeight="1" x14ac:dyDescent="0.2">
      <c r="A48" s="306">
        <v>62</v>
      </c>
      <c r="B48" s="307" t="s">
        <v>270</v>
      </c>
      <c r="C48" s="308"/>
      <c r="D48" s="113">
        <v>6.2817224253670254</v>
      </c>
      <c r="E48" s="115">
        <v>10359</v>
      </c>
      <c r="F48" s="114">
        <v>10436</v>
      </c>
      <c r="G48" s="114">
        <v>10471</v>
      </c>
      <c r="H48" s="114">
        <v>10372</v>
      </c>
      <c r="I48" s="140">
        <v>10306</v>
      </c>
      <c r="J48" s="115">
        <v>53</v>
      </c>
      <c r="K48" s="116">
        <v>0.51426353580438577</v>
      </c>
    </row>
    <row r="49" spans="1:11" ht="14.1" customHeight="1" x14ac:dyDescent="0.2">
      <c r="A49" s="306">
        <v>63</v>
      </c>
      <c r="B49" s="307" t="s">
        <v>271</v>
      </c>
      <c r="C49" s="308"/>
      <c r="D49" s="113">
        <v>2.3795230038749113</v>
      </c>
      <c r="E49" s="115">
        <v>3924</v>
      </c>
      <c r="F49" s="114">
        <v>3974</v>
      </c>
      <c r="G49" s="114">
        <v>4352</v>
      </c>
      <c r="H49" s="114">
        <v>4297</v>
      </c>
      <c r="I49" s="140">
        <v>3923</v>
      </c>
      <c r="J49" s="115">
        <v>1</v>
      </c>
      <c r="K49" s="116">
        <v>2.5490695895997961E-2</v>
      </c>
    </row>
    <row r="50" spans="1:11" ht="14.1" customHeight="1" x14ac:dyDescent="0.2">
      <c r="A50" s="306" t="s">
        <v>272</v>
      </c>
      <c r="B50" s="307" t="s">
        <v>273</v>
      </c>
      <c r="C50" s="308"/>
      <c r="D50" s="113">
        <v>0.57729508147016195</v>
      </c>
      <c r="E50" s="115">
        <v>952</v>
      </c>
      <c r="F50" s="114">
        <v>976</v>
      </c>
      <c r="G50" s="114">
        <v>1031</v>
      </c>
      <c r="H50" s="114">
        <v>1004</v>
      </c>
      <c r="I50" s="140">
        <v>932</v>
      </c>
      <c r="J50" s="115">
        <v>20</v>
      </c>
      <c r="K50" s="116">
        <v>2.1459227467811157</v>
      </c>
    </row>
    <row r="51" spans="1:11" ht="14.1" customHeight="1" x14ac:dyDescent="0.2">
      <c r="A51" s="306" t="s">
        <v>274</v>
      </c>
      <c r="B51" s="307" t="s">
        <v>275</v>
      </c>
      <c r="C51" s="308"/>
      <c r="D51" s="113">
        <v>1.5639117805793568</v>
      </c>
      <c r="E51" s="115">
        <v>2579</v>
      </c>
      <c r="F51" s="114">
        <v>2604</v>
      </c>
      <c r="G51" s="114">
        <v>2898</v>
      </c>
      <c r="H51" s="114">
        <v>2888</v>
      </c>
      <c r="I51" s="140">
        <v>2603</v>
      </c>
      <c r="J51" s="115">
        <v>-24</v>
      </c>
      <c r="K51" s="116">
        <v>-0.92201306185170961</v>
      </c>
    </row>
    <row r="52" spans="1:11" ht="14.1" customHeight="1" x14ac:dyDescent="0.2">
      <c r="A52" s="306">
        <v>71</v>
      </c>
      <c r="B52" s="307" t="s">
        <v>276</v>
      </c>
      <c r="C52" s="308"/>
      <c r="D52" s="113">
        <v>9.7582273645145445</v>
      </c>
      <c r="E52" s="115">
        <v>16092</v>
      </c>
      <c r="F52" s="114">
        <v>16079</v>
      </c>
      <c r="G52" s="114">
        <v>16045</v>
      </c>
      <c r="H52" s="114">
        <v>15749</v>
      </c>
      <c r="I52" s="140">
        <v>15766</v>
      </c>
      <c r="J52" s="115">
        <v>326</v>
      </c>
      <c r="K52" s="116">
        <v>2.0677407078523404</v>
      </c>
    </row>
    <row r="53" spans="1:11" ht="14.1" customHeight="1" x14ac:dyDescent="0.2">
      <c r="A53" s="306" t="s">
        <v>277</v>
      </c>
      <c r="B53" s="307" t="s">
        <v>278</v>
      </c>
      <c r="C53" s="308"/>
      <c r="D53" s="113">
        <v>3.5395707883837555</v>
      </c>
      <c r="E53" s="115">
        <v>5837</v>
      </c>
      <c r="F53" s="114">
        <v>5868</v>
      </c>
      <c r="G53" s="114">
        <v>5846</v>
      </c>
      <c r="H53" s="114">
        <v>5701</v>
      </c>
      <c r="I53" s="140">
        <v>5712</v>
      </c>
      <c r="J53" s="115">
        <v>125</v>
      </c>
      <c r="K53" s="116">
        <v>2.1883753501400562</v>
      </c>
    </row>
    <row r="54" spans="1:11" ht="14.1" customHeight="1" x14ac:dyDescent="0.2">
      <c r="A54" s="306" t="s">
        <v>279</v>
      </c>
      <c r="B54" s="307" t="s">
        <v>280</v>
      </c>
      <c r="C54" s="308"/>
      <c r="D54" s="113">
        <v>5.1228874456511848</v>
      </c>
      <c r="E54" s="115">
        <v>8448</v>
      </c>
      <c r="F54" s="114">
        <v>8454</v>
      </c>
      <c r="G54" s="114">
        <v>8448</v>
      </c>
      <c r="H54" s="114">
        <v>8345</v>
      </c>
      <c r="I54" s="140">
        <v>8352</v>
      </c>
      <c r="J54" s="115">
        <v>96</v>
      </c>
      <c r="K54" s="116">
        <v>1.1494252873563218</v>
      </c>
    </row>
    <row r="55" spans="1:11" ht="14.1" customHeight="1" x14ac:dyDescent="0.2">
      <c r="A55" s="306">
        <v>72</v>
      </c>
      <c r="B55" s="307" t="s">
        <v>281</v>
      </c>
      <c r="C55" s="308"/>
      <c r="D55" s="113">
        <v>2.9010290648668642</v>
      </c>
      <c r="E55" s="115">
        <v>4784</v>
      </c>
      <c r="F55" s="114">
        <v>4823</v>
      </c>
      <c r="G55" s="114">
        <v>4862</v>
      </c>
      <c r="H55" s="114">
        <v>4779</v>
      </c>
      <c r="I55" s="140">
        <v>4787</v>
      </c>
      <c r="J55" s="115">
        <v>-3</v>
      </c>
      <c r="K55" s="116">
        <v>-6.266973052015877E-2</v>
      </c>
    </row>
    <row r="56" spans="1:11" ht="14.1" customHeight="1" x14ac:dyDescent="0.2">
      <c r="A56" s="306" t="s">
        <v>282</v>
      </c>
      <c r="B56" s="307" t="s">
        <v>283</v>
      </c>
      <c r="C56" s="308"/>
      <c r="D56" s="113">
        <v>1.2473697296051713</v>
      </c>
      <c r="E56" s="115">
        <v>2057</v>
      </c>
      <c r="F56" s="114">
        <v>2093</v>
      </c>
      <c r="G56" s="114">
        <v>2098</v>
      </c>
      <c r="H56" s="114">
        <v>2074</v>
      </c>
      <c r="I56" s="140">
        <v>2083</v>
      </c>
      <c r="J56" s="115">
        <v>-26</v>
      </c>
      <c r="K56" s="116">
        <v>-1.2481997119539125</v>
      </c>
    </row>
    <row r="57" spans="1:11" ht="14.1" customHeight="1" x14ac:dyDescent="0.2">
      <c r="A57" s="306" t="s">
        <v>284</v>
      </c>
      <c r="B57" s="307" t="s">
        <v>285</v>
      </c>
      <c r="C57" s="308"/>
      <c r="D57" s="113">
        <v>1.2158368049870534</v>
      </c>
      <c r="E57" s="115">
        <v>2005</v>
      </c>
      <c r="F57" s="114">
        <v>2005</v>
      </c>
      <c r="G57" s="114">
        <v>2012</v>
      </c>
      <c r="H57" s="114">
        <v>1994</v>
      </c>
      <c r="I57" s="140">
        <v>1988</v>
      </c>
      <c r="J57" s="115">
        <v>17</v>
      </c>
      <c r="K57" s="116">
        <v>0.85513078470824955</v>
      </c>
    </row>
    <row r="58" spans="1:11" ht="14.1" customHeight="1" x14ac:dyDescent="0.2">
      <c r="A58" s="306">
        <v>73</v>
      </c>
      <c r="B58" s="307" t="s">
        <v>286</v>
      </c>
      <c r="C58" s="308"/>
      <c r="D58" s="113">
        <v>4.3066698199591285</v>
      </c>
      <c r="E58" s="115">
        <v>7102</v>
      </c>
      <c r="F58" s="114">
        <v>7108</v>
      </c>
      <c r="G58" s="114">
        <v>7116</v>
      </c>
      <c r="H58" s="114">
        <v>6991</v>
      </c>
      <c r="I58" s="140">
        <v>7027</v>
      </c>
      <c r="J58" s="115">
        <v>75</v>
      </c>
      <c r="K58" s="116">
        <v>1.0673117973530668</v>
      </c>
    </row>
    <row r="59" spans="1:11" ht="14.1" customHeight="1" x14ac:dyDescent="0.2">
      <c r="A59" s="306" t="s">
        <v>287</v>
      </c>
      <c r="B59" s="307" t="s">
        <v>288</v>
      </c>
      <c r="C59" s="308"/>
      <c r="D59" s="113">
        <v>3.8094198548272664</v>
      </c>
      <c r="E59" s="115">
        <v>6282</v>
      </c>
      <c r="F59" s="114">
        <v>6279</v>
      </c>
      <c r="G59" s="114">
        <v>6285</v>
      </c>
      <c r="H59" s="114">
        <v>6172</v>
      </c>
      <c r="I59" s="140">
        <v>6190</v>
      </c>
      <c r="J59" s="115">
        <v>92</v>
      </c>
      <c r="K59" s="116">
        <v>1.4862681744749595</v>
      </c>
    </row>
    <row r="60" spans="1:11" ht="14.1" customHeight="1" x14ac:dyDescent="0.2">
      <c r="A60" s="306">
        <v>81</v>
      </c>
      <c r="B60" s="307" t="s">
        <v>289</v>
      </c>
      <c r="C60" s="308"/>
      <c r="D60" s="113">
        <v>8.216752472605771</v>
      </c>
      <c r="E60" s="115">
        <v>13550</v>
      </c>
      <c r="F60" s="114">
        <v>13537</v>
      </c>
      <c r="G60" s="114">
        <v>13507</v>
      </c>
      <c r="H60" s="114">
        <v>13267</v>
      </c>
      <c r="I60" s="140">
        <v>13299</v>
      </c>
      <c r="J60" s="115">
        <v>251</v>
      </c>
      <c r="K60" s="116">
        <v>1.8873599518760809</v>
      </c>
    </row>
    <row r="61" spans="1:11" ht="14.1" customHeight="1" x14ac:dyDescent="0.2">
      <c r="A61" s="306" t="s">
        <v>290</v>
      </c>
      <c r="B61" s="307" t="s">
        <v>291</v>
      </c>
      <c r="C61" s="308"/>
      <c r="D61" s="113">
        <v>1.7173315868944314</v>
      </c>
      <c r="E61" s="115">
        <v>2832</v>
      </c>
      <c r="F61" s="114">
        <v>2858</v>
      </c>
      <c r="G61" s="114">
        <v>2876</v>
      </c>
      <c r="H61" s="114">
        <v>2813</v>
      </c>
      <c r="I61" s="140">
        <v>2824</v>
      </c>
      <c r="J61" s="115">
        <v>8</v>
      </c>
      <c r="K61" s="116">
        <v>0.28328611898016998</v>
      </c>
    </row>
    <row r="62" spans="1:11" ht="14.1" customHeight="1" x14ac:dyDescent="0.2">
      <c r="A62" s="306" t="s">
        <v>292</v>
      </c>
      <c r="B62" s="307" t="s">
        <v>293</v>
      </c>
      <c r="C62" s="308"/>
      <c r="D62" s="113">
        <v>3.7772805278126458</v>
      </c>
      <c r="E62" s="115">
        <v>6229</v>
      </c>
      <c r="F62" s="114">
        <v>6246</v>
      </c>
      <c r="G62" s="114">
        <v>6251</v>
      </c>
      <c r="H62" s="114">
        <v>6134</v>
      </c>
      <c r="I62" s="140">
        <v>6154</v>
      </c>
      <c r="J62" s="115">
        <v>75</v>
      </c>
      <c r="K62" s="116">
        <v>1.2187195320116997</v>
      </c>
    </row>
    <row r="63" spans="1:11" ht="14.1" customHeight="1" x14ac:dyDescent="0.2">
      <c r="A63" s="306"/>
      <c r="B63" s="307" t="s">
        <v>294</v>
      </c>
      <c r="C63" s="308"/>
      <c r="D63" s="113">
        <v>3.0332247873043596</v>
      </c>
      <c r="E63" s="115">
        <v>5002</v>
      </c>
      <c r="F63" s="114">
        <v>5023</v>
      </c>
      <c r="G63" s="114">
        <v>5034</v>
      </c>
      <c r="H63" s="114">
        <v>4963</v>
      </c>
      <c r="I63" s="140">
        <v>4958</v>
      </c>
      <c r="J63" s="115">
        <v>44</v>
      </c>
      <c r="K63" s="116">
        <v>0.88745461879790233</v>
      </c>
    </row>
    <row r="64" spans="1:11" ht="14.1" customHeight="1" x14ac:dyDescent="0.2">
      <c r="A64" s="306" t="s">
        <v>295</v>
      </c>
      <c r="B64" s="307" t="s">
        <v>296</v>
      </c>
      <c r="C64" s="308"/>
      <c r="D64" s="113">
        <v>0.86291061022273163</v>
      </c>
      <c r="E64" s="115">
        <v>1423</v>
      </c>
      <c r="F64" s="114">
        <v>1382</v>
      </c>
      <c r="G64" s="114">
        <v>1367</v>
      </c>
      <c r="H64" s="114">
        <v>1376</v>
      </c>
      <c r="I64" s="140">
        <v>1373</v>
      </c>
      <c r="J64" s="115">
        <v>50</v>
      </c>
      <c r="K64" s="116">
        <v>3.6416605972323381</v>
      </c>
    </row>
    <row r="65" spans="1:11" ht="14.1" customHeight="1" x14ac:dyDescent="0.2">
      <c r="A65" s="306" t="s">
        <v>297</v>
      </c>
      <c r="B65" s="307" t="s">
        <v>298</v>
      </c>
      <c r="C65" s="308"/>
      <c r="D65" s="113">
        <v>0.92112524028694964</v>
      </c>
      <c r="E65" s="115">
        <v>1519</v>
      </c>
      <c r="F65" s="114">
        <v>1514</v>
      </c>
      <c r="G65" s="114">
        <v>1499</v>
      </c>
      <c r="H65" s="114">
        <v>1479</v>
      </c>
      <c r="I65" s="140">
        <v>1486</v>
      </c>
      <c r="J65" s="115">
        <v>33</v>
      </c>
      <c r="K65" s="116">
        <v>2.2207267833109019</v>
      </c>
    </row>
    <row r="66" spans="1:11" ht="14.1" customHeight="1" x14ac:dyDescent="0.2">
      <c r="A66" s="306">
        <v>82</v>
      </c>
      <c r="B66" s="307" t="s">
        <v>299</v>
      </c>
      <c r="C66" s="308"/>
      <c r="D66" s="113">
        <v>3.8130582692062798</v>
      </c>
      <c r="E66" s="115">
        <v>6288</v>
      </c>
      <c r="F66" s="114">
        <v>6290</v>
      </c>
      <c r="G66" s="114">
        <v>6295</v>
      </c>
      <c r="H66" s="114">
        <v>6154</v>
      </c>
      <c r="I66" s="140">
        <v>6082</v>
      </c>
      <c r="J66" s="115">
        <v>206</v>
      </c>
      <c r="K66" s="116">
        <v>3.3870437356132852</v>
      </c>
    </row>
    <row r="67" spans="1:11" ht="14.1" customHeight="1" x14ac:dyDescent="0.2">
      <c r="A67" s="306" t="s">
        <v>300</v>
      </c>
      <c r="B67" s="307" t="s">
        <v>301</v>
      </c>
      <c r="C67" s="308"/>
      <c r="D67" s="113">
        <v>2.5656885396011084</v>
      </c>
      <c r="E67" s="115">
        <v>4231</v>
      </c>
      <c r="F67" s="114">
        <v>4223</v>
      </c>
      <c r="G67" s="114">
        <v>4213</v>
      </c>
      <c r="H67" s="114">
        <v>4110</v>
      </c>
      <c r="I67" s="140">
        <v>4035</v>
      </c>
      <c r="J67" s="115">
        <v>196</v>
      </c>
      <c r="K67" s="116">
        <v>4.8574969021065675</v>
      </c>
    </row>
    <row r="68" spans="1:11" ht="14.1" customHeight="1" x14ac:dyDescent="0.2">
      <c r="A68" s="306" t="s">
        <v>302</v>
      </c>
      <c r="B68" s="307" t="s">
        <v>303</v>
      </c>
      <c r="C68" s="308"/>
      <c r="D68" s="113">
        <v>0.70585238952864338</v>
      </c>
      <c r="E68" s="115">
        <v>1164</v>
      </c>
      <c r="F68" s="114">
        <v>1167</v>
      </c>
      <c r="G68" s="114">
        <v>1180</v>
      </c>
      <c r="H68" s="114">
        <v>1155</v>
      </c>
      <c r="I68" s="140">
        <v>1158</v>
      </c>
      <c r="J68" s="115">
        <v>6</v>
      </c>
      <c r="K68" s="116">
        <v>0.51813471502590669</v>
      </c>
    </row>
    <row r="69" spans="1:11" ht="14.1" customHeight="1" x14ac:dyDescent="0.2">
      <c r="A69" s="306">
        <v>83</v>
      </c>
      <c r="B69" s="307" t="s">
        <v>304</v>
      </c>
      <c r="C69" s="308"/>
      <c r="D69" s="113">
        <v>5.5158361985846565</v>
      </c>
      <c r="E69" s="115">
        <v>9096</v>
      </c>
      <c r="F69" s="114">
        <v>9146</v>
      </c>
      <c r="G69" s="114">
        <v>9143</v>
      </c>
      <c r="H69" s="114">
        <v>8912</v>
      </c>
      <c r="I69" s="140">
        <v>8887</v>
      </c>
      <c r="J69" s="115">
        <v>209</v>
      </c>
      <c r="K69" s="116">
        <v>2.3517497468211994</v>
      </c>
    </row>
    <row r="70" spans="1:11" ht="14.1" customHeight="1" x14ac:dyDescent="0.2">
      <c r="A70" s="306" t="s">
        <v>305</v>
      </c>
      <c r="B70" s="307" t="s">
        <v>306</v>
      </c>
      <c r="C70" s="308"/>
      <c r="D70" s="113">
        <v>4.7851213107994202</v>
      </c>
      <c r="E70" s="115">
        <v>7891</v>
      </c>
      <c r="F70" s="114">
        <v>7960</v>
      </c>
      <c r="G70" s="114">
        <v>7950</v>
      </c>
      <c r="H70" s="114">
        <v>7742</v>
      </c>
      <c r="I70" s="140">
        <v>7764</v>
      </c>
      <c r="J70" s="115">
        <v>127</v>
      </c>
      <c r="K70" s="116">
        <v>1.6357547655847502</v>
      </c>
    </row>
    <row r="71" spans="1:11" ht="14.1" customHeight="1" x14ac:dyDescent="0.2">
      <c r="A71" s="306"/>
      <c r="B71" s="307" t="s">
        <v>307</v>
      </c>
      <c r="C71" s="308"/>
      <c r="D71" s="113">
        <v>2.848272056371167</v>
      </c>
      <c r="E71" s="115">
        <v>4697</v>
      </c>
      <c r="F71" s="114">
        <v>4739</v>
      </c>
      <c r="G71" s="114">
        <v>4757</v>
      </c>
      <c r="H71" s="114">
        <v>4571</v>
      </c>
      <c r="I71" s="140">
        <v>4582</v>
      </c>
      <c r="J71" s="115">
        <v>115</v>
      </c>
      <c r="K71" s="116">
        <v>2.5098210388476647</v>
      </c>
    </row>
    <row r="72" spans="1:11" ht="14.1" customHeight="1" x14ac:dyDescent="0.2">
      <c r="A72" s="306">
        <v>84</v>
      </c>
      <c r="B72" s="307" t="s">
        <v>308</v>
      </c>
      <c r="C72" s="308"/>
      <c r="D72" s="113">
        <v>2.7330556010357352</v>
      </c>
      <c r="E72" s="115">
        <v>4507</v>
      </c>
      <c r="F72" s="114">
        <v>4493</v>
      </c>
      <c r="G72" s="114">
        <v>4496</v>
      </c>
      <c r="H72" s="114">
        <v>4493</v>
      </c>
      <c r="I72" s="140">
        <v>4518</v>
      </c>
      <c r="J72" s="115">
        <v>-11</v>
      </c>
      <c r="K72" s="116">
        <v>-0.24347056219566179</v>
      </c>
    </row>
    <row r="73" spans="1:11" ht="14.1" customHeight="1" x14ac:dyDescent="0.2">
      <c r="A73" s="306" t="s">
        <v>309</v>
      </c>
      <c r="B73" s="307" t="s">
        <v>310</v>
      </c>
      <c r="C73" s="308"/>
      <c r="D73" s="113">
        <v>1.8689321860199992</v>
      </c>
      <c r="E73" s="115">
        <v>3082</v>
      </c>
      <c r="F73" s="114">
        <v>3072</v>
      </c>
      <c r="G73" s="114">
        <v>3070</v>
      </c>
      <c r="H73" s="114">
        <v>3079</v>
      </c>
      <c r="I73" s="140">
        <v>3110</v>
      </c>
      <c r="J73" s="115">
        <v>-28</v>
      </c>
      <c r="K73" s="116">
        <v>-0.90032154340836013</v>
      </c>
    </row>
    <row r="74" spans="1:11" ht="14.1" customHeight="1" x14ac:dyDescent="0.2">
      <c r="A74" s="306" t="s">
        <v>311</v>
      </c>
      <c r="B74" s="307" t="s">
        <v>312</v>
      </c>
      <c r="C74" s="308"/>
      <c r="D74" s="113">
        <v>0.33897893964476949</v>
      </c>
      <c r="E74" s="115">
        <v>559</v>
      </c>
      <c r="F74" s="114">
        <v>546</v>
      </c>
      <c r="G74" s="114">
        <v>546</v>
      </c>
      <c r="H74" s="114">
        <v>537</v>
      </c>
      <c r="I74" s="140">
        <v>536</v>
      </c>
      <c r="J74" s="115">
        <v>23</v>
      </c>
      <c r="K74" s="116">
        <v>4.2910447761194028</v>
      </c>
    </row>
    <row r="75" spans="1:11" ht="14.1" customHeight="1" x14ac:dyDescent="0.2">
      <c r="A75" s="306" t="s">
        <v>313</v>
      </c>
      <c r="B75" s="307" t="s">
        <v>314</v>
      </c>
      <c r="C75" s="308"/>
      <c r="D75" s="113">
        <v>0.1127908457494224</v>
      </c>
      <c r="E75" s="115">
        <v>186</v>
      </c>
      <c r="F75" s="114">
        <v>179</v>
      </c>
      <c r="G75" s="114">
        <v>174</v>
      </c>
      <c r="H75" s="114">
        <v>177</v>
      </c>
      <c r="I75" s="140">
        <v>181</v>
      </c>
      <c r="J75" s="115">
        <v>5</v>
      </c>
      <c r="K75" s="116">
        <v>2.7624309392265194</v>
      </c>
    </row>
    <row r="76" spans="1:11" ht="14.1" customHeight="1" x14ac:dyDescent="0.2">
      <c r="A76" s="306">
        <v>91</v>
      </c>
      <c r="B76" s="307" t="s">
        <v>315</v>
      </c>
      <c r="C76" s="308"/>
      <c r="D76" s="113">
        <v>0.20557041241426985</v>
      </c>
      <c r="E76" s="115">
        <v>339</v>
      </c>
      <c r="F76" s="114">
        <v>314</v>
      </c>
      <c r="G76" s="114">
        <v>322</v>
      </c>
      <c r="H76" s="114">
        <v>301</v>
      </c>
      <c r="I76" s="140">
        <v>296</v>
      </c>
      <c r="J76" s="115">
        <v>43</v>
      </c>
      <c r="K76" s="116">
        <v>14.527027027027026</v>
      </c>
    </row>
    <row r="77" spans="1:11" ht="14.1" customHeight="1" x14ac:dyDescent="0.2">
      <c r="A77" s="306">
        <v>92</v>
      </c>
      <c r="B77" s="307" t="s">
        <v>316</v>
      </c>
      <c r="C77" s="308"/>
      <c r="D77" s="113">
        <v>2.4450144626971566</v>
      </c>
      <c r="E77" s="115">
        <v>4032</v>
      </c>
      <c r="F77" s="114">
        <v>4039</v>
      </c>
      <c r="G77" s="114">
        <v>4109</v>
      </c>
      <c r="H77" s="114">
        <v>4154</v>
      </c>
      <c r="I77" s="140">
        <v>4219</v>
      </c>
      <c r="J77" s="115">
        <v>-187</v>
      </c>
      <c r="K77" s="116">
        <v>-4.432329936003792</v>
      </c>
    </row>
    <row r="78" spans="1:11" ht="14.1" customHeight="1" x14ac:dyDescent="0.2">
      <c r="A78" s="306">
        <v>93</v>
      </c>
      <c r="B78" s="307" t="s">
        <v>317</v>
      </c>
      <c r="C78" s="308"/>
      <c r="D78" s="113">
        <v>0.12188688169695647</v>
      </c>
      <c r="E78" s="115">
        <v>201</v>
      </c>
      <c r="F78" s="114">
        <v>201</v>
      </c>
      <c r="G78" s="114">
        <v>200</v>
      </c>
      <c r="H78" s="114">
        <v>200</v>
      </c>
      <c r="I78" s="140">
        <v>198</v>
      </c>
      <c r="J78" s="115">
        <v>3</v>
      </c>
      <c r="K78" s="116">
        <v>1.5151515151515151</v>
      </c>
    </row>
    <row r="79" spans="1:11" ht="14.1" customHeight="1" x14ac:dyDescent="0.2">
      <c r="A79" s="306">
        <v>94</v>
      </c>
      <c r="B79" s="307" t="s">
        <v>318</v>
      </c>
      <c r="C79" s="308"/>
      <c r="D79" s="113">
        <v>0.35959662112584667</v>
      </c>
      <c r="E79" s="115">
        <v>593</v>
      </c>
      <c r="F79" s="114">
        <v>608</v>
      </c>
      <c r="G79" s="114">
        <v>593</v>
      </c>
      <c r="H79" s="114">
        <v>600</v>
      </c>
      <c r="I79" s="140">
        <v>576</v>
      </c>
      <c r="J79" s="115">
        <v>17</v>
      </c>
      <c r="K79" s="116">
        <v>2.9513888888888888</v>
      </c>
    </row>
    <row r="80" spans="1:11" ht="14.1" customHeight="1" x14ac:dyDescent="0.2">
      <c r="A80" s="306" t="s">
        <v>319</v>
      </c>
      <c r="B80" s="307" t="s">
        <v>320</v>
      </c>
      <c r="C80" s="308"/>
      <c r="D80" s="113">
        <v>4.8512191720181674E-3</v>
      </c>
      <c r="E80" s="115">
        <v>8</v>
      </c>
      <c r="F80" s="114">
        <v>8</v>
      </c>
      <c r="G80" s="114">
        <v>6</v>
      </c>
      <c r="H80" s="114">
        <v>6</v>
      </c>
      <c r="I80" s="140">
        <v>7</v>
      </c>
      <c r="J80" s="115">
        <v>1</v>
      </c>
      <c r="K80" s="116">
        <v>14.285714285714286</v>
      </c>
    </row>
    <row r="81" spans="1:11" ht="14.1" customHeight="1" x14ac:dyDescent="0.2">
      <c r="A81" s="310" t="s">
        <v>321</v>
      </c>
      <c r="B81" s="311" t="s">
        <v>224</v>
      </c>
      <c r="C81" s="312"/>
      <c r="D81" s="125">
        <v>1.2212944265555739</v>
      </c>
      <c r="E81" s="143">
        <v>2014</v>
      </c>
      <c r="F81" s="144">
        <v>2048</v>
      </c>
      <c r="G81" s="144">
        <v>2040</v>
      </c>
      <c r="H81" s="144">
        <v>2010</v>
      </c>
      <c r="I81" s="145">
        <v>2054</v>
      </c>
      <c r="J81" s="143">
        <v>-40</v>
      </c>
      <c r="K81" s="146">
        <v>-1.9474196689386563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24782</v>
      </c>
      <c r="E12" s="114">
        <v>25882</v>
      </c>
      <c r="F12" s="114">
        <v>26195</v>
      </c>
      <c r="G12" s="114">
        <v>26289</v>
      </c>
      <c r="H12" s="140">
        <v>25665</v>
      </c>
      <c r="I12" s="115">
        <v>-883</v>
      </c>
      <c r="J12" s="116">
        <v>-3.4404831482563805</v>
      </c>
      <c r="K12"/>
      <c r="L12"/>
      <c r="M12"/>
      <c r="N12"/>
      <c r="O12"/>
      <c r="P12"/>
    </row>
    <row r="13" spans="1:16" s="110" customFormat="1" ht="14.45" customHeight="1" x14ac:dyDescent="0.2">
      <c r="A13" s="120" t="s">
        <v>105</v>
      </c>
      <c r="B13" s="119" t="s">
        <v>106</v>
      </c>
      <c r="C13" s="113">
        <v>46.683076426438546</v>
      </c>
      <c r="D13" s="115">
        <v>11569</v>
      </c>
      <c r="E13" s="114">
        <v>12015</v>
      </c>
      <c r="F13" s="114">
        <v>12207</v>
      </c>
      <c r="G13" s="114">
        <v>12110</v>
      </c>
      <c r="H13" s="140">
        <v>11854</v>
      </c>
      <c r="I13" s="115">
        <v>-285</v>
      </c>
      <c r="J13" s="116">
        <v>-2.4042517293740508</v>
      </c>
      <c r="K13"/>
      <c r="L13"/>
      <c r="M13"/>
      <c r="N13"/>
      <c r="O13"/>
      <c r="P13"/>
    </row>
    <row r="14" spans="1:16" s="110" customFormat="1" ht="14.45" customHeight="1" x14ac:dyDescent="0.2">
      <c r="A14" s="120"/>
      <c r="B14" s="119" t="s">
        <v>107</v>
      </c>
      <c r="C14" s="113">
        <v>53.316923573561454</v>
      </c>
      <c r="D14" s="115">
        <v>13213</v>
      </c>
      <c r="E14" s="114">
        <v>13867</v>
      </c>
      <c r="F14" s="114">
        <v>13988</v>
      </c>
      <c r="G14" s="114">
        <v>14179</v>
      </c>
      <c r="H14" s="140">
        <v>13811</v>
      </c>
      <c r="I14" s="115">
        <v>-598</v>
      </c>
      <c r="J14" s="116">
        <v>-4.3298819781333719</v>
      </c>
      <c r="K14"/>
      <c r="L14"/>
      <c r="M14"/>
      <c r="N14"/>
      <c r="O14"/>
      <c r="P14"/>
    </row>
    <row r="15" spans="1:16" s="110" customFormat="1" ht="14.45" customHeight="1" x14ac:dyDescent="0.2">
      <c r="A15" s="118" t="s">
        <v>105</v>
      </c>
      <c r="B15" s="121" t="s">
        <v>108</v>
      </c>
      <c r="C15" s="113">
        <v>14.978613509805504</v>
      </c>
      <c r="D15" s="115">
        <v>3712</v>
      </c>
      <c r="E15" s="114">
        <v>3864</v>
      </c>
      <c r="F15" s="114">
        <v>3982</v>
      </c>
      <c r="G15" s="114">
        <v>4122</v>
      </c>
      <c r="H15" s="140">
        <v>3793</v>
      </c>
      <c r="I15" s="115">
        <v>-81</v>
      </c>
      <c r="J15" s="116">
        <v>-2.1355127867123649</v>
      </c>
      <c r="K15"/>
      <c r="L15"/>
      <c r="M15"/>
      <c r="N15"/>
      <c r="O15"/>
      <c r="P15"/>
    </row>
    <row r="16" spans="1:16" s="110" customFormat="1" ht="14.45" customHeight="1" x14ac:dyDescent="0.2">
      <c r="A16" s="118"/>
      <c r="B16" s="121" t="s">
        <v>109</v>
      </c>
      <c r="C16" s="113">
        <v>38.891130659349528</v>
      </c>
      <c r="D16" s="115">
        <v>9638</v>
      </c>
      <c r="E16" s="114">
        <v>10229</v>
      </c>
      <c r="F16" s="114">
        <v>10251</v>
      </c>
      <c r="G16" s="114">
        <v>10328</v>
      </c>
      <c r="H16" s="140">
        <v>10291</v>
      </c>
      <c r="I16" s="115">
        <v>-653</v>
      </c>
      <c r="J16" s="116">
        <v>-6.3453503060927021</v>
      </c>
      <c r="K16"/>
      <c r="L16"/>
      <c r="M16"/>
      <c r="N16"/>
      <c r="O16"/>
      <c r="P16"/>
    </row>
    <row r="17" spans="1:16" s="110" customFormat="1" ht="14.45" customHeight="1" x14ac:dyDescent="0.2">
      <c r="A17" s="118"/>
      <c r="B17" s="121" t="s">
        <v>110</v>
      </c>
      <c r="C17" s="113">
        <v>22.831087079331773</v>
      </c>
      <c r="D17" s="115">
        <v>5658</v>
      </c>
      <c r="E17" s="114">
        <v>5859</v>
      </c>
      <c r="F17" s="114">
        <v>5989</v>
      </c>
      <c r="G17" s="114">
        <v>6042</v>
      </c>
      <c r="H17" s="140">
        <v>6060</v>
      </c>
      <c r="I17" s="115">
        <v>-402</v>
      </c>
      <c r="J17" s="116">
        <v>-6.6336633663366333</v>
      </c>
      <c r="K17"/>
      <c r="L17"/>
      <c r="M17"/>
      <c r="N17"/>
      <c r="O17"/>
      <c r="P17"/>
    </row>
    <row r="18" spans="1:16" s="110" customFormat="1" ht="14.45" customHeight="1" x14ac:dyDescent="0.2">
      <c r="A18" s="120"/>
      <c r="B18" s="121" t="s">
        <v>111</v>
      </c>
      <c r="C18" s="113">
        <v>23.299168751513196</v>
      </c>
      <c r="D18" s="115">
        <v>5774</v>
      </c>
      <c r="E18" s="114">
        <v>5930</v>
      </c>
      <c r="F18" s="114">
        <v>5973</v>
      </c>
      <c r="G18" s="114">
        <v>5797</v>
      </c>
      <c r="H18" s="140">
        <v>5521</v>
      </c>
      <c r="I18" s="115">
        <v>253</v>
      </c>
      <c r="J18" s="116">
        <v>4.5825031697156309</v>
      </c>
      <c r="K18"/>
      <c r="L18"/>
      <c r="M18"/>
      <c r="N18"/>
      <c r="O18"/>
      <c r="P18"/>
    </row>
    <row r="19" spans="1:16" s="110" customFormat="1" ht="14.45" customHeight="1" x14ac:dyDescent="0.2">
      <c r="A19" s="120"/>
      <c r="B19" s="121" t="s">
        <v>112</v>
      </c>
      <c r="C19" s="113">
        <v>2.9618271325962393</v>
      </c>
      <c r="D19" s="115">
        <v>734</v>
      </c>
      <c r="E19" s="114">
        <v>776</v>
      </c>
      <c r="F19" s="114">
        <v>789</v>
      </c>
      <c r="G19" s="114">
        <v>701</v>
      </c>
      <c r="H19" s="140">
        <v>642</v>
      </c>
      <c r="I19" s="115">
        <v>92</v>
      </c>
      <c r="J19" s="116">
        <v>14.330218068535826</v>
      </c>
      <c r="K19"/>
      <c r="L19"/>
      <c r="M19"/>
      <c r="N19"/>
      <c r="O19"/>
      <c r="P19"/>
    </row>
    <row r="20" spans="1:16" s="110" customFormat="1" ht="14.45" customHeight="1" x14ac:dyDescent="0.2">
      <c r="A20" s="120" t="s">
        <v>113</v>
      </c>
      <c r="B20" s="119" t="s">
        <v>116</v>
      </c>
      <c r="C20" s="113">
        <v>96.114115083528361</v>
      </c>
      <c r="D20" s="115">
        <v>23819</v>
      </c>
      <c r="E20" s="114">
        <v>24836</v>
      </c>
      <c r="F20" s="114">
        <v>25196</v>
      </c>
      <c r="G20" s="114">
        <v>25270</v>
      </c>
      <c r="H20" s="140">
        <v>24689</v>
      </c>
      <c r="I20" s="115">
        <v>-870</v>
      </c>
      <c r="J20" s="116">
        <v>-3.5238365263882701</v>
      </c>
      <c r="K20"/>
      <c r="L20"/>
      <c r="M20"/>
      <c r="N20"/>
      <c r="O20"/>
      <c r="P20"/>
    </row>
    <row r="21" spans="1:16" s="110" customFormat="1" ht="14.45" customHeight="1" x14ac:dyDescent="0.2">
      <c r="A21" s="123"/>
      <c r="B21" s="124" t="s">
        <v>117</v>
      </c>
      <c r="C21" s="125">
        <v>3.805181179888629</v>
      </c>
      <c r="D21" s="143">
        <v>943</v>
      </c>
      <c r="E21" s="144">
        <v>1023</v>
      </c>
      <c r="F21" s="144">
        <v>975</v>
      </c>
      <c r="G21" s="144">
        <v>993</v>
      </c>
      <c r="H21" s="145">
        <v>940</v>
      </c>
      <c r="I21" s="143">
        <v>3</v>
      </c>
      <c r="J21" s="146">
        <v>0.31914893617021278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26051</v>
      </c>
      <c r="E56" s="114">
        <v>27106</v>
      </c>
      <c r="F56" s="114">
        <v>27472</v>
      </c>
      <c r="G56" s="114">
        <v>27532</v>
      </c>
      <c r="H56" s="140">
        <v>26847</v>
      </c>
      <c r="I56" s="115">
        <v>-796</v>
      </c>
      <c r="J56" s="116">
        <v>-2.9649495288114127</v>
      </c>
      <c r="K56"/>
      <c r="L56"/>
      <c r="M56"/>
      <c r="N56"/>
      <c r="O56"/>
      <c r="P56"/>
    </row>
    <row r="57" spans="1:16" s="110" customFormat="1" ht="14.45" customHeight="1" x14ac:dyDescent="0.2">
      <c r="A57" s="120" t="s">
        <v>105</v>
      </c>
      <c r="B57" s="119" t="s">
        <v>106</v>
      </c>
      <c r="C57" s="113">
        <v>46.305324171816821</v>
      </c>
      <c r="D57" s="115">
        <v>12063</v>
      </c>
      <c r="E57" s="114">
        <v>12444</v>
      </c>
      <c r="F57" s="114">
        <v>12662</v>
      </c>
      <c r="G57" s="114">
        <v>12573</v>
      </c>
      <c r="H57" s="140">
        <v>12279</v>
      </c>
      <c r="I57" s="115">
        <v>-216</v>
      </c>
      <c r="J57" s="116">
        <v>-1.759100903982409</v>
      </c>
    </row>
    <row r="58" spans="1:16" s="110" customFormat="1" ht="14.45" customHeight="1" x14ac:dyDescent="0.2">
      <c r="A58" s="120"/>
      <c r="B58" s="119" t="s">
        <v>107</v>
      </c>
      <c r="C58" s="113">
        <v>53.694675828183179</v>
      </c>
      <c r="D58" s="115">
        <v>13988</v>
      </c>
      <c r="E58" s="114">
        <v>14662</v>
      </c>
      <c r="F58" s="114">
        <v>14810</v>
      </c>
      <c r="G58" s="114">
        <v>14959</v>
      </c>
      <c r="H58" s="140">
        <v>14568</v>
      </c>
      <c r="I58" s="115">
        <v>-580</v>
      </c>
      <c r="J58" s="116">
        <v>-3.9813289401427787</v>
      </c>
    </row>
    <row r="59" spans="1:16" s="110" customFormat="1" ht="14.45" customHeight="1" x14ac:dyDescent="0.2">
      <c r="A59" s="118" t="s">
        <v>105</v>
      </c>
      <c r="B59" s="121" t="s">
        <v>108</v>
      </c>
      <c r="C59" s="113">
        <v>12.88242293961844</v>
      </c>
      <c r="D59" s="115">
        <v>3356</v>
      </c>
      <c r="E59" s="114">
        <v>3520</v>
      </c>
      <c r="F59" s="114">
        <v>3609</v>
      </c>
      <c r="G59" s="114">
        <v>3733</v>
      </c>
      <c r="H59" s="140">
        <v>3322</v>
      </c>
      <c r="I59" s="115">
        <v>34</v>
      </c>
      <c r="J59" s="116">
        <v>1.0234798314268514</v>
      </c>
    </row>
    <row r="60" spans="1:16" s="110" customFormat="1" ht="14.45" customHeight="1" x14ac:dyDescent="0.2">
      <c r="A60" s="118"/>
      <c r="B60" s="121" t="s">
        <v>109</v>
      </c>
      <c r="C60" s="113">
        <v>40.232620628766647</v>
      </c>
      <c r="D60" s="115">
        <v>10481</v>
      </c>
      <c r="E60" s="114">
        <v>11018</v>
      </c>
      <c r="F60" s="114">
        <v>11098</v>
      </c>
      <c r="G60" s="114">
        <v>11173</v>
      </c>
      <c r="H60" s="140">
        <v>11146</v>
      </c>
      <c r="I60" s="115">
        <v>-665</v>
      </c>
      <c r="J60" s="116">
        <v>-5.9662659249955139</v>
      </c>
    </row>
    <row r="61" spans="1:16" s="110" customFormat="1" ht="14.45" customHeight="1" x14ac:dyDescent="0.2">
      <c r="A61" s="118"/>
      <c r="B61" s="121" t="s">
        <v>110</v>
      </c>
      <c r="C61" s="113">
        <v>23.423285094622088</v>
      </c>
      <c r="D61" s="115">
        <v>6102</v>
      </c>
      <c r="E61" s="114">
        <v>6296</v>
      </c>
      <c r="F61" s="114">
        <v>6474</v>
      </c>
      <c r="G61" s="114">
        <v>6498</v>
      </c>
      <c r="H61" s="140">
        <v>6527</v>
      </c>
      <c r="I61" s="115">
        <v>-425</v>
      </c>
      <c r="J61" s="116">
        <v>-6.5114141259384093</v>
      </c>
    </row>
    <row r="62" spans="1:16" s="110" customFormat="1" ht="14.45" customHeight="1" x14ac:dyDescent="0.2">
      <c r="A62" s="120"/>
      <c r="B62" s="121" t="s">
        <v>111</v>
      </c>
      <c r="C62" s="113">
        <v>23.461671336992822</v>
      </c>
      <c r="D62" s="115">
        <v>6112</v>
      </c>
      <c r="E62" s="114">
        <v>6272</v>
      </c>
      <c r="F62" s="114">
        <v>6291</v>
      </c>
      <c r="G62" s="114">
        <v>6128</v>
      </c>
      <c r="H62" s="140">
        <v>5852</v>
      </c>
      <c r="I62" s="115">
        <v>260</v>
      </c>
      <c r="J62" s="116">
        <v>4.4429254955570743</v>
      </c>
    </row>
    <row r="63" spans="1:16" s="110" customFormat="1" ht="14.45" customHeight="1" x14ac:dyDescent="0.2">
      <c r="A63" s="120"/>
      <c r="B63" s="121" t="s">
        <v>112</v>
      </c>
      <c r="C63" s="113">
        <v>3.0286745230509386</v>
      </c>
      <c r="D63" s="115">
        <v>789</v>
      </c>
      <c r="E63" s="114">
        <v>818</v>
      </c>
      <c r="F63" s="114">
        <v>844</v>
      </c>
      <c r="G63" s="114">
        <v>743</v>
      </c>
      <c r="H63" s="140">
        <v>701</v>
      </c>
      <c r="I63" s="115">
        <v>88</v>
      </c>
      <c r="J63" s="116">
        <v>12.553495007132668</v>
      </c>
    </row>
    <row r="64" spans="1:16" s="110" customFormat="1" ht="14.45" customHeight="1" x14ac:dyDescent="0.2">
      <c r="A64" s="120" t="s">
        <v>113</v>
      </c>
      <c r="B64" s="119" t="s">
        <v>116</v>
      </c>
      <c r="C64" s="113">
        <v>95.63932286668458</v>
      </c>
      <c r="D64" s="115">
        <v>24915</v>
      </c>
      <c r="E64" s="114">
        <v>25924</v>
      </c>
      <c r="F64" s="114">
        <v>26315</v>
      </c>
      <c r="G64" s="114">
        <v>26359</v>
      </c>
      <c r="H64" s="140">
        <v>25733</v>
      </c>
      <c r="I64" s="115">
        <v>-818</v>
      </c>
      <c r="J64" s="116">
        <v>-3.1787976528193371</v>
      </c>
    </row>
    <row r="65" spans="1:10" s="110" customFormat="1" ht="14.45" customHeight="1" x14ac:dyDescent="0.2">
      <c r="A65" s="123"/>
      <c r="B65" s="124" t="s">
        <v>117</v>
      </c>
      <c r="C65" s="125">
        <v>4.2608729031515109</v>
      </c>
      <c r="D65" s="143">
        <v>1110</v>
      </c>
      <c r="E65" s="144">
        <v>1154</v>
      </c>
      <c r="F65" s="144">
        <v>1133</v>
      </c>
      <c r="G65" s="144">
        <v>1143</v>
      </c>
      <c r="H65" s="145">
        <v>1077</v>
      </c>
      <c r="I65" s="143">
        <v>33</v>
      </c>
      <c r="J65" s="146">
        <v>3.0640668523676879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24782</v>
      </c>
      <c r="G11" s="114">
        <v>25882</v>
      </c>
      <c r="H11" s="114">
        <v>26195</v>
      </c>
      <c r="I11" s="114">
        <v>26289</v>
      </c>
      <c r="J11" s="140">
        <v>25665</v>
      </c>
      <c r="K11" s="114">
        <v>-883</v>
      </c>
      <c r="L11" s="116">
        <v>-3.4404831482563805</v>
      </c>
    </row>
    <row r="12" spans="1:17" s="110" customFormat="1" ht="24" customHeight="1" x14ac:dyDescent="0.2">
      <c r="A12" s="604" t="s">
        <v>185</v>
      </c>
      <c r="B12" s="605"/>
      <c r="C12" s="605"/>
      <c r="D12" s="606"/>
      <c r="E12" s="113">
        <v>46.683076426438546</v>
      </c>
      <c r="F12" s="115">
        <v>11569</v>
      </c>
      <c r="G12" s="114">
        <v>12015</v>
      </c>
      <c r="H12" s="114">
        <v>12207</v>
      </c>
      <c r="I12" s="114">
        <v>12110</v>
      </c>
      <c r="J12" s="140">
        <v>11854</v>
      </c>
      <c r="K12" s="114">
        <v>-285</v>
      </c>
      <c r="L12" s="116">
        <v>-2.4042517293740508</v>
      </c>
    </row>
    <row r="13" spans="1:17" s="110" customFormat="1" ht="15" customHeight="1" x14ac:dyDescent="0.2">
      <c r="A13" s="120"/>
      <c r="B13" s="612" t="s">
        <v>107</v>
      </c>
      <c r="C13" s="612"/>
      <c r="E13" s="113">
        <v>53.316923573561454</v>
      </c>
      <c r="F13" s="115">
        <v>13213</v>
      </c>
      <c r="G13" s="114">
        <v>13867</v>
      </c>
      <c r="H13" s="114">
        <v>13988</v>
      </c>
      <c r="I13" s="114">
        <v>14179</v>
      </c>
      <c r="J13" s="140">
        <v>13811</v>
      </c>
      <c r="K13" s="114">
        <v>-598</v>
      </c>
      <c r="L13" s="116">
        <v>-4.3298819781333719</v>
      </c>
    </row>
    <row r="14" spans="1:17" s="110" customFormat="1" ht="22.5" customHeight="1" x14ac:dyDescent="0.2">
      <c r="A14" s="604" t="s">
        <v>186</v>
      </c>
      <c r="B14" s="605"/>
      <c r="C14" s="605"/>
      <c r="D14" s="606"/>
      <c r="E14" s="113">
        <v>14.978613509805504</v>
      </c>
      <c r="F14" s="115">
        <v>3712</v>
      </c>
      <c r="G14" s="114">
        <v>3864</v>
      </c>
      <c r="H14" s="114">
        <v>3982</v>
      </c>
      <c r="I14" s="114">
        <v>4122</v>
      </c>
      <c r="J14" s="140">
        <v>3793</v>
      </c>
      <c r="K14" s="114">
        <v>-81</v>
      </c>
      <c r="L14" s="116">
        <v>-2.1355127867123649</v>
      </c>
    </row>
    <row r="15" spans="1:17" s="110" customFormat="1" ht="15" customHeight="1" x14ac:dyDescent="0.2">
      <c r="A15" s="120"/>
      <c r="B15" s="119"/>
      <c r="C15" s="258" t="s">
        <v>106</v>
      </c>
      <c r="E15" s="113">
        <v>49.622844827586206</v>
      </c>
      <c r="F15" s="115">
        <v>1842</v>
      </c>
      <c r="G15" s="114">
        <v>1912</v>
      </c>
      <c r="H15" s="114">
        <v>1938</v>
      </c>
      <c r="I15" s="114">
        <v>1979</v>
      </c>
      <c r="J15" s="140">
        <v>1868</v>
      </c>
      <c r="K15" s="114">
        <v>-26</v>
      </c>
      <c r="L15" s="116">
        <v>-1.39186295503212</v>
      </c>
    </row>
    <row r="16" spans="1:17" s="110" customFormat="1" ht="15" customHeight="1" x14ac:dyDescent="0.2">
      <c r="A16" s="120"/>
      <c r="B16" s="119"/>
      <c r="C16" s="258" t="s">
        <v>107</v>
      </c>
      <c r="E16" s="113">
        <v>50.377155172413794</v>
      </c>
      <c r="F16" s="115">
        <v>1870</v>
      </c>
      <c r="G16" s="114">
        <v>1952</v>
      </c>
      <c r="H16" s="114">
        <v>2044</v>
      </c>
      <c r="I16" s="114">
        <v>2143</v>
      </c>
      <c r="J16" s="140">
        <v>1925</v>
      </c>
      <c r="K16" s="114">
        <v>-55</v>
      </c>
      <c r="L16" s="116">
        <v>-2.8571428571428572</v>
      </c>
    </row>
    <row r="17" spans="1:12" s="110" customFormat="1" ht="15" customHeight="1" x14ac:dyDescent="0.2">
      <c r="A17" s="120"/>
      <c r="B17" s="121" t="s">
        <v>109</v>
      </c>
      <c r="C17" s="258"/>
      <c r="E17" s="113">
        <v>38.891130659349528</v>
      </c>
      <c r="F17" s="115">
        <v>9638</v>
      </c>
      <c r="G17" s="114">
        <v>10229</v>
      </c>
      <c r="H17" s="114">
        <v>10251</v>
      </c>
      <c r="I17" s="114">
        <v>10328</v>
      </c>
      <c r="J17" s="140">
        <v>10291</v>
      </c>
      <c r="K17" s="114">
        <v>-653</v>
      </c>
      <c r="L17" s="116">
        <v>-6.3453503060927021</v>
      </c>
    </row>
    <row r="18" spans="1:12" s="110" customFormat="1" ht="15" customHeight="1" x14ac:dyDescent="0.2">
      <c r="A18" s="120"/>
      <c r="B18" s="119"/>
      <c r="C18" s="258" t="s">
        <v>106</v>
      </c>
      <c r="E18" s="113">
        <v>40.340319568375179</v>
      </c>
      <c r="F18" s="115">
        <v>3888</v>
      </c>
      <c r="G18" s="114">
        <v>4117</v>
      </c>
      <c r="H18" s="114">
        <v>4112</v>
      </c>
      <c r="I18" s="114">
        <v>4083</v>
      </c>
      <c r="J18" s="140">
        <v>4105</v>
      </c>
      <c r="K18" s="114">
        <v>-217</v>
      </c>
      <c r="L18" s="116">
        <v>-5.2862362971985384</v>
      </c>
    </row>
    <row r="19" spans="1:12" s="110" customFormat="1" ht="15" customHeight="1" x14ac:dyDescent="0.2">
      <c r="A19" s="120"/>
      <c r="B19" s="119"/>
      <c r="C19" s="258" t="s">
        <v>107</v>
      </c>
      <c r="E19" s="113">
        <v>59.659680431624821</v>
      </c>
      <c r="F19" s="115">
        <v>5750</v>
      </c>
      <c r="G19" s="114">
        <v>6112</v>
      </c>
      <c r="H19" s="114">
        <v>6139</v>
      </c>
      <c r="I19" s="114">
        <v>6245</v>
      </c>
      <c r="J19" s="140">
        <v>6186</v>
      </c>
      <c r="K19" s="114">
        <v>-436</v>
      </c>
      <c r="L19" s="116">
        <v>-7.0481732945360491</v>
      </c>
    </row>
    <row r="20" spans="1:12" s="110" customFormat="1" ht="15" customHeight="1" x14ac:dyDescent="0.2">
      <c r="A20" s="120"/>
      <c r="B20" s="121" t="s">
        <v>110</v>
      </c>
      <c r="C20" s="258"/>
      <c r="E20" s="113">
        <v>22.831087079331773</v>
      </c>
      <c r="F20" s="115">
        <v>5658</v>
      </c>
      <c r="G20" s="114">
        <v>5859</v>
      </c>
      <c r="H20" s="114">
        <v>5989</v>
      </c>
      <c r="I20" s="114">
        <v>6042</v>
      </c>
      <c r="J20" s="140">
        <v>6060</v>
      </c>
      <c r="K20" s="114">
        <v>-402</v>
      </c>
      <c r="L20" s="116">
        <v>-6.6336633663366333</v>
      </c>
    </row>
    <row r="21" spans="1:12" s="110" customFormat="1" ht="15" customHeight="1" x14ac:dyDescent="0.2">
      <c r="A21" s="120"/>
      <c r="B21" s="119"/>
      <c r="C21" s="258" t="s">
        <v>106</v>
      </c>
      <c r="E21" s="113">
        <v>43.001060445387061</v>
      </c>
      <c r="F21" s="115">
        <v>2433</v>
      </c>
      <c r="G21" s="114">
        <v>2532</v>
      </c>
      <c r="H21" s="114">
        <v>2624</v>
      </c>
      <c r="I21" s="114">
        <v>2639</v>
      </c>
      <c r="J21" s="140">
        <v>2655</v>
      </c>
      <c r="K21" s="114">
        <v>-222</v>
      </c>
      <c r="L21" s="116">
        <v>-8.361581920903955</v>
      </c>
    </row>
    <row r="22" spans="1:12" s="110" customFormat="1" ht="15" customHeight="1" x14ac:dyDescent="0.2">
      <c r="A22" s="120"/>
      <c r="B22" s="119"/>
      <c r="C22" s="258" t="s">
        <v>107</v>
      </c>
      <c r="E22" s="113">
        <v>56.998939554612939</v>
      </c>
      <c r="F22" s="115">
        <v>3225</v>
      </c>
      <c r="G22" s="114">
        <v>3327</v>
      </c>
      <c r="H22" s="114">
        <v>3365</v>
      </c>
      <c r="I22" s="114">
        <v>3403</v>
      </c>
      <c r="J22" s="140">
        <v>3405</v>
      </c>
      <c r="K22" s="114">
        <v>-180</v>
      </c>
      <c r="L22" s="116">
        <v>-5.286343612334802</v>
      </c>
    </row>
    <row r="23" spans="1:12" s="110" customFormat="1" ht="15" customHeight="1" x14ac:dyDescent="0.2">
      <c r="A23" s="120"/>
      <c r="B23" s="121" t="s">
        <v>111</v>
      </c>
      <c r="C23" s="258"/>
      <c r="E23" s="113">
        <v>23.299168751513196</v>
      </c>
      <c r="F23" s="115">
        <v>5774</v>
      </c>
      <c r="G23" s="114">
        <v>5930</v>
      </c>
      <c r="H23" s="114">
        <v>5973</v>
      </c>
      <c r="I23" s="114">
        <v>5797</v>
      </c>
      <c r="J23" s="140">
        <v>5521</v>
      </c>
      <c r="K23" s="114">
        <v>253</v>
      </c>
      <c r="L23" s="116">
        <v>4.5825031697156309</v>
      </c>
    </row>
    <row r="24" spans="1:12" s="110" customFormat="1" ht="15" customHeight="1" x14ac:dyDescent="0.2">
      <c r="A24" s="120"/>
      <c r="B24" s="119"/>
      <c r="C24" s="258" t="s">
        <v>106</v>
      </c>
      <c r="E24" s="113">
        <v>58.98856944925528</v>
      </c>
      <c r="F24" s="115">
        <v>3406</v>
      </c>
      <c r="G24" s="114">
        <v>3454</v>
      </c>
      <c r="H24" s="114">
        <v>3533</v>
      </c>
      <c r="I24" s="114">
        <v>3409</v>
      </c>
      <c r="J24" s="140">
        <v>3226</v>
      </c>
      <c r="K24" s="114">
        <v>180</v>
      </c>
      <c r="L24" s="116">
        <v>5.5796652200867944</v>
      </c>
    </row>
    <row r="25" spans="1:12" s="110" customFormat="1" ht="15" customHeight="1" x14ac:dyDescent="0.2">
      <c r="A25" s="120"/>
      <c r="B25" s="119"/>
      <c r="C25" s="258" t="s">
        <v>107</v>
      </c>
      <c r="E25" s="113">
        <v>41.01143055074472</v>
      </c>
      <c r="F25" s="115">
        <v>2368</v>
      </c>
      <c r="G25" s="114">
        <v>2476</v>
      </c>
      <c r="H25" s="114">
        <v>2440</v>
      </c>
      <c r="I25" s="114">
        <v>2388</v>
      </c>
      <c r="J25" s="140">
        <v>2295</v>
      </c>
      <c r="K25" s="114">
        <v>73</v>
      </c>
      <c r="L25" s="116">
        <v>3.1808278867102397</v>
      </c>
    </row>
    <row r="26" spans="1:12" s="110" customFormat="1" ht="15" customHeight="1" x14ac:dyDescent="0.2">
      <c r="A26" s="120"/>
      <c r="C26" s="121" t="s">
        <v>187</v>
      </c>
      <c r="D26" s="110" t="s">
        <v>188</v>
      </c>
      <c r="E26" s="113">
        <v>2.9618271325962393</v>
      </c>
      <c r="F26" s="115">
        <v>734</v>
      </c>
      <c r="G26" s="114">
        <v>776</v>
      </c>
      <c r="H26" s="114">
        <v>789</v>
      </c>
      <c r="I26" s="114">
        <v>701</v>
      </c>
      <c r="J26" s="140">
        <v>642</v>
      </c>
      <c r="K26" s="114">
        <v>92</v>
      </c>
      <c r="L26" s="116">
        <v>14.330218068535826</v>
      </c>
    </row>
    <row r="27" spans="1:12" s="110" customFormat="1" ht="15" customHeight="1" x14ac:dyDescent="0.2">
      <c r="A27" s="120"/>
      <c r="B27" s="119"/>
      <c r="D27" s="259" t="s">
        <v>106</v>
      </c>
      <c r="E27" s="113">
        <v>57.356948228882835</v>
      </c>
      <c r="F27" s="115">
        <v>421</v>
      </c>
      <c r="G27" s="114">
        <v>423</v>
      </c>
      <c r="H27" s="114">
        <v>448</v>
      </c>
      <c r="I27" s="114">
        <v>372</v>
      </c>
      <c r="J27" s="140">
        <v>340</v>
      </c>
      <c r="K27" s="114">
        <v>81</v>
      </c>
      <c r="L27" s="116">
        <v>23.823529411764707</v>
      </c>
    </row>
    <row r="28" spans="1:12" s="110" customFormat="1" ht="15" customHeight="1" x14ac:dyDescent="0.2">
      <c r="A28" s="120"/>
      <c r="B28" s="119"/>
      <c r="D28" s="259" t="s">
        <v>107</v>
      </c>
      <c r="E28" s="113">
        <v>42.643051771117165</v>
      </c>
      <c r="F28" s="115">
        <v>313</v>
      </c>
      <c r="G28" s="114">
        <v>353</v>
      </c>
      <c r="H28" s="114">
        <v>341</v>
      </c>
      <c r="I28" s="114">
        <v>329</v>
      </c>
      <c r="J28" s="140">
        <v>302</v>
      </c>
      <c r="K28" s="114">
        <v>11</v>
      </c>
      <c r="L28" s="116">
        <v>3.6423841059602649</v>
      </c>
    </row>
    <row r="29" spans="1:12" s="110" customFormat="1" ht="24" customHeight="1" x14ac:dyDescent="0.2">
      <c r="A29" s="604" t="s">
        <v>189</v>
      </c>
      <c r="B29" s="605"/>
      <c r="C29" s="605"/>
      <c r="D29" s="606"/>
      <c r="E29" s="113">
        <v>96.114115083528361</v>
      </c>
      <c r="F29" s="115">
        <v>23819</v>
      </c>
      <c r="G29" s="114">
        <v>24836</v>
      </c>
      <c r="H29" s="114">
        <v>25196</v>
      </c>
      <c r="I29" s="114">
        <v>25270</v>
      </c>
      <c r="J29" s="140">
        <v>24689</v>
      </c>
      <c r="K29" s="114">
        <v>-870</v>
      </c>
      <c r="L29" s="116">
        <v>-3.5238365263882701</v>
      </c>
    </row>
    <row r="30" spans="1:12" s="110" customFormat="1" ht="15" customHeight="1" x14ac:dyDescent="0.2">
      <c r="A30" s="120"/>
      <c r="B30" s="119"/>
      <c r="C30" s="258" t="s">
        <v>106</v>
      </c>
      <c r="E30" s="113">
        <v>46.416726142995088</v>
      </c>
      <c r="F30" s="115">
        <v>11056</v>
      </c>
      <c r="G30" s="114">
        <v>11441</v>
      </c>
      <c r="H30" s="114">
        <v>11652</v>
      </c>
      <c r="I30" s="114">
        <v>11557</v>
      </c>
      <c r="J30" s="140">
        <v>11315</v>
      </c>
      <c r="K30" s="114">
        <v>-259</v>
      </c>
      <c r="L30" s="116">
        <v>-2.2889969067609366</v>
      </c>
    </row>
    <row r="31" spans="1:12" s="110" customFormat="1" ht="15" customHeight="1" x14ac:dyDescent="0.2">
      <c r="A31" s="120"/>
      <c r="B31" s="119"/>
      <c r="C31" s="258" t="s">
        <v>107</v>
      </c>
      <c r="E31" s="113">
        <v>53.583273857004912</v>
      </c>
      <c r="F31" s="115">
        <v>12763</v>
      </c>
      <c r="G31" s="114">
        <v>13395</v>
      </c>
      <c r="H31" s="114">
        <v>13544</v>
      </c>
      <c r="I31" s="114">
        <v>13713</v>
      </c>
      <c r="J31" s="140">
        <v>13374</v>
      </c>
      <c r="K31" s="114">
        <v>-611</v>
      </c>
      <c r="L31" s="116">
        <v>-4.5685658740840438</v>
      </c>
    </row>
    <row r="32" spans="1:12" s="110" customFormat="1" ht="15" customHeight="1" x14ac:dyDescent="0.2">
      <c r="A32" s="120"/>
      <c r="B32" s="119" t="s">
        <v>117</v>
      </c>
      <c r="C32" s="258"/>
      <c r="E32" s="113">
        <v>3.805181179888629</v>
      </c>
      <c r="F32" s="114">
        <v>943</v>
      </c>
      <c r="G32" s="114">
        <v>1023</v>
      </c>
      <c r="H32" s="114">
        <v>975</v>
      </c>
      <c r="I32" s="114">
        <v>993</v>
      </c>
      <c r="J32" s="140">
        <v>940</v>
      </c>
      <c r="K32" s="114">
        <v>3</v>
      </c>
      <c r="L32" s="116">
        <v>0.31914893617021278</v>
      </c>
    </row>
    <row r="33" spans="1:12" s="110" customFormat="1" ht="15" customHeight="1" x14ac:dyDescent="0.2">
      <c r="A33" s="120"/>
      <c r="B33" s="119"/>
      <c r="C33" s="258" t="s">
        <v>106</v>
      </c>
      <c r="E33" s="113">
        <v>53.23435843054083</v>
      </c>
      <c r="F33" s="114">
        <v>502</v>
      </c>
      <c r="G33" s="114">
        <v>563</v>
      </c>
      <c r="H33" s="114">
        <v>541</v>
      </c>
      <c r="I33" s="114">
        <v>540</v>
      </c>
      <c r="J33" s="140">
        <v>517</v>
      </c>
      <c r="K33" s="114">
        <v>-15</v>
      </c>
      <c r="L33" s="116">
        <v>-2.9013539651837523</v>
      </c>
    </row>
    <row r="34" spans="1:12" s="110" customFormat="1" ht="15" customHeight="1" x14ac:dyDescent="0.2">
      <c r="A34" s="120"/>
      <c r="B34" s="119"/>
      <c r="C34" s="258" t="s">
        <v>107</v>
      </c>
      <c r="E34" s="113">
        <v>46.76564156945917</v>
      </c>
      <c r="F34" s="114">
        <v>441</v>
      </c>
      <c r="G34" s="114">
        <v>460</v>
      </c>
      <c r="H34" s="114">
        <v>434</v>
      </c>
      <c r="I34" s="114">
        <v>453</v>
      </c>
      <c r="J34" s="140">
        <v>423</v>
      </c>
      <c r="K34" s="114">
        <v>18</v>
      </c>
      <c r="L34" s="116">
        <v>4.2553191489361701</v>
      </c>
    </row>
    <row r="35" spans="1:12" s="110" customFormat="1" ht="24" customHeight="1" x14ac:dyDescent="0.2">
      <c r="A35" s="604" t="s">
        <v>192</v>
      </c>
      <c r="B35" s="605"/>
      <c r="C35" s="605"/>
      <c r="D35" s="606"/>
      <c r="E35" s="113">
        <v>12.303284642078928</v>
      </c>
      <c r="F35" s="114">
        <v>3049</v>
      </c>
      <c r="G35" s="114">
        <v>3203</v>
      </c>
      <c r="H35" s="114">
        <v>3279</v>
      </c>
      <c r="I35" s="114">
        <v>3494</v>
      </c>
      <c r="J35" s="114">
        <v>3079</v>
      </c>
      <c r="K35" s="318">
        <v>-30</v>
      </c>
      <c r="L35" s="319">
        <v>-0.97434231893471901</v>
      </c>
    </row>
    <row r="36" spans="1:12" s="110" customFormat="1" ht="15" customHeight="1" x14ac:dyDescent="0.2">
      <c r="A36" s="120"/>
      <c r="B36" s="119"/>
      <c r="C36" s="258" t="s">
        <v>106</v>
      </c>
      <c r="E36" s="113">
        <v>47.45818301082322</v>
      </c>
      <c r="F36" s="114">
        <v>1447</v>
      </c>
      <c r="G36" s="114">
        <v>1492</v>
      </c>
      <c r="H36" s="114">
        <v>1518</v>
      </c>
      <c r="I36" s="114">
        <v>1600</v>
      </c>
      <c r="J36" s="114">
        <v>1429</v>
      </c>
      <c r="K36" s="318">
        <v>18</v>
      </c>
      <c r="L36" s="116">
        <v>1.2596221133659902</v>
      </c>
    </row>
    <row r="37" spans="1:12" s="110" customFormat="1" ht="15" customHeight="1" x14ac:dyDescent="0.2">
      <c r="A37" s="120"/>
      <c r="B37" s="119"/>
      <c r="C37" s="258" t="s">
        <v>107</v>
      </c>
      <c r="E37" s="113">
        <v>52.54181698917678</v>
      </c>
      <c r="F37" s="114">
        <v>1602</v>
      </c>
      <c r="G37" s="114">
        <v>1711</v>
      </c>
      <c r="H37" s="114">
        <v>1761</v>
      </c>
      <c r="I37" s="114">
        <v>1894</v>
      </c>
      <c r="J37" s="140">
        <v>1650</v>
      </c>
      <c r="K37" s="114">
        <v>-48</v>
      </c>
      <c r="L37" s="116">
        <v>-2.9090909090909092</v>
      </c>
    </row>
    <row r="38" spans="1:12" s="110" customFormat="1" ht="15" customHeight="1" x14ac:dyDescent="0.2">
      <c r="A38" s="120"/>
      <c r="B38" s="119" t="s">
        <v>329</v>
      </c>
      <c r="C38" s="258"/>
      <c r="E38" s="113">
        <v>58.800742474376563</v>
      </c>
      <c r="F38" s="114">
        <v>14572</v>
      </c>
      <c r="G38" s="114">
        <v>15109</v>
      </c>
      <c r="H38" s="114">
        <v>15207</v>
      </c>
      <c r="I38" s="114">
        <v>15087</v>
      </c>
      <c r="J38" s="140">
        <v>14827</v>
      </c>
      <c r="K38" s="114">
        <v>-255</v>
      </c>
      <c r="L38" s="116">
        <v>-1.719835435354421</v>
      </c>
    </row>
    <row r="39" spans="1:12" s="110" customFormat="1" ht="15" customHeight="1" x14ac:dyDescent="0.2">
      <c r="A39" s="120"/>
      <c r="B39" s="119"/>
      <c r="C39" s="258" t="s">
        <v>106</v>
      </c>
      <c r="E39" s="113">
        <v>45.724677463628879</v>
      </c>
      <c r="F39" s="115">
        <v>6663</v>
      </c>
      <c r="G39" s="114">
        <v>6882</v>
      </c>
      <c r="H39" s="114">
        <v>6964</v>
      </c>
      <c r="I39" s="114">
        <v>6803</v>
      </c>
      <c r="J39" s="140">
        <v>6670</v>
      </c>
      <c r="K39" s="114">
        <v>-7</v>
      </c>
      <c r="L39" s="116">
        <v>-0.10494752623688156</v>
      </c>
    </row>
    <row r="40" spans="1:12" s="110" customFormat="1" ht="15" customHeight="1" x14ac:dyDescent="0.2">
      <c r="A40" s="120"/>
      <c r="B40" s="119"/>
      <c r="C40" s="258" t="s">
        <v>107</v>
      </c>
      <c r="E40" s="113">
        <v>54.275322536371121</v>
      </c>
      <c r="F40" s="115">
        <v>7909</v>
      </c>
      <c r="G40" s="114">
        <v>8227</v>
      </c>
      <c r="H40" s="114">
        <v>8243</v>
      </c>
      <c r="I40" s="114">
        <v>8284</v>
      </c>
      <c r="J40" s="140">
        <v>8157</v>
      </c>
      <c r="K40" s="114">
        <v>-248</v>
      </c>
      <c r="L40" s="116">
        <v>-3.0403334559274242</v>
      </c>
    </row>
    <row r="41" spans="1:12" s="110" customFormat="1" ht="15" customHeight="1" x14ac:dyDescent="0.2">
      <c r="A41" s="120"/>
      <c r="B41" s="320" t="s">
        <v>516</v>
      </c>
      <c r="C41" s="258"/>
      <c r="E41" s="113">
        <v>7.8080865144056171</v>
      </c>
      <c r="F41" s="115">
        <v>1935</v>
      </c>
      <c r="G41" s="114">
        <v>1997</v>
      </c>
      <c r="H41" s="114">
        <v>1993</v>
      </c>
      <c r="I41" s="114">
        <v>1993</v>
      </c>
      <c r="J41" s="140">
        <v>1965</v>
      </c>
      <c r="K41" s="114">
        <v>-30</v>
      </c>
      <c r="L41" s="116">
        <v>-1.5267175572519085</v>
      </c>
    </row>
    <row r="42" spans="1:12" s="110" customFormat="1" ht="15" customHeight="1" x14ac:dyDescent="0.2">
      <c r="A42" s="120"/>
      <c r="B42" s="119"/>
      <c r="C42" s="268" t="s">
        <v>106</v>
      </c>
      <c r="D42" s="182"/>
      <c r="E42" s="113">
        <v>46.098191214470283</v>
      </c>
      <c r="F42" s="115">
        <v>892</v>
      </c>
      <c r="G42" s="114">
        <v>928</v>
      </c>
      <c r="H42" s="114">
        <v>936</v>
      </c>
      <c r="I42" s="114">
        <v>929</v>
      </c>
      <c r="J42" s="140">
        <v>911</v>
      </c>
      <c r="K42" s="114">
        <v>-19</v>
      </c>
      <c r="L42" s="116">
        <v>-2.0856201975850714</v>
      </c>
    </row>
    <row r="43" spans="1:12" s="110" customFormat="1" ht="15" customHeight="1" x14ac:dyDescent="0.2">
      <c r="A43" s="120"/>
      <c r="B43" s="119"/>
      <c r="C43" s="268" t="s">
        <v>107</v>
      </c>
      <c r="D43" s="182"/>
      <c r="E43" s="113">
        <v>53.901808785529717</v>
      </c>
      <c r="F43" s="115">
        <v>1043</v>
      </c>
      <c r="G43" s="114">
        <v>1069</v>
      </c>
      <c r="H43" s="114">
        <v>1057</v>
      </c>
      <c r="I43" s="114">
        <v>1064</v>
      </c>
      <c r="J43" s="140">
        <v>1054</v>
      </c>
      <c r="K43" s="114">
        <v>-11</v>
      </c>
      <c r="L43" s="116">
        <v>-1.0436432637571158</v>
      </c>
    </row>
    <row r="44" spans="1:12" s="110" customFormat="1" ht="15" customHeight="1" x14ac:dyDescent="0.2">
      <c r="A44" s="120"/>
      <c r="B44" s="119" t="s">
        <v>205</v>
      </c>
      <c r="C44" s="268"/>
      <c r="D44" s="182"/>
      <c r="E44" s="113">
        <v>21.087886369138889</v>
      </c>
      <c r="F44" s="115">
        <v>5226</v>
      </c>
      <c r="G44" s="114">
        <v>5573</v>
      </c>
      <c r="H44" s="114">
        <v>5716</v>
      </c>
      <c r="I44" s="114">
        <v>5715</v>
      </c>
      <c r="J44" s="140">
        <v>5794</v>
      </c>
      <c r="K44" s="114">
        <v>-568</v>
      </c>
      <c r="L44" s="116">
        <v>-9.803244735933724</v>
      </c>
    </row>
    <row r="45" spans="1:12" s="110" customFormat="1" ht="15" customHeight="1" x14ac:dyDescent="0.2">
      <c r="A45" s="120"/>
      <c r="B45" s="119"/>
      <c r="C45" s="268" t="s">
        <v>106</v>
      </c>
      <c r="D45" s="182"/>
      <c r="E45" s="113">
        <v>49.119785686949868</v>
      </c>
      <c r="F45" s="115">
        <v>2567</v>
      </c>
      <c r="G45" s="114">
        <v>2713</v>
      </c>
      <c r="H45" s="114">
        <v>2789</v>
      </c>
      <c r="I45" s="114">
        <v>2778</v>
      </c>
      <c r="J45" s="140">
        <v>2844</v>
      </c>
      <c r="K45" s="114">
        <v>-277</v>
      </c>
      <c r="L45" s="116">
        <v>-9.7398030942334746</v>
      </c>
    </row>
    <row r="46" spans="1:12" s="110" customFormat="1" ht="15" customHeight="1" x14ac:dyDescent="0.2">
      <c r="A46" s="123"/>
      <c r="B46" s="124"/>
      <c r="C46" s="260" t="s">
        <v>107</v>
      </c>
      <c r="D46" s="261"/>
      <c r="E46" s="125">
        <v>50.880214313050132</v>
      </c>
      <c r="F46" s="143">
        <v>2659</v>
      </c>
      <c r="G46" s="144">
        <v>2860</v>
      </c>
      <c r="H46" s="144">
        <v>2927</v>
      </c>
      <c r="I46" s="144">
        <v>2937</v>
      </c>
      <c r="J46" s="145">
        <v>2950</v>
      </c>
      <c r="K46" s="144">
        <v>-291</v>
      </c>
      <c r="L46" s="146">
        <v>-9.8644067796610173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24782</v>
      </c>
      <c r="E11" s="114">
        <v>25882</v>
      </c>
      <c r="F11" s="114">
        <v>26195</v>
      </c>
      <c r="G11" s="114">
        <v>26289</v>
      </c>
      <c r="H11" s="140">
        <v>25665</v>
      </c>
      <c r="I11" s="115">
        <v>-883</v>
      </c>
      <c r="J11" s="116">
        <v>-3.4404831482563805</v>
      </c>
    </row>
    <row r="12" spans="1:15" s="110" customFormat="1" ht="24.95" customHeight="1" x14ac:dyDescent="0.2">
      <c r="A12" s="193" t="s">
        <v>132</v>
      </c>
      <c r="B12" s="194" t="s">
        <v>133</v>
      </c>
      <c r="C12" s="113">
        <v>3.9343071584214351</v>
      </c>
      <c r="D12" s="115">
        <v>975</v>
      </c>
      <c r="E12" s="114">
        <v>1034</v>
      </c>
      <c r="F12" s="114">
        <v>1093</v>
      </c>
      <c r="G12" s="114">
        <v>1032</v>
      </c>
      <c r="H12" s="140">
        <v>975</v>
      </c>
      <c r="I12" s="115">
        <v>0</v>
      </c>
      <c r="J12" s="116">
        <v>0</v>
      </c>
    </row>
    <row r="13" spans="1:15" s="110" customFormat="1" ht="24.95" customHeight="1" x14ac:dyDescent="0.2">
      <c r="A13" s="193" t="s">
        <v>134</v>
      </c>
      <c r="B13" s="199" t="s">
        <v>214</v>
      </c>
      <c r="C13" s="113">
        <v>0.75861512388023566</v>
      </c>
      <c r="D13" s="115">
        <v>188</v>
      </c>
      <c r="E13" s="114">
        <v>194</v>
      </c>
      <c r="F13" s="114">
        <v>193</v>
      </c>
      <c r="G13" s="114">
        <v>187</v>
      </c>
      <c r="H13" s="140">
        <v>192</v>
      </c>
      <c r="I13" s="115">
        <v>-4</v>
      </c>
      <c r="J13" s="116">
        <v>-2.0833333333333335</v>
      </c>
    </row>
    <row r="14" spans="1:15" s="287" customFormat="1" ht="24.95" customHeight="1" x14ac:dyDescent="0.2">
      <c r="A14" s="193" t="s">
        <v>215</v>
      </c>
      <c r="B14" s="199" t="s">
        <v>137</v>
      </c>
      <c r="C14" s="113">
        <v>5.7218949237349692</v>
      </c>
      <c r="D14" s="115">
        <v>1418</v>
      </c>
      <c r="E14" s="114">
        <v>1496</v>
      </c>
      <c r="F14" s="114">
        <v>1512</v>
      </c>
      <c r="G14" s="114">
        <v>1510</v>
      </c>
      <c r="H14" s="140">
        <v>1529</v>
      </c>
      <c r="I14" s="115">
        <v>-111</v>
      </c>
      <c r="J14" s="116">
        <v>-7.2596468279921513</v>
      </c>
      <c r="K14" s="110"/>
      <c r="L14" s="110"/>
      <c r="M14" s="110"/>
      <c r="N14" s="110"/>
      <c r="O14" s="110"/>
    </row>
    <row r="15" spans="1:15" s="110" customFormat="1" ht="24.95" customHeight="1" x14ac:dyDescent="0.2">
      <c r="A15" s="193" t="s">
        <v>216</v>
      </c>
      <c r="B15" s="199" t="s">
        <v>217</v>
      </c>
      <c r="C15" s="113">
        <v>1.9207489306754904</v>
      </c>
      <c r="D15" s="115">
        <v>476</v>
      </c>
      <c r="E15" s="114">
        <v>500</v>
      </c>
      <c r="F15" s="114">
        <v>493</v>
      </c>
      <c r="G15" s="114">
        <v>488</v>
      </c>
      <c r="H15" s="140">
        <v>503</v>
      </c>
      <c r="I15" s="115">
        <v>-27</v>
      </c>
      <c r="J15" s="116">
        <v>-5.3677932405566597</v>
      </c>
    </row>
    <row r="16" spans="1:15" s="287" customFormat="1" ht="24.95" customHeight="1" x14ac:dyDescent="0.2">
      <c r="A16" s="193" t="s">
        <v>218</v>
      </c>
      <c r="B16" s="199" t="s">
        <v>141</v>
      </c>
      <c r="C16" s="113">
        <v>2.9053345169881366</v>
      </c>
      <c r="D16" s="115">
        <v>720</v>
      </c>
      <c r="E16" s="114">
        <v>763</v>
      </c>
      <c r="F16" s="114">
        <v>787</v>
      </c>
      <c r="G16" s="114">
        <v>797</v>
      </c>
      <c r="H16" s="140">
        <v>793</v>
      </c>
      <c r="I16" s="115">
        <v>-73</v>
      </c>
      <c r="J16" s="116">
        <v>-9.2055485498108442</v>
      </c>
      <c r="K16" s="110"/>
      <c r="L16" s="110"/>
      <c r="M16" s="110"/>
      <c r="N16" s="110"/>
      <c r="O16" s="110"/>
    </row>
    <row r="17" spans="1:15" s="110" customFormat="1" ht="24.95" customHeight="1" x14ac:dyDescent="0.2">
      <c r="A17" s="193" t="s">
        <v>142</v>
      </c>
      <c r="B17" s="199" t="s">
        <v>220</v>
      </c>
      <c r="C17" s="113">
        <v>0.89581147607134215</v>
      </c>
      <c r="D17" s="115">
        <v>222</v>
      </c>
      <c r="E17" s="114">
        <v>233</v>
      </c>
      <c r="F17" s="114">
        <v>232</v>
      </c>
      <c r="G17" s="114">
        <v>225</v>
      </c>
      <c r="H17" s="140">
        <v>233</v>
      </c>
      <c r="I17" s="115">
        <v>-11</v>
      </c>
      <c r="J17" s="116">
        <v>-4.7210300429184553</v>
      </c>
    </row>
    <row r="18" spans="1:15" s="287" customFormat="1" ht="24.95" customHeight="1" x14ac:dyDescent="0.2">
      <c r="A18" s="201" t="s">
        <v>144</v>
      </c>
      <c r="B18" s="202" t="s">
        <v>145</v>
      </c>
      <c r="C18" s="113">
        <v>6.3755951900572994</v>
      </c>
      <c r="D18" s="115">
        <v>1580</v>
      </c>
      <c r="E18" s="114">
        <v>1604</v>
      </c>
      <c r="F18" s="114">
        <v>1632</v>
      </c>
      <c r="G18" s="114">
        <v>1617</v>
      </c>
      <c r="H18" s="140">
        <v>1586</v>
      </c>
      <c r="I18" s="115">
        <v>-6</v>
      </c>
      <c r="J18" s="116">
        <v>-0.37831021437578816</v>
      </c>
      <c r="K18" s="110"/>
      <c r="L18" s="110"/>
      <c r="M18" s="110"/>
      <c r="N18" s="110"/>
      <c r="O18" s="110"/>
    </row>
    <row r="19" spans="1:15" s="110" customFormat="1" ht="24.95" customHeight="1" x14ac:dyDescent="0.2">
      <c r="A19" s="193" t="s">
        <v>146</v>
      </c>
      <c r="B19" s="199" t="s">
        <v>147</v>
      </c>
      <c r="C19" s="113">
        <v>17.968686950205793</v>
      </c>
      <c r="D19" s="115">
        <v>4453</v>
      </c>
      <c r="E19" s="114">
        <v>4628</v>
      </c>
      <c r="F19" s="114">
        <v>4638</v>
      </c>
      <c r="G19" s="114">
        <v>4742</v>
      </c>
      <c r="H19" s="140">
        <v>4675</v>
      </c>
      <c r="I19" s="115">
        <v>-222</v>
      </c>
      <c r="J19" s="116">
        <v>-4.7486631016042784</v>
      </c>
    </row>
    <row r="20" spans="1:15" s="287" customFormat="1" ht="24.95" customHeight="1" x14ac:dyDescent="0.2">
      <c r="A20" s="193" t="s">
        <v>148</v>
      </c>
      <c r="B20" s="199" t="s">
        <v>149</v>
      </c>
      <c r="C20" s="113">
        <v>9.7812928738600604</v>
      </c>
      <c r="D20" s="115">
        <v>2424</v>
      </c>
      <c r="E20" s="114">
        <v>2499</v>
      </c>
      <c r="F20" s="114">
        <v>2541</v>
      </c>
      <c r="G20" s="114">
        <v>2465</v>
      </c>
      <c r="H20" s="140">
        <v>2508</v>
      </c>
      <c r="I20" s="115">
        <v>-84</v>
      </c>
      <c r="J20" s="116">
        <v>-3.3492822966507179</v>
      </c>
      <c r="K20" s="110"/>
      <c r="L20" s="110"/>
      <c r="M20" s="110"/>
      <c r="N20" s="110"/>
      <c r="O20" s="110"/>
    </row>
    <row r="21" spans="1:15" s="110" customFormat="1" ht="24.95" customHeight="1" x14ac:dyDescent="0.2">
      <c r="A21" s="201" t="s">
        <v>150</v>
      </c>
      <c r="B21" s="202" t="s">
        <v>151</v>
      </c>
      <c r="C21" s="113">
        <v>12.012751190380115</v>
      </c>
      <c r="D21" s="115">
        <v>2977</v>
      </c>
      <c r="E21" s="114">
        <v>3415</v>
      </c>
      <c r="F21" s="114">
        <v>3564</v>
      </c>
      <c r="G21" s="114">
        <v>3637</v>
      </c>
      <c r="H21" s="140">
        <v>3358</v>
      </c>
      <c r="I21" s="115">
        <v>-381</v>
      </c>
      <c r="J21" s="116">
        <v>-11.346039309112568</v>
      </c>
    </row>
    <row r="22" spans="1:15" s="110" customFormat="1" ht="24.95" customHeight="1" x14ac:dyDescent="0.2">
      <c r="A22" s="201" t="s">
        <v>152</v>
      </c>
      <c r="B22" s="199" t="s">
        <v>153</v>
      </c>
      <c r="C22" s="113">
        <v>1.4526672584940683</v>
      </c>
      <c r="D22" s="115">
        <v>360</v>
      </c>
      <c r="E22" s="114">
        <v>326</v>
      </c>
      <c r="F22" s="114">
        <v>323</v>
      </c>
      <c r="G22" s="114">
        <v>308</v>
      </c>
      <c r="H22" s="140">
        <v>288</v>
      </c>
      <c r="I22" s="115">
        <v>72</v>
      </c>
      <c r="J22" s="116">
        <v>25</v>
      </c>
    </row>
    <row r="23" spans="1:15" s="110" customFormat="1" ht="24.95" customHeight="1" x14ac:dyDescent="0.2">
      <c r="A23" s="193" t="s">
        <v>154</v>
      </c>
      <c r="B23" s="199" t="s">
        <v>155</v>
      </c>
      <c r="C23" s="113">
        <v>0.74650956339278507</v>
      </c>
      <c r="D23" s="115">
        <v>185</v>
      </c>
      <c r="E23" s="114">
        <v>184</v>
      </c>
      <c r="F23" s="114">
        <v>185</v>
      </c>
      <c r="G23" s="114">
        <v>179</v>
      </c>
      <c r="H23" s="140">
        <v>174</v>
      </c>
      <c r="I23" s="115">
        <v>11</v>
      </c>
      <c r="J23" s="116">
        <v>6.3218390804597702</v>
      </c>
    </row>
    <row r="24" spans="1:15" s="110" customFormat="1" ht="24.95" customHeight="1" x14ac:dyDescent="0.2">
      <c r="A24" s="193" t="s">
        <v>156</v>
      </c>
      <c r="B24" s="199" t="s">
        <v>221</v>
      </c>
      <c r="C24" s="113">
        <v>7.0736825115002828</v>
      </c>
      <c r="D24" s="115">
        <v>1753</v>
      </c>
      <c r="E24" s="114">
        <v>1773</v>
      </c>
      <c r="F24" s="114">
        <v>1797</v>
      </c>
      <c r="G24" s="114">
        <v>1767</v>
      </c>
      <c r="H24" s="140">
        <v>1772</v>
      </c>
      <c r="I24" s="115">
        <v>-19</v>
      </c>
      <c r="J24" s="116">
        <v>-1.072234762979684</v>
      </c>
    </row>
    <row r="25" spans="1:15" s="110" customFormat="1" ht="24.95" customHeight="1" x14ac:dyDescent="0.2">
      <c r="A25" s="193" t="s">
        <v>222</v>
      </c>
      <c r="B25" s="204" t="s">
        <v>159</v>
      </c>
      <c r="C25" s="113">
        <v>10.104107820192075</v>
      </c>
      <c r="D25" s="115">
        <v>2504</v>
      </c>
      <c r="E25" s="114">
        <v>2512</v>
      </c>
      <c r="F25" s="114">
        <v>2480</v>
      </c>
      <c r="G25" s="114">
        <v>2454</v>
      </c>
      <c r="H25" s="140">
        <v>2419</v>
      </c>
      <c r="I25" s="115">
        <v>85</v>
      </c>
      <c r="J25" s="116">
        <v>3.5138486978090118</v>
      </c>
    </row>
    <row r="26" spans="1:15" s="110" customFormat="1" ht="24.95" customHeight="1" x14ac:dyDescent="0.2">
      <c r="A26" s="201">
        <v>782.78300000000002</v>
      </c>
      <c r="B26" s="203" t="s">
        <v>160</v>
      </c>
      <c r="C26" s="113">
        <v>0.56896134291017675</v>
      </c>
      <c r="D26" s="115">
        <v>141</v>
      </c>
      <c r="E26" s="114">
        <v>148</v>
      </c>
      <c r="F26" s="114">
        <v>129</v>
      </c>
      <c r="G26" s="114">
        <v>134</v>
      </c>
      <c r="H26" s="140">
        <v>107</v>
      </c>
      <c r="I26" s="115">
        <v>34</v>
      </c>
      <c r="J26" s="116">
        <v>31.77570093457944</v>
      </c>
    </row>
    <row r="27" spans="1:15" s="110" customFormat="1" ht="24.95" customHeight="1" x14ac:dyDescent="0.2">
      <c r="A27" s="193" t="s">
        <v>161</v>
      </c>
      <c r="B27" s="199" t="s">
        <v>162</v>
      </c>
      <c r="C27" s="113">
        <v>2.6470825599225245</v>
      </c>
      <c r="D27" s="115">
        <v>656</v>
      </c>
      <c r="E27" s="114">
        <v>668</v>
      </c>
      <c r="F27" s="114">
        <v>709</v>
      </c>
      <c r="G27" s="114">
        <v>702</v>
      </c>
      <c r="H27" s="140">
        <v>677</v>
      </c>
      <c r="I27" s="115">
        <v>-21</v>
      </c>
      <c r="J27" s="116">
        <v>-3.1019202363367797</v>
      </c>
    </row>
    <row r="28" spans="1:15" s="110" customFormat="1" ht="24.95" customHeight="1" x14ac:dyDescent="0.2">
      <c r="A28" s="193" t="s">
        <v>163</v>
      </c>
      <c r="B28" s="199" t="s">
        <v>164</v>
      </c>
      <c r="C28" s="113">
        <v>1.6503914131224275</v>
      </c>
      <c r="D28" s="115">
        <v>409</v>
      </c>
      <c r="E28" s="114">
        <v>444</v>
      </c>
      <c r="F28" s="114">
        <v>386</v>
      </c>
      <c r="G28" s="114">
        <v>450</v>
      </c>
      <c r="H28" s="140">
        <v>444</v>
      </c>
      <c r="I28" s="115">
        <v>-35</v>
      </c>
      <c r="J28" s="116">
        <v>-7.8828828828828827</v>
      </c>
    </row>
    <row r="29" spans="1:15" s="110" customFormat="1" ht="24.95" customHeight="1" x14ac:dyDescent="0.2">
      <c r="A29" s="193">
        <v>86</v>
      </c>
      <c r="B29" s="199" t="s">
        <v>165</v>
      </c>
      <c r="C29" s="113">
        <v>6.0447098700669839</v>
      </c>
      <c r="D29" s="115">
        <v>1498</v>
      </c>
      <c r="E29" s="114">
        <v>1474</v>
      </c>
      <c r="F29" s="114">
        <v>1466</v>
      </c>
      <c r="G29" s="114">
        <v>1474</v>
      </c>
      <c r="H29" s="140">
        <v>1450</v>
      </c>
      <c r="I29" s="115">
        <v>48</v>
      </c>
      <c r="J29" s="116">
        <v>3.3103448275862069</v>
      </c>
    </row>
    <row r="30" spans="1:15" s="110" customFormat="1" ht="24.95" customHeight="1" x14ac:dyDescent="0.2">
      <c r="A30" s="193">
        <v>87.88</v>
      </c>
      <c r="B30" s="204" t="s">
        <v>166</v>
      </c>
      <c r="C30" s="113">
        <v>4.5557259301105644</v>
      </c>
      <c r="D30" s="115">
        <v>1129</v>
      </c>
      <c r="E30" s="114">
        <v>1159</v>
      </c>
      <c r="F30" s="114">
        <v>1199</v>
      </c>
      <c r="G30" s="114">
        <v>1186</v>
      </c>
      <c r="H30" s="140">
        <v>1146</v>
      </c>
      <c r="I30" s="115">
        <v>-17</v>
      </c>
      <c r="J30" s="116">
        <v>-1.4834205933682374</v>
      </c>
    </row>
    <row r="31" spans="1:15" s="110" customFormat="1" ht="24.95" customHeight="1" x14ac:dyDescent="0.2">
      <c r="A31" s="193" t="s">
        <v>167</v>
      </c>
      <c r="B31" s="199" t="s">
        <v>168</v>
      </c>
      <c r="C31" s="113">
        <v>8.6030183197482035</v>
      </c>
      <c r="D31" s="115">
        <v>2132</v>
      </c>
      <c r="E31" s="114">
        <v>2324</v>
      </c>
      <c r="F31" s="114">
        <v>2348</v>
      </c>
      <c r="G31" s="114">
        <v>2445</v>
      </c>
      <c r="H31" s="140">
        <v>2365</v>
      </c>
      <c r="I31" s="115">
        <v>-233</v>
      </c>
      <c r="J31" s="116">
        <v>-9.85200845665962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3.9343071584214351</v>
      </c>
      <c r="D34" s="115">
        <v>975</v>
      </c>
      <c r="E34" s="114">
        <v>1034</v>
      </c>
      <c r="F34" s="114">
        <v>1093</v>
      </c>
      <c r="G34" s="114">
        <v>1032</v>
      </c>
      <c r="H34" s="140">
        <v>975</v>
      </c>
      <c r="I34" s="115">
        <v>0</v>
      </c>
      <c r="J34" s="116">
        <v>0</v>
      </c>
    </row>
    <row r="35" spans="1:10" s="110" customFormat="1" ht="24.95" customHeight="1" x14ac:dyDescent="0.2">
      <c r="A35" s="292" t="s">
        <v>171</v>
      </c>
      <c r="B35" s="293" t="s">
        <v>172</v>
      </c>
      <c r="C35" s="113">
        <v>12.856105237672503</v>
      </c>
      <c r="D35" s="115">
        <v>3186</v>
      </c>
      <c r="E35" s="114">
        <v>3294</v>
      </c>
      <c r="F35" s="114">
        <v>3337</v>
      </c>
      <c r="G35" s="114">
        <v>3314</v>
      </c>
      <c r="H35" s="140">
        <v>3307</v>
      </c>
      <c r="I35" s="115">
        <v>-121</v>
      </c>
      <c r="J35" s="116">
        <v>-3.6589053522830359</v>
      </c>
    </row>
    <row r="36" spans="1:10" s="110" customFormat="1" ht="24.95" customHeight="1" x14ac:dyDescent="0.2">
      <c r="A36" s="294" t="s">
        <v>173</v>
      </c>
      <c r="B36" s="295" t="s">
        <v>174</v>
      </c>
      <c r="C36" s="125">
        <v>83.209587603906058</v>
      </c>
      <c r="D36" s="143">
        <v>20621</v>
      </c>
      <c r="E36" s="144">
        <v>21554</v>
      </c>
      <c r="F36" s="144">
        <v>21765</v>
      </c>
      <c r="G36" s="144">
        <v>21943</v>
      </c>
      <c r="H36" s="145">
        <v>21383</v>
      </c>
      <c r="I36" s="143">
        <v>-762</v>
      </c>
      <c r="J36" s="146">
        <v>-3.5635785437029415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24782</v>
      </c>
      <c r="F11" s="264">
        <v>25882</v>
      </c>
      <c r="G11" s="264">
        <v>26195</v>
      </c>
      <c r="H11" s="264">
        <v>26289</v>
      </c>
      <c r="I11" s="265">
        <v>25665</v>
      </c>
      <c r="J11" s="263">
        <v>-883</v>
      </c>
      <c r="K11" s="266">
        <v>-3.4404831482563805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44.552497780647244</v>
      </c>
      <c r="E13" s="115">
        <v>11041</v>
      </c>
      <c r="F13" s="114">
        <v>11559</v>
      </c>
      <c r="G13" s="114">
        <v>11669</v>
      </c>
      <c r="H13" s="114">
        <v>11775</v>
      </c>
      <c r="I13" s="140">
        <v>11438</v>
      </c>
      <c r="J13" s="115">
        <v>-397</v>
      </c>
      <c r="K13" s="116">
        <v>-3.4708865186221369</v>
      </c>
    </row>
    <row r="14" spans="1:15" ht="15.95" customHeight="1" x14ac:dyDescent="0.2">
      <c r="A14" s="306" t="s">
        <v>230</v>
      </c>
      <c r="B14" s="307"/>
      <c r="C14" s="308"/>
      <c r="D14" s="113">
        <v>44.46775885723509</v>
      </c>
      <c r="E14" s="115">
        <v>11020</v>
      </c>
      <c r="F14" s="114">
        <v>11516</v>
      </c>
      <c r="G14" s="114">
        <v>11709</v>
      </c>
      <c r="H14" s="114">
        <v>11682</v>
      </c>
      <c r="I14" s="140">
        <v>11385</v>
      </c>
      <c r="J14" s="115">
        <v>-365</v>
      </c>
      <c r="K14" s="116">
        <v>-3.2059727711901624</v>
      </c>
    </row>
    <row r="15" spans="1:15" ht="15.95" customHeight="1" x14ac:dyDescent="0.2">
      <c r="A15" s="306" t="s">
        <v>231</v>
      </c>
      <c r="B15" s="307"/>
      <c r="C15" s="308"/>
      <c r="D15" s="113">
        <v>5.3183762408199495</v>
      </c>
      <c r="E15" s="115">
        <v>1318</v>
      </c>
      <c r="F15" s="114">
        <v>1369</v>
      </c>
      <c r="G15" s="114">
        <v>1379</v>
      </c>
      <c r="H15" s="114">
        <v>1375</v>
      </c>
      <c r="I15" s="140">
        <v>1407</v>
      </c>
      <c r="J15" s="115">
        <v>-89</v>
      </c>
      <c r="K15" s="116">
        <v>-6.325515280739161</v>
      </c>
    </row>
    <row r="16" spans="1:15" ht="15.95" customHeight="1" x14ac:dyDescent="0.2">
      <c r="A16" s="306" t="s">
        <v>232</v>
      </c>
      <c r="B16" s="307"/>
      <c r="C16" s="308"/>
      <c r="D16" s="113">
        <v>3.2321846501493021</v>
      </c>
      <c r="E16" s="115">
        <v>801</v>
      </c>
      <c r="F16" s="114">
        <v>807</v>
      </c>
      <c r="G16" s="114">
        <v>803</v>
      </c>
      <c r="H16" s="114">
        <v>780</v>
      </c>
      <c r="I16" s="140">
        <v>821</v>
      </c>
      <c r="J16" s="115">
        <v>-20</v>
      </c>
      <c r="K16" s="116">
        <v>-2.4360535931790501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2.9134048906464369</v>
      </c>
      <c r="E18" s="115">
        <v>722</v>
      </c>
      <c r="F18" s="114">
        <v>790</v>
      </c>
      <c r="G18" s="114">
        <v>846</v>
      </c>
      <c r="H18" s="114">
        <v>767</v>
      </c>
      <c r="I18" s="140">
        <v>740</v>
      </c>
      <c r="J18" s="115">
        <v>-18</v>
      </c>
      <c r="K18" s="116">
        <v>-2.4324324324324325</v>
      </c>
    </row>
    <row r="19" spans="1:11" ht="14.1" customHeight="1" x14ac:dyDescent="0.2">
      <c r="A19" s="306" t="s">
        <v>235</v>
      </c>
      <c r="B19" s="307" t="s">
        <v>236</v>
      </c>
      <c r="C19" s="308"/>
      <c r="D19" s="113">
        <v>2.0781212170123475</v>
      </c>
      <c r="E19" s="115">
        <v>515</v>
      </c>
      <c r="F19" s="114">
        <v>585</v>
      </c>
      <c r="G19" s="114">
        <v>602</v>
      </c>
      <c r="H19" s="114">
        <v>567</v>
      </c>
      <c r="I19" s="140">
        <v>536</v>
      </c>
      <c r="J19" s="115">
        <v>-21</v>
      </c>
      <c r="K19" s="116">
        <v>-3.9179104477611939</v>
      </c>
    </row>
    <row r="20" spans="1:11" ht="14.1" customHeight="1" x14ac:dyDescent="0.2">
      <c r="A20" s="306">
        <v>12</v>
      </c>
      <c r="B20" s="307" t="s">
        <v>237</v>
      </c>
      <c r="C20" s="308"/>
      <c r="D20" s="113">
        <v>1.3759987087402146</v>
      </c>
      <c r="E20" s="115">
        <v>341</v>
      </c>
      <c r="F20" s="114">
        <v>330</v>
      </c>
      <c r="G20" s="114">
        <v>358</v>
      </c>
      <c r="H20" s="114">
        <v>355</v>
      </c>
      <c r="I20" s="140">
        <v>343</v>
      </c>
      <c r="J20" s="115">
        <v>-2</v>
      </c>
      <c r="K20" s="116">
        <v>-0.58309037900874638</v>
      </c>
    </row>
    <row r="21" spans="1:11" ht="14.1" customHeight="1" x14ac:dyDescent="0.2">
      <c r="A21" s="306">
        <v>21</v>
      </c>
      <c r="B21" s="307" t="s">
        <v>238</v>
      </c>
      <c r="C21" s="308"/>
      <c r="D21" s="113">
        <v>0.1170204180453555</v>
      </c>
      <c r="E21" s="115">
        <v>29</v>
      </c>
      <c r="F21" s="114">
        <v>32</v>
      </c>
      <c r="G21" s="114">
        <v>35</v>
      </c>
      <c r="H21" s="114">
        <v>27</v>
      </c>
      <c r="I21" s="140">
        <v>30</v>
      </c>
      <c r="J21" s="115">
        <v>-1</v>
      </c>
      <c r="K21" s="116">
        <v>-3.3333333333333335</v>
      </c>
    </row>
    <row r="22" spans="1:11" ht="14.1" customHeight="1" x14ac:dyDescent="0.2">
      <c r="A22" s="306">
        <v>22</v>
      </c>
      <c r="B22" s="307" t="s">
        <v>239</v>
      </c>
      <c r="C22" s="308"/>
      <c r="D22" s="113">
        <v>0.46808167218142199</v>
      </c>
      <c r="E22" s="115">
        <v>116</v>
      </c>
      <c r="F22" s="114">
        <v>116</v>
      </c>
      <c r="G22" s="114">
        <v>120</v>
      </c>
      <c r="H22" s="114">
        <v>127</v>
      </c>
      <c r="I22" s="140">
        <v>127</v>
      </c>
      <c r="J22" s="115">
        <v>-11</v>
      </c>
      <c r="K22" s="116">
        <v>-8.6614173228346463</v>
      </c>
    </row>
    <row r="23" spans="1:11" ht="14.1" customHeight="1" x14ac:dyDescent="0.2">
      <c r="A23" s="306">
        <v>23</v>
      </c>
      <c r="B23" s="307" t="s">
        <v>240</v>
      </c>
      <c r="C23" s="308"/>
      <c r="D23" s="113">
        <v>0.25825195706561216</v>
      </c>
      <c r="E23" s="115">
        <v>64</v>
      </c>
      <c r="F23" s="114">
        <v>75</v>
      </c>
      <c r="G23" s="114">
        <v>72</v>
      </c>
      <c r="H23" s="114">
        <v>64</v>
      </c>
      <c r="I23" s="140">
        <v>70</v>
      </c>
      <c r="J23" s="115">
        <v>-6</v>
      </c>
      <c r="K23" s="116">
        <v>-8.5714285714285712</v>
      </c>
    </row>
    <row r="24" spans="1:11" ht="14.1" customHeight="1" x14ac:dyDescent="0.2">
      <c r="A24" s="306">
        <v>24</v>
      </c>
      <c r="B24" s="307" t="s">
        <v>241</v>
      </c>
      <c r="C24" s="308"/>
      <c r="D24" s="113">
        <v>0.72229844241788399</v>
      </c>
      <c r="E24" s="115">
        <v>179</v>
      </c>
      <c r="F24" s="114">
        <v>197</v>
      </c>
      <c r="G24" s="114">
        <v>195</v>
      </c>
      <c r="H24" s="114">
        <v>200</v>
      </c>
      <c r="I24" s="140">
        <v>187</v>
      </c>
      <c r="J24" s="115">
        <v>-8</v>
      </c>
      <c r="K24" s="116">
        <v>-4.2780748663101607</v>
      </c>
    </row>
    <row r="25" spans="1:11" ht="14.1" customHeight="1" x14ac:dyDescent="0.2">
      <c r="A25" s="306">
        <v>25</v>
      </c>
      <c r="B25" s="307" t="s">
        <v>242</v>
      </c>
      <c r="C25" s="308"/>
      <c r="D25" s="113">
        <v>1.2952949721572109</v>
      </c>
      <c r="E25" s="115">
        <v>321</v>
      </c>
      <c r="F25" s="114">
        <v>332</v>
      </c>
      <c r="G25" s="114">
        <v>334</v>
      </c>
      <c r="H25" s="114">
        <v>346</v>
      </c>
      <c r="I25" s="140">
        <v>343</v>
      </c>
      <c r="J25" s="115">
        <v>-22</v>
      </c>
      <c r="K25" s="116">
        <v>-6.4139941690962097</v>
      </c>
    </row>
    <row r="26" spans="1:11" ht="14.1" customHeight="1" x14ac:dyDescent="0.2">
      <c r="A26" s="306">
        <v>26</v>
      </c>
      <c r="B26" s="307" t="s">
        <v>243</v>
      </c>
      <c r="C26" s="308"/>
      <c r="D26" s="113">
        <v>0.87563554192559112</v>
      </c>
      <c r="E26" s="115">
        <v>217</v>
      </c>
      <c r="F26" s="114">
        <v>220</v>
      </c>
      <c r="G26" s="114">
        <v>226</v>
      </c>
      <c r="H26" s="114">
        <v>213</v>
      </c>
      <c r="I26" s="140">
        <v>218</v>
      </c>
      <c r="J26" s="115">
        <v>-1</v>
      </c>
      <c r="K26" s="116">
        <v>-0.45871559633027525</v>
      </c>
    </row>
    <row r="27" spans="1:11" ht="14.1" customHeight="1" x14ac:dyDescent="0.2">
      <c r="A27" s="306">
        <v>27</v>
      </c>
      <c r="B27" s="307" t="s">
        <v>244</v>
      </c>
      <c r="C27" s="308"/>
      <c r="D27" s="113">
        <v>0.39544830925671859</v>
      </c>
      <c r="E27" s="115">
        <v>98</v>
      </c>
      <c r="F27" s="114">
        <v>105</v>
      </c>
      <c r="G27" s="114">
        <v>107</v>
      </c>
      <c r="H27" s="114">
        <v>105</v>
      </c>
      <c r="I27" s="140">
        <v>105</v>
      </c>
      <c r="J27" s="115">
        <v>-7</v>
      </c>
      <c r="K27" s="116">
        <v>-6.666666666666667</v>
      </c>
    </row>
    <row r="28" spans="1:11" ht="14.1" customHeight="1" x14ac:dyDescent="0.2">
      <c r="A28" s="306">
        <v>28</v>
      </c>
      <c r="B28" s="307" t="s">
        <v>245</v>
      </c>
      <c r="C28" s="308"/>
      <c r="D28" s="113">
        <v>0.1573722863368574</v>
      </c>
      <c r="E28" s="115">
        <v>39</v>
      </c>
      <c r="F28" s="114">
        <v>50</v>
      </c>
      <c r="G28" s="114">
        <v>45</v>
      </c>
      <c r="H28" s="114">
        <v>44</v>
      </c>
      <c r="I28" s="140">
        <v>45</v>
      </c>
      <c r="J28" s="115">
        <v>-6</v>
      </c>
      <c r="K28" s="116">
        <v>-13.333333333333334</v>
      </c>
    </row>
    <row r="29" spans="1:11" ht="14.1" customHeight="1" x14ac:dyDescent="0.2">
      <c r="A29" s="306">
        <v>29</v>
      </c>
      <c r="B29" s="307" t="s">
        <v>246</v>
      </c>
      <c r="C29" s="308"/>
      <c r="D29" s="113">
        <v>3.0062141877168913</v>
      </c>
      <c r="E29" s="115">
        <v>745</v>
      </c>
      <c r="F29" s="114">
        <v>868</v>
      </c>
      <c r="G29" s="114">
        <v>848</v>
      </c>
      <c r="H29" s="114">
        <v>884</v>
      </c>
      <c r="I29" s="140">
        <v>849</v>
      </c>
      <c r="J29" s="115">
        <v>-104</v>
      </c>
      <c r="K29" s="116">
        <v>-12.249705535924617</v>
      </c>
    </row>
    <row r="30" spans="1:11" ht="14.1" customHeight="1" x14ac:dyDescent="0.2">
      <c r="A30" s="306" t="s">
        <v>247</v>
      </c>
      <c r="B30" s="307" t="s">
        <v>248</v>
      </c>
      <c r="C30" s="308"/>
      <c r="D30" s="113">
        <v>0.5407150351061254</v>
      </c>
      <c r="E30" s="115">
        <v>134</v>
      </c>
      <c r="F30" s="114" t="s">
        <v>514</v>
      </c>
      <c r="G30" s="114" t="s">
        <v>514</v>
      </c>
      <c r="H30" s="114" t="s">
        <v>514</v>
      </c>
      <c r="I30" s="140" t="s">
        <v>514</v>
      </c>
      <c r="J30" s="115" t="s">
        <v>514</v>
      </c>
      <c r="K30" s="116" t="s">
        <v>514</v>
      </c>
    </row>
    <row r="31" spans="1:11" ht="14.1" customHeight="1" x14ac:dyDescent="0.2">
      <c r="A31" s="306" t="s">
        <v>249</v>
      </c>
      <c r="B31" s="307" t="s">
        <v>250</v>
      </c>
      <c r="C31" s="308"/>
      <c r="D31" s="113">
        <v>2.449358405294165</v>
      </c>
      <c r="E31" s="115">
        <v>607</v>
      </c>
      <c r="F31" s="114">
        <v>732</v>
      </c>
      <c r="G31" s="114">
        <v>716</v>
      </c>
      <c r="H31" s="114">
        <v>744</v>
      </c>
      <c r="I31" s="140">
        <v>712</v>
      </c>
      <c r="J31" s="115">
        <v>-105</v>
      </c>
      <c r="K31" s="116">
        <v>-14.747191011235955</v>
      </c>
    </row>
    <row r="32" spans="1:11" ht="14.1" customHeight="1" x14ac:dyDescent="0.2">
      <c r="A32" s="306">
        <v>31</v>
      </c>
      <c r="B32" s="307" t="s">
        <v>251</v>
      </c>
      <c r="C32" s="308"/>
      <c r="D32" s="113">
        <v>0.3429908804777661</v>
      </c>
      <c r="E32" s="115">
        <v>85</v>
      </c>
      <c r="F32" s="114">
        <v>88</v>
      </c>
      <c r="G32" s="114">
        <v>90</v>
      </c>
      <c r="H32" s="114">
        <v>89</v>
      </c>
      <c r="I32" s="140">
        <v>88</v>
      </c>
      <c r="J32" s="115">
        <v>-3</v>
      </c>
      <c r="K32" s="116">
        <v>-3.4090909090909092</v>
      </c>
    </row>
    <row r="33" spans="1:11" ht="14.1" customHeight="1" x14ac:dyDescent="0.2">
      <c r="A33" s="306">
        <v>32</v>
      </c>
      <c r="B33" s="307" t="s">
        <v>252</v>
      </c>
      <c r="C33" s="308"/>
      <c r="D33" s="113">
        <v>1.170204180453555</v>
      </c>
      <c r="E33" s="115">
        <v>290</v>
      </c>
      <c r="F33" s="114">
        <v>297</v>
      </c>
      <c r="G33" s="114">
        <v>318</v>
      </c>
      <c r="H33" s="114">
        <v>329</v>
      </c>
      <c r="I33" s="140">
        <v>318</v>
      </c>
      <c r="J33" s="115">
        <v>-28</v>
      </c>
      <c r="K33" s="116">
        <v>-8.8050314465408803</v>
      </c>
    </row>
    <row r="34" spans="1:11" ht="14.1" customHeight="1" x14ac:dyDescent="0.2">
      <c r="A34" s="306">
        <v>33</v>
      </c>
      <c r="B34" s="307" t="s">
        <v>253</v>
      </c>
      <c r="C34" s="308"/>
      <c r="D34" s="113">
        <v>0.64562989266403037</v>
      </c>
      <c r="E34" s="115">
        <v>160</v>
      </c>
      <c r="F34" s="114">
        <v>182</v>
      </c>
      <c r="G34" s="114">
        <v>188</v>
      </c>
      <c r="H34" s="114">
        <v>187</v>
      </c>
      <c r="I34" s="140">
        <v>193</v>
      </c>
      <c r="J34" s="115">
        <v>-33</v>
      </c>
      <c r="K34" s="116">
        <v>-17.098445595854923</v>
      </c>
    </row>
    <row r="35" spans="1:11" ht="14.1" customHeight="1" x14ac:dyDescent="0.2">
      <c r="A35" s="306">
        <v>34</v>
      </c>
      <c r="B35" s="307" t="s">
        <v>254</v>
      </c>
      <c r="C35" s="308"/>
      <c r="D35" s="113">
        <v>6.8194657412638202</v>
      </c>
      <c r="E35" s="115">
        <v>1690</v>
      </c>
      <c r="F35" s="114">
        <v>1717</v>
      </c>
      <c r="G35" s="114">
        <v>1778</v>
      </c>
      <c r="H35" s="114">
        <v>1736</v>
      </c>
      <c r="I35" s="140">
        <v>1673</v>
      </c>
      <c r="J35" s="115">
        <v>17</v>
      </c>
      <c r="K35" s="116">
        <v>1.0161386730424387</v>
      </c>
    </row>
    <row r="36" spans="1:11" ht="14.1" customHeight="1" x14ac:dyDescent="0.2">
      <c r="A36" s="306">
        <v>41</v>
      </c>
      <c r="B36" s="307" t="s">
        <v>255</v>
      </c>
      <c r="C36" s="308"/>
      <c r="D36" s="113">
        <v>0.22597046243241062</v>
      </c>
      <c r="E36" s="115">
        <v>56</v>
      </c>
      <c r="F36" s="114">
        <v>55</v>
      </c>
      <c r="G36" s="114">
        <v>54</v>
      </c>
      <c r="H36" s="114">
        <v>53</v>
      </c>
      <c r="I36" s="140">
        <v>53</v>
      </c>
      <c r="J36" s="115">
        <v>3</v>
      </c>
      <c r="K36" s="116">
        <v>5.6603773584905657</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0.40351868291501897</v>
      </c>
      <c r="E38" s="115">
        <v>100</v>
      </c>
      <c r="F38" s="114">
        <v>99</v>
      </c>
      <c r="G38" s="114">
        <v>105</v>
      </c>
      <c r="H38" s="114">
        <v>95</v>
      </c>
      <c r="I38" s="140">
        <v>97</v>
      </c>
      <c r="J38" s="115">
        <v>3</v>
      </c>
      <c r="K38" s="116">
        <v>3.0927835051546393</v>
      </c>
    </row>
    <row r="39" spans="1:11" ht="14.1" customHeight="1" x14ac:dyDescent="0.2">
      <c r="A39" s="306">
        <v>51</v>
      </c>
      <c r="B39" s="307" t="s">
        <v>258</v>
      </c>
      <c r="C39" s="308"/>
      <c r="D39" s="113">
        <v>12.133806795254621</v>
      </c>
      <c r="E39" s="115">
        <v>3007</v>
      </c>
      <c r="F39" s="114">
        <v>3107</v>
      </c>
      <c r="G39" s="114">
        <v>3149</v>
      </c>
      <c r="H39" s="114">
        <v>3165</v>
      </c>
      <c r="I39" s="140">
        <v>3256</v>
      </c>
      <c r="J39" s="115">
        <v>-249</v>
      </c>
      <c r="K39" s="116">
        <v>-7.6474201474201475</v>
      </c>
    </row>
    <row r="40" spans="1:11" ht="14.1" customHeight="1" x14ac:dyDescent="0.2">
      <c r="A40" s="306" t="s">
        <v>259</v>
      </c>
      <c r="B40" s="307" t="s">
        <v>260</v>
      </c>
      <c r="C40" s="308"/>
      <c r="D40" s="113">
        <v>11.859414090872407</v>
      </c>
      <c r="E40" s="115">
        <v>2939</v>
      </c>
      <c r="F40" s="114">
        <v>3036</v>
      </c>
      <c r="G40" s="114">
        <v>3078</v>
      </c>
      <c r="H40" s="114">
        <v>3119</v>
      </c>
      <c r="I40" s="140">
        <v>3215</v>
      </c>
      <c r="J40" s="115">
        <v>-276</v>
      </c>
      <c r="K40" s="116">
        <v>-8.5847589424572313</v>
      </c>
    </row>
    <row r="41" spans="1:11" ht="14.1" customHeight="1" x14ac:dyDescent="0.2">
      <c r="A41" s="306"/>
      <c r="B41" s="307" t="s">
        <v>261</v>
      </c>
      <c r="C41" s="308"/>
      <c r="D41" s="113">
        <v>2.4332176579775644</v>
      </c>
      <c r="E41" s="115">
        <v>603</v>
      </c>
      <c r="F41" s="114">
        <v>622</v>
      </c>
      <c r="G41" s="114">
        <v>637</v>
      </c>
      <c r="H41" s="114">
        <v>658</v>
      </c>
      <c r="I41" s="140">
        <v>656</v>
      </c>
      <c r="J41" s="115">
        <v>-53</v>
      </c>
      <c r="K41" s="116">
        <v>-8.0792682926829276</v>
      </c>
    </row>
    <row r="42" spans="1:11" ht="14.1" customHeight="1" x14ac:dyDescent="0.2">
      <c r="A42" s="306">
        <v>52</v>
      </c>
      <c r="B42" s="307" t="s">
        <v>262</v>
      </c>
      <c r="C42" s="308"/>
      <c r="D42" s="113">
        <v>6.0447098700669839</v>
      </c>
      <c r="E42" s="115">
        <v>1498</v>
      </c>
      <c r="F42" s="114">
        <v>1528</v>
      </c>
      <c r="G42" s="114">
        <v>1533</v>
      </c>
      <c r="H42" s="114">
        <v>1509</v>
      </c>
      <c r="I42" s="140">
        <v>1502</v>
      </c>
      <c r="J42" s="115">
        <v>-4</v>
      </c>
      <c r="K42" s="116">
        <v>-0.26631158455392812</v>
      </c>
    </row>
    <row r="43" spans="1:11" ht="14.1" customHeight="1" x14ac:dyDescent="0.2">
      <c r="A43" s="306" t="s">
        <v>263</v>
      </c>
      <c r="B43" s="307" t="s">
        <v>264</v>
      </c>
      <c r="C43" s="308"/>
      <c r="D43" s="113">
        <v>5.7097893632475181</v>
      </c>
      <c r="E43" s="115">
        <v>1415</v>
      </c>
      <c r="F43" s="114">
        <v>1448</v>
      </c>
      <c r="G43" s="114">
        <v>1443</v>
      </c>
      <c r="H43" s="114">
        <v>1428</v>
      </c>
      <c r="I43" s="140">
        <v>1433</v>
      </c>
      <c r="J43" s="115">
        <v>-18</v>
      </c>
      <c r="K43" s="116">
        <v>-1.2561060711793441</v>
      </c>
    </row>
    <row r="44" spans="1:11" ht="14.1" customHeight="1" x14ac:dyDescent="0.2">
      <c r="A44" s="306">
        <v>53</v>
      </c>
      <c r="B44" s="307" t="s">
        <v>265</v>
      </c>
      <c r="C44" s="308"/>
      <c r="D44" s="113">
        <v>2.4654991526107657</v>
      </c>
      <c r="E44" s="115">
        <v>611</v>
      </c>
      <c r="F44" s="114">
        <v>570</v>
      </c>
      <c r="G44" s="114">
        <v>587</v>
      </c>
      <c r="H44" s="114">
        <v>573</v>
      </c>
      <c r="I44" s="140">
        <v>568</v>
      </c>
      <c r="J44" s="115">
        <v>43</v>
      </c>
      <c r="K44" s="116">
        <v>7.570422535211268</v>
      </c>
    </row>
    <row r="45" spans="1:11" ht="14.1" customHeight="1" x14ac:dyDescent="0.2">
      <c r="A45" s="306" t="s">
        <v>266</v>
      </c>
      <c r="B45" s="307" t="s">
        <v>267</v>
      </c>
      <c r="C45" s="308"/>
      <c r="D45" s="113">
        <v>2.4251472843192641</v>
      </c>
      <c r="E45" s="115">
        <v>601</v>
      </c>
      <c r="F45" s="114">
        <v>560</v>
      </c>
      <c r="G45" s="114">
        <v>579</v>
      </c>
      <c r="H45" s="114">
        <v>565</v>
      </c>
      <c r="I45" s="140">
        <v>560</v>
      </c>
      <c r="J45" s="115">
        <v>41</v>
      </c>
      <c r="K45" s="116">
        <v>7.3214285714285712</v>
      </c>
    </row>
    <row r="46" spans="1:11" ht="14.1" customHeight="1" x14ac:dyDescent="0.2">
      <c r="A46" s="306">
        <v>54</v>
      </c>
      <c r="B46" s="307" t="s">
        <v>268</v>
      </c>
      <c r="C46" s="308"/>
      <c r="D46" s="113">
        <v>11.653619562585748</v>
      </c>
      <c r="E46" s="115">
        <v>2888</v>
      </c>
      <c r="F46" s="114">
        <v>3019</v>
      </c>
      <c r="G46" s="114">
        <v>3003</v>
      </c>
      <c r="H46" s="114">
        <v>3008</v>
      </c>
      <c r="I46" s="140">
        <v>2976</v>
      </c>
      <c r="J46" s="115">
        <v>-88</v>
      </c>
      <c r="K46" s="116">
        <v>-2.956989247311828</v>
      </c>
    </row>
    <row r="47" spans="1:11" ht="14.1" customHeight="1" x14ac:dyDescent="0.2">
      <c r="A47" s="306">
        <v>61</v>
      </c>
      <c r="B47" s="307" t="s">
        <v>269</v>
      </c>
      <c r="C47" s="308"/>
      <c r="D47" s="113">
        <v>0.75054475022193523</v>
      </c>
      <c r="E47" s="115">
        <v>186</v>
      </c>
      <c r="F47" s="114">
        <v>198</v>
      </c>
      <c r="G47" s="114">
        <v>211</v>
      </c>
      <c r="H47" s="114">
        <v>215</v>
      </c>
      <c r="I47" s="140">
        <v>188</v>
      </c>
      <c r="J47" s="115">
        <v>-2</v>
      </c>
      <c r="K47" s="116">
        <v>-1.0638297872340425</v>
      </c>
    </row>
    <row r="48" spans="1:11" ht="14.1" customHeight="1" x14ac:dyDescent="0.2">
      <c r="A48" s="306">
        <v>62</v>
      </c>
      <c r="B48" s="307" t="s">
        <v>270</v>
      </c>
      <c r="C48" s="308"/>
      <c r="D48" s="113">
        <v>9.6925187636187555</v>
      </c>
      <c r="E48" s="115">
        <v>2402</v>
      </c>
      <c r="F48" s="114">
        <v>2519</v>
      </c>
      <c r="G48" s="114">
        <v>2523</v>
      </c>
      <c r="H48" s="114">
        <v>2624</v>
      </c>
      <c r="I48" s="140">
        <v>2491</v>
      </c>
      <c r="J48" s="115">
        <v>-89</v>
      </c>
      <c r="K48" s="116">
        <v>-3.5728623042954637</v>
      </c>
    </row>
    <row r="49" spans="1:11" ht="14.1" customHeight="1" x14ac:dyDescent="0.2">
      <c r="A49" s="306">
        <v>63</v>
      </c>
      <c r="B49" s="307" t="s">
        <v>271</v>
      </c>
      <c r="C49" s="308"/>
      <c r="D49" s="113">
        <v>8.9298684529093695</v>
      </c>
      <c r="E49" s="115">
        <v>2213</v>
      </c>
      <c r="F49" s="114">
        <v>2543</v>
      </c>
      <c r="G49" s="114">
        <v>2623</v>
      </c>
      <c r="H49" s="114">
        <v>2678</v>
      </c>
      <c r="I49" s="140">
        <v>2348</v>
      </c>
      <c r="J49" s="115">
        <v>-135</v>
      </c>
      <c r="K49" s="116">
        <v>-5.7495741056218055</v>
      </c>
    </row>
    <row r="50" spans="1:11" ht="14.1" customHeight="1" x14ac:dyDescent="0.2">
      <c r="A50" s="306" t="s">
        <v>272</v>
      </c>
      <c r="B50" s="307" t="s">
        <v>273</v>
      </c>
      <c r="C50" s="308"/>
      <c r="D50" s="113">
        <v>0.70212250827213296</v>
      </c>
      <c r="E50" s="115">
        <v>174</v>
      </c>
      <c r="F50" s="114">
        <v>202</v>
      </c>
      <c r="G50" s="114">
        <v>203</v>
      </c>
      <c r="H50" s="114">
        <v>201</v>
      </c>
      <c r="I50" s="140">
        <v>204</v>
      </c>
      <c r="J50" s="115">
        <v>-30</v>
      </c>
      <c r="K50" s="116">
        <v>-14.705882352941176</v>
      </c>
    </row>
    <row r="51" spans="1:11" ht="14.1" customHeight="1" x14ac:dyDescent="0.2">
      <c r="A51" s="306" t="s">
        <v>274</v>
      </c>
      <c r="B51" s="307" t="s">
        <v>275</v>
      </c>
      <c r="C51" s="308"/>
      <c r="D51" s="113">
        <v>7.5659753046566056</v>
      </c>
      <c r="E51" s="115">
        <v>1875</v>
      </c>
      <c r="F51" s="114">
        <v>2186</v>
      </c>
      <c r="G51" s="114">
        <v>2261</v>
      </c>
      <c r="H51" s="114">
        <v>2290</v>
      </c>
      <c r="I51" s="140">
        <v>1987</v>
      </c>
      <c r="J51" s="115">
        <v>-112</v>
      </c>
      <c r="K51" s="116">
        <v>-5.6366381479617518</v>
      </c>
    </row>
    <row r="52" spans="1:11" ht="14.1" customHeight="1" x14ac:dyDescent="0.2">
      <c r="A52" s="306">
        <v>71</v>
      </c>
      <c r="B52" s="307" t="s">
        <v>276</v>
      </c>
      <c r="C52" s="308"/>
      <c r="D52" s="113">
        <v>13.473488822532483</v>
      </c>
      <c r="E52" s="115">
        <v>3339</v>
      </c>
      <c r="F52" s="114">
        <v>3375</v>
      </c>
      <c r="G52" s="114">
        <v>3370</v>
      </c>
      <c r="H52" s="114">
        <v>3323</v>
      </c>
      <c r="I52" s="140">
        <v>3371</v>
      </c>
      <c r="J52" s="115">
        <v>-32</v>
      </c>
      <c r="K52" s="116">
        <v>-0.9492732126965292</v>
      </c>
    </row>
    <row r="53" spans="1:11" ht="14.1" customHeight="1" x14ac:dyDescent="0.2">
      <c r="A53" s="306" t="s">
        <v>277</v>
      </c>
      <c r="B53" s="307" t="s">
        <v>278</v>
      </c>
      <c r="C53" s="308"/>
      <c r="D53" s="113">
        <v>1.1944153014284562</v>
      </c>
      <c r="E53" s="115">
        <v>296</v>
      </c>
      <c r="F53" s="114">
        <v>310</v>
      </c>
      <c r="G53" s="114">
        <v>308</v>
      </c>
      <c r="H53" s="114">
        <v>302</v>
      </c>
      <c r="I53" s="140">
        <v>299</v>
      </c>
      <c r="J53" s="115">
        <v>-3</v>
      </c>
      <c r="K53" s="116">
        <v>-1.0033444816053512</v>
      </c>
    </row>
    <row r="54" spans="1:11" ht="14.1" customHeight="1" x14ac:dyDescent="0.2">
      <c r="A54" s="306" t="s">
        <v>279</v>
      </c>
      <c r="B54" s="307" t="s">
        <v>280</v>
      </c>
      <c r="C54" s="308"/>
      <c r="D54" s="113">
        <v>11.173432329916874</v>
      </c>
      <c r="E54" s="115">
        <v>2769</v>
      </c>
      <c r="F54" s="114">
        <v>2799</v>
      </c>
      <c r="G54" s="114">
        <v>2798</v>
      </c>
      <c r="H54" s="114">
        <v>2763</v>
      </c>
      <c r="I54" s="140">
        <v>2798</v>
      </c>
      <c r="J54" s="115">
        <v>-29</v>
      </c>
      <c r="K54" s="116">
        <v>-1.0364546104360257</v>
      </c>
    </row>
    <row r="55" spans="1:11" ht="14.1" customHeight="1" x14ac:dyDescent="0.2">
      <c r="A55" s="306">
        <v>72</v>
      </c>
      <c r="B55" s="307" t="s">
        <v>281</v>
      </c>
      <c r="C55" s="308"/>
      <c r="D55" s="113">
        <v>1.3437172141070131</v>
      </c>
      <c r="E55" s="115">
        <v>333</v>
      </c>
      <c r="F55" s="114">
        <v>336</v>
      </c>
      <c r="G55" s="114">
        <v>337</v>
      </c>
      <c r="H55" s="114">
        <v>342</v>
      </c>
      <c r="I55" s="140">
        <v>342</v>
      </c>
      <c r="J55" s="115">
        <v>-9</v>
      </c>
      <c r="K55" s="116">
        <v>-2.6315789473684212</v>
      </c>
    </row>
    <row r="56" spans="1:11" ht="14.1" customHeight="1" x14ac:dyDescent="0.2">
      <c r="A56" s="306" t="s">
        <v>282</v>
      </c>
      <c r="B56" s="307" t="s">
        <v>283</v>
      </c>
      <c r="C56" s="308"/>
      <c r="D56" s="113">
        <v>0.1573722863368574</v>
      </c>
      <c r="E56" s="115">
        <v>39</v>
      </c>
      <c r="F56" s="114">
        <v>38</v>
      </c>
      <c r="G56" s="114">
        <v>36</v>
      </c>
      <c r="H56" s="114">
        <v>37</v>
      </c>
      <c r="I56" s="140">
        <v>36</v>
      </c>
      <c r="J56" s="115">
        <v>3</v>
      </c>
      <c r="K56" s="116">
        <v>8.3333333333333339</v>
      </c>
    </row>
    <row r="57" spans="1:11" ht="14.1" customHeight="1" x14ac:dyDescent="0.2">
      <c r="A57" s="306" t="s">
        <v>284</v>
      </c>
      <c r="B57" s="307" t="s">
        <v>285</v>
      </c>
      <c r="C57" s="308"/>
      <c r="D57" s="113">
        <v>0.93212815753369382</v>
      </c>
      <c r="E57" s="115">
        <v>231</v>
      </c>
      <c r="F57" s="114">
        <v>238</v>
      </c>
      <c r="G57" s="114">
        <v>243</v>
      </c>
      <c r="H57" s="114">
        <v>243</v>
      </c>
      <c r="I57" s="140">
        <v>246</v>
      </c>
      <c r="J57" s="115">
        <v>-15</v>
      </c>
      <c r="K57" s="116">
        <v>-6.0975609756097562</v>
      </c>
    </row>
    <row r="58" spans="1:11" ht="14.1" customHeight="1" x14ac:dyDescent="0.2">
      <c r="A58" s="306">
        <v>73</v>
      </c>
      <c r="B58" s="307" t="s">
        <v>286</v>
      </c>
      <c r="C58" s="308"/>
      <c r="D58" s="113">
        <v>0.83124848680493912</v>
      </c>
      <c r="E58" s="115">
        <v>206</v>
      </c>
      <c r="F58" s="114">
        <v>207</v>
      </c>
      <c r="G58" s="114">
        <v>204</v>
      </c>
      <c r="H58" s="114">
        <v>216</v>
      </c>
      <c r="I58" s="140">
        <v>222</v>
      </c>
      <c r="J58" s="115">
        <v>-16</v>
      </c>
      <c r="K58" s="116">
        <v>-7.2072072072072073</v>
      </c>
    </row>
    <row r="59" spans="1:11" ht="14.1" customHeight="1" x14ac:dyDescent="0.2">
      <c r="A59" s="306" t="s">
        <v>287</v>
      </c>
      <c r="B59" s="307" t="s">
        <v>288</v>
      </c>
      <c r="C59" s="308"/>
      <c r="D59" s="113">
        <v>0.58106690339762734</v>
      </c>
      <c r="E59" s="115">
        <v>144</v>
      </c>
      <c r="F59" s="114">
        <v>141</v>
      </c>
      <c r="G59" s="114">
        <v>140</v>
      </c>
      <c r="H59" s="114">
        <v>144</v>
      </c>
      <c r="I59" s="140">
        <v>144</v>
      </c>
      <c r="J59" s="115">
        <v>0</v>
      </c>
      <c r="K59" s="116">
        <v>0</v>
      </c>
    </row>
    <row r="60" spans="1:11" ht="14.1" customHeight="1" x14ac:dyDescent="0.2">
      <c r="A60" s="306">
        <v>81</v>
      </c>
      <c r="B60" s="307" t="s">
        <v>289</v>
      </c>
      <c r="C60" s="308"/>
      <c r="D60" s="113">
        <v>3.0748123638124447</v>
      </c>
      <c r="E60" s="115">
        <v>762</v>
      </c>
      <c r="F60" s="114">
        <v>762</v>
      </c>
      <c r="G60" s="114">
        <v>762</v>
      </c>
      <c r="H60" s="114">
        <v>783</v>
      </c>
      <c r="I60" s="140">
        <v>772</v>
      </c>
      <c r="J60" s="115">
        <v>-10</v>
      </c>
      <c r="K60" s="116">
        <v>-1.2953367875647668</v>
      </c>
    </row>
    <row r="61" spans="1:11" ht="14.1" customHeight="1" x14ac:dyDescent="0.2">
      <c r="A61" s="306" t="s">
        <v>290</v>
      </c>
      <c r="B61" s="307" t="s">
        <v>291</v>
      </c>
      <c r="C61" s="308"/>
      <c r="D61" s="113">
        <v>0.75861512388023566</v>
      </c>
      <c r="E61" s="115">
        <v>188</v>
      </c>
      <c r="F61" s="114">
        <v>179</v>
      </c>
      <c r="G61" s="114">
        <v>172</v>
      </c>
      <c r="H61" s="114">
        <v>175</v>
      </c>
      <c r="I61" s="140">
        <v>177</v>
      </c>
      <c r="J61" s="115">
        <v>11</v>
      </c>
      <c r="K61" s="116">
        <v>6.2146892655367232</v>
      </c>
    </row>
    <row r="62" spans="1:11" ht="14.1" customHeight="1" x14ac:dyDescent="0.2">
      <c r="A62" s="306" t="s">
        <v>292</v>
      </c>
      <c r="B62" s="307" t="s">
        <v>293</v>
      </c>
      <c r="C62" s="308"/>
      <c r="D62" s="113">
        <v>1.509159874102171</v>
      </c>
      <c r="E62" s="115">
        <v>374</v>
      </c>
      <c r="F62" s="114">
        <v>375</v>
      </c>
      <c r="G62" s="114">
        <v>389</v>
      </c>
      <c r="H62" s="114">
        <v>400</v>
      </c>
      <c r="I62" s="140">
        <v>385</v>
      </c>
      <c r="J62" s="115">
        <v>-11</v>
      </c>
      <c r="K62" s="116">
        <v>-2.8571428571428572</v>
      </c>
    </row>
    <row r="63" spans="1:11" ht="14.1" customHeight="1" x14ac:dyDescent="0.2">
      <c r="A63" s="306"/>
      <c r="B63" s="307" t="s">
        <v>294</v>
      </c>
      <c r="C63" s="308"/>
      <c r="D63" s="113">
        <v>1.2630134775240094</v>
      </c>
      <c r="E63" s="115">
        <v>313</v>
      </c>
      <c r="F63" s="114">
        <v>303</v>
      </c>
      <c r="G63" s="114">
        <v>316</v>
      </c>
      <c r="H63" s="114">
        <v>321</v>
      </c>
      <c r="I63" s="140">
        <v>303</v>
      </c>
      <c r="J63" s="115">
        <v>10</v>
      </c>
      <c r="K63" s="116">
        <v>3.3003300330033003</v>
      </c>
    </row>
    <row r="64" spans="1:11" ht="14.1" customHeight="1" x14ac:dyDescent="0.2">
      <c r="A64" s="306" t="s">
        <v>295</v>
      </c>
      <c r="B64" s="307" t="s">
        <v>296</v>
      </c>
      <c r="C64" s="308"/>
      <c r="D64" s="113">
        <v>0.10491485755790493</v>
      </c>
      <c r="E64" s="115">
        <v>26</v>
      </c>
      <c r="F64" s="114">
        <v>29</v>
      </c>
      <c r="G64" s="114">
        <v>26</v>
      </c>
      <c r="H64" s="114">
        <v>24</v>
      </c>
      <c r="I64" s="140">
        <v>30</v>
      </c>
      <c r="J64" s="115">
        <v>-4</v>
      </c>
      <c r="K64" s="116">
        <v>-13.333333333333334</v>
      </c>
    </row>
    <row r="65" spans="1:11" ht="14.1" customHeight="1" x14ac:dyDescent="0.2">
      <c r="A65" s="306" t="s">
        <v>297</v>
      </c>
      <c r="B65" s="307" t="s">
        <v>298</v>
      </c>
      <c r="C65" s="308"/>
      <c r="D65" s="113">
        <v>0.38334274876926799</v>
      </c>
      <c r="E65" s="115">
        <v>95</v>
      </c>
      <c r="F65" s="114">
        <v>105</v>
      </c>
      <c r="G65" s="114">
        <v>100</v>
      </c>
      <c r="H65" s="114">
        <v>109</v>
      </c>
      <c r="I65" s="140">
        <v>108</v>
      </c>
      <c r="J65" s="115">
        <v>-13</v>
      </c>
      <c r="K65" s="116">
        <v>-12.037037037037036</v>
      </c>
    </row>
    <row r="66" spans="1:11" ht="14.1" customHeight="1" x14ac:dyDescent="0.2">
      <c r="A66" s="306">
        <v>82</v>
      </c>
      <c r="B66" s="307" t="s">
        <v>299</v>
      </c>
      <c r="C66" s="308"/>
      <c r="D66" s="113">
        <v>1.509159874102171</v>
      </c>
      <c r="E66" s="115">
        <v>374</v>
      </c>
      <c r="F66" s="114">
        <v>373</v>
      </c>
      <c r="G66" s="114">
        <v>389</v>
      </c>
      <c r="H66" s="114">
        <v>379</v>
      </c>
      <c r="I66" s="140">
        <v>372</v>
      </c>
      <c r="J66" s="115">
        <v>2</v>
      </c>
      <c r="K66" s="116">
        <v>0.5376344086021505</v>
      </c>
    </row>
    <row r="67" spans="1:11" ht="14.1" customHeight="1" x14ac:dyDescent="0.2">
      <c r="A67" s="306" t="s">
        <v>300</v>
      </c>
      <c r="B67" s="307" t="s">
        <v>301</v>
      </c>
      <c r="C67" s="308"/>
      <c r="D67" s="113">
        <v>0.77879105802598658</v>
      </c>
      <c r="E67" s="115">
        <v>193</v>
      </c>
      <c r="F67" s="114">
        <v>183</v>
      </c>
      <c r="G67" s="114">
        <v>196</v>
      </c>
      <c r="H67" s="114">
        <v>190</v>
      </c>
      <c r="I67" s="140">
        <v>183</v>
      </c>
      <c r="J67" s="115">
        <v>10</v>
      </c>
      <c r="K67" s="116">
        <v>5.4644808743169397</v>
      </c>
    </row>
    <row r="68" spans="1:11" ht="14.1" customHeight="1" x14ac:dyDescent="0.2">
      <c r="A68" s="306" t="s">
        <v>302</v>
      </c>
      <c r="B68" s="307" t="s">
        <v>303</v>
      </c>
      <c r="C68" s="308"/>
      <c r="D68" s="113">
        <v>0.38737793559841821</v>
      </c>
      <c r="E68" s="115">
        <v>96</v>
      </c>
      <c r="F68" s="114">
        <v>102</v>
      </c>
      <c r="G68" s="114">
        <v>104</v>
      </c>
      <c r="H68" s="114">
        <v>100</v>
      </c>
      <c r="I68" s="140">
        <v>100</v>
      </c>
      <c r="J68" s="115">
        <v>-4</v>
      </c>
      <c r="K68" s="116">
        <v>-4</v>
      </c>
    </row>
    <row r="69" spans="1:11" ht="14.1" customHeight="1" x14ac:dyDescent="0.2">
      <c r="A69" s="306">
        <v>83</v>
      </c>
      <c r="B69" s="307" t="s">
        <v>304</v>
      </c>
      <c r="C69" s="308"/>
      <c r="D69" s="113">
        <v>2.2839157452990073</v>
      </c>
      <c r="E69" s="115">
        <v>566</v>
      </c>
      <c r="F69" s="114">
        <v>578</v>
      </c>
      <c r="G69" s="114">
        <v>575</v>
      </c>
      <c r="H69" s="114">
        <v>604</v>
      </c>
      <c r="I69" s="140">
        <v>563</v>
      </c>
      <c r="J69" s="115">
        <v>3</v>
      </c>
      <c r="K69" s="116">
        <v>0.53285968028419184</v>
      </c>
    </row>
    <row r="70" spans="1:11" ht="14.1" customHeight="1" x14ac:dyDescent="0.2">
      <c r="A70" s="306" t="s">
        <v>305</v>
      </c>
      <c r="B70" s="307" t="s">
        <v>306</v>
      </c>
      <c r="C70" s="308"/>
      <c r="D70" s="113">
        <v>1.2670486643531595</v>
      </c>
      <c r="E70" s="115">
        <v>314</v>
      </c>
      <c r="F70" s="114">
        <v>309</v>
      </c>
      <c r="G70" s="114">
        <v>308</v>
      </c>
      <c r="H70" s="114">
        <v>327</v>
      </c>
      <c r="I70" s="140">
        <v>309</v>
      </c>
      <c r="J70" s="115">
        <v>5</v>
      </c>
      <c r="K70" s="116">
        <v>1.6181229773462784</v>
      </c>
    </row>
    <row r="71" spans="1:11" ht="14.1" customHeight="1" x14ac:dyDescent="0.2">
      <c r="A71" s="306"/>
      <c r="B71" s="307" t="s">
        <v>307</v>
      </c>
      <c r="C71" s="308"/>
      <c r="D71" s="113">
        <v>0.74247437656363491</v>
      </c>
      <c r="E71" s="115">
        <v>184</v>
      </c>
      <c r="F71" s="114">
        <v>187</v>
      </c>
      <c r="G71" s="114">
        <v>181</v>
      </c>
      <c r="H71" s="114">
        <v>193</v>
      </c>
      <c r="I71" s="140">
        <v>187</v>
      </c>
      <c r="J71" s="115">
        <v>-3</v>
      </c>
      <c r="K71" s="116">
        <v>-1.6042780748663101</v>
      </c>
    </row>
    <row r="72" spans="1:11" ht="14.1" customHeight="1" x14ac:dyDescent="0.2">
      <c r="A72" s="306">
        <v>84</v>
      </c>
      <c r="B72" s="307" t="s">
        <v>308</v>
      </c>
      <c r="C72" s="308"/>
      <c r="D72" s="113">
        <v>1.3759987087402146</v>
      </c>
      <c r="E72" s="115">
        <v>341</v>
      </c>
      <c r="F72" s="114">
        <v>354</v>
      </c>
      <c r="G72" s="114">
        <v>346</v>
      </c>
      <c r="H72" s="114">
        <v>347</v>
      </c>
      <c r="I72" s="140">
        <v>364</v>
      </c>
      <c r="J72" s="115">
        <v>-23</v>
      </c>
      <c r="K72" s="116">
        <v>-6.3186813186813184</v>
      </c>
    </row>
    <row r="73" spans="1:11" ht="14.1" customHeight="1" x14ac:dyDescent="0.2">
      <c r="A73" s="306" t="s">
        <v>309</v>
      </c>
      <c r="B73" s="307" t="s">
        <v>310</v>
      </c>
      <c r="C73" s="308"/>
      <c r="D73" s="113">
        <v>0.25018158340731178</v>
      </c>
      <c r="E73" s="115">
        <v>62</v>
      </c>
      <c r="F73" s="114">
        <v>60</v>
      </c>
      <c r="G73" s="114">
        <v>56</v>
      </c>
      <c r="H73" s="114">
        <v>52</v>
      </c>
      <c r="I73" s="140">
        <v>59</v>
      </c>
      <c r="J73" s="115">
        <v>3</v>
      </c>
      <c r="K73" s="116">
        <v>5.0847457627118642</v>
      </c>
    </row>
    <row r="74" spans="1:11" ht="14.1" customHeight="1" x14ac:dyDescent="0.2">
      <c r="A74" s="306" t="s">
        <v>311</v>
      </c>
      <c r="B74" s="307" t="s">
        <v>312</v>
      </c>
      <c r="C74" s="308"/>
      <c r="D74" s="113">
        <v>7.2633362924703418E-2</v>
      </c>
      <c r="E74" s="115">
        <v>18</v>
      </c>
      <c r="F74" s="114">
        <v>17</v>
      </c>
      <c r="G74" s="114">
        <v>18</v>
      </c>
      <c r="H74" s="114">
        <v>21</v>
      </c>
      <c r="I74" s="140">
        <v>21</v>
      </c>
      <c r="J74" s="115">
        <v>-3</v>
      </c>
      <c r="K74" s="116">
        <v>-14.285714285714286</v>
      </c>
    </row>
    <row r="75" spans="1:11" ht="14.1" customHeight="1" x14ac:dyDescent="0.2">
      <c r="A75" s="306" t="s">
        <v>313</v>
      </c>
      <c r="B75" s="307" t="s">
        <v>314</v>
      </c>
      <c r="C75" s="308"/>
      <c r="D75" s="113">
        <v>3.6316681462351709E-2</v>
      </c>
      <c r="E75" s="115">
        <v>9</v>
      </c>
      <c r="F75" s="114">
        <v>8</v>
      </c>
      <c r="G75" s="114">
        <v>7</v>
      </c>
      <c r="H75" s="114">
        <v>7</v>
      </c>
      <c r="I75" s="140">
        <v>8</v>
      </c>
      <c r="J75" s="115">
        <v>1</v>
      </c>
      <c r="K75" s="116">
        <v>12.5</v>
      </c>
    </row>
    <row r="76" spans="1:11" ht="14.1" customHeight="1" x14ac:dyDescent="0.2">
      <c r="A76" s="306">
        <v>91</v>
      </c>
      <c r="B76" s="307" t="s">
        <v>315</v>
      </c>
      <c r="C76" s="308"/>
      <c r="D76" s="113">
        <v>5.6492615608102655E-2</v>
      </c>
      <c r="E76" s="115">
        <v>14</v>
      </c>
      <c r="F76" s="114">
        <v>12</v>
      </c>
      <c r="G76" s="114">
        <v>13</v>
      </c>
      <c r="H76" s="114">
        <v>11</v>
      </c>
      <c r="I76" s="140">
        <v>14</v>
      </c>
      <c r="J76" s="115">
        <v>0</v>
      </c>
      <c r="K76" s="116">
        <v>0</v>
      </c>
    </row>
    <row r="77" spans="1:11" ht="14.1" customHeight="1" x14ac:dyDescent="0.2">
      <c r="A77" s="306">
        <v>92</v>
      </c>
      <c r="B77" s="307" t="s">
        <v>316</v>
      </c>
      <c r="C77" s="308"/>
      <c r="D77" s="113">
        <v>0.22193527560326043</v>
      </c>
      <c r="E77" s="115">
        <v>55</v>
      </c>
      <c r="F77" s="114">
        <v>59</v>
      </c>
      <c r="G77" s="114">
        <v>65</v>
      </c>
      <c r="H77" s="114">
        <v>70</v>
      </c>
      <c r="I77" s="140">
        <v>68</v>
      </c>
      <c r="J77" s="115">
        <v>-13</v>
      </c>
      <c r="K77" s="116">
        <v>-19.117647058823529</v>
      </c>
    </row>
    <row r="78" spans="1:11" ht="14.1" customHeight="1" x14ac:dyDescent="0.2">
      <c r="A78" s="306">
        <v>93</v>
      </c>
      <c r="B78" s="307" t="s">
        <v>317</v>
      </c>
      <c r="C78" s="308"/>
      <c r="D78" s="113">
        <v>0.1170204180453555</v>
      </c>
      <c r="E78" s="115">
        <v>29</v>
      </c>
      <c r="F78" s="114">
        <v>30</v>
      </c>
      <c r="G78" s="114">
        <v>28</v>
      </c>
      <c r="H78" s="114">
        <v>30</v>
      </c>
      <c r="I78" s="140">
        <v>29</v>
      </c>
      <c r="J78" s="115">
        <v>0</v>
      </c>
      <c r="K78" s="116">
        <v>0</v>
      </c>
    </row>
    <row r="79" spans="1:11" ht="14.1" customHeight="1" x14ac:dyDescent="0.2">
      <c r="A79" s="306">
        <v>94</v>
      </c>
      <c r="B79" s="307" t="s">
        <v>318</v>
      </c>
      <c r="C79" s="308"/>
      <c r="D79" s="113">
        <v>0.37930756194011783</v>
      </c>
      <c r="E79" s="115">
        <v>94</v>
      </c>
      <c r="F79" s="114">
        <v>120</v>
      </c>
      <c r="G79" s="114">
        <v>116</v>
      </c>
      <c r="H79" s="114">
        <v>107</v>
      </c>
      <c r="I79" s="140">
        <v>116</v>
      </c>
      <c r="J79" s="115">
        <v>-22</v>
      </c>
      <c r="K79" s="116">
        <v>-18.96551724137931</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2.429182471148414</v>
      </c>
      <c r="E81" s="143">
        <v>602</v>
      </c>
      <c r="F81" s="144">
        <v>631</v>
      </c>
      <c r="G81" s="144">
        <v>635</v>
      </c>
      <c r="H81" s="144">
        <v>677</v>
      </c>
      <c r="I81" s="145">
        <v>614</v>
      </c>
      <c r="J81" s="143">
        <v>-12</v>
      </c>
      <c r="K81" s="146">
        <v>-1.9543973941368078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12861</v>
      </c>
      <c r="G12" s="536">
        <v>9530</v>
      </c>
      <c r="H12" s="536">
        <v>16133</v>
      </c>
      <c r="I12" s="536">
        <v>12313</v>
      </c>
      <c r="J12" s="537">
        <v>13153</v>
      </c>
      <c r="K12" s="538">
        <v>-292</v>
      </c>
      <c r="L12" s="349">
        <v>-2.2200258496160572</v>
      </c>
    </row>
    <row r="13" spans="1:17" s="110" customFormat="1" ht="15" customHeight="1" x14ac:dyDescent="0.2">
      <c r="A13" s="350" t="s">
        <v>345</v>
      </c>
      <c r="B13" s="351" t="s">
        <v>346</v>
      </c>
      <c r="C13" s="347"/>
      <c r="D13" s="347"/>
      <c r="E13" s="348"/>
      <c r="F13" s="536">
        <v>7156</v>
      </c>
      <c r="G13" s="536">
        <v>5071</v>
      </c>
      <c r="H13" s="536">
        <v>8820</v>
      </c>
      <c r="I13" s="536">
        <v>6678</v>
      </c>
      <c r="J13" s="537">
        <v>7722</v>
      </c>
      <c r="K13" s="538">
        <v>-566</v>
      </c>
      <c r="L13" s="349">
        <v>-7.3297073297073299</v>
      </c>
    </row>
    <row r="14" spans="1:17" s="110" customFormat="1" ht="22.5" customHeight="1" x14ac:dyDescent="0.2">
      <c r="A14" s="350"/>
      <c r="B14" s="351" t="s">
        <v>347</v>
      </c>
      <c r="C14" s="347"/>
      <c r="D14" s="347"/>
      <c r="E14" s="348"/>
      <c r="F14" s="536">
        <v>5705</v>
      </c>
      <c r="G14" s="536">
        <v>4459</v>
      </c>
      <c r="H14" s="536">
        <v>7313</v>
      </c>
      <c r="I14" s="536">
        <v>5635</v>
      </c>
      <c r="J14" s="537">
        <v>5431</v>
      </c>
      <c r="K14" s="538">
        <v>274</v>
      </c>
      <c r="L14" s="349">
        <v>5.0451113975326827</v>
      </c>
    </row>
    <row r="15" spans="1:17" s="110" customFormat="1" ht="15" customHeight="1" x14ac:dyDescent="0.2">
      <c r="A15" s="350" t="s">
        <v>348</v>
      </c>
      <c r="B15" s="351" t="s">
        <v>108</v>
      </c>
      <c r="C15" s="347"/>
      <c r="D15" s="347"/>
      <c r="E15" s="348"/>
      <c r="F15" s="536">
        <v>2107</v>
      </c>
      <c r="G15" s="536">
        <v>1797</v>
      </c>
      <c r="H15" s="536">
        <v>6088</v>
      </c>
      <c r="I15" s="536">
        <v>2016</v>
      </c>
      <c r="J15" s="537">
        <v>1974</v>
      </c>
      <c r="K15" s="538">
        <v>133</v>
      </c>
      <c r="L15" s="349">
        <v>6.7375886524822697</v>
      </c>
    </row>
    <row r="16" spans="1:17" s="110" customFormat="1" ht="15" customHeight="1" x14ac:dyDescent="0.2">
      <c r="A16" s="350"/>
      <c r="B16" s="351" t="s">
        <v>109</v>
      </c>
      <c r="C16" s="347"/>
      <c r="D16" s="347"/>
      <c r="E16" s="348"/>
      <c r="F16" s="536">
        <v>8950</v>
      </c>
      <c r="G16" s="536">
        <v>6569</v>
      </c>
      <c r="H16" s="536">
        <v>8703</v>
      </c>
      <c r="I16" s="536">
        <v>8602</v>
      </c>
      <c r="J16" s="537">
        <v>9168</v>
      </c>
      <c r="K16" s="538">
        <v>-218</v>
      </c>
      <c r="L16" s="349">
        <v>-2.3778359511343803</v>
      </c>
    </row>
    <row r="17" spans="1:12" s="110" customFormat="1" ht="15" customHeight="1" x14ac:dyDescent="0.2">
      <c r="A17" s="350"/>
      <c r="B17" s="351" t="s">
        <v>110</v>
      </c>
      <c r="C17" s="347"/>
      <c r="D17" s="347"/>
      <c r="E17" s="348"/>
      <c r="F17" s="536">
        <v>1649</v>
      </c>
      <c r="G17" s="536">
        <v>1018</v>
      </c>
      <c r="H17" s="536">
        <v>1149</v>
      </c>
      <c r="I17" s="536">
        <v>1516</v>
      </c>
      <c r="J17" s="537">
        <v>1757</v>
      </c>
      <c r="K17" s="538">
        <v>-108</v>
      </c>
      <c r="L17" s="349">
        <v>-6.1468412066021632</v>
      </c>
    </row>
    <row r="18" spans="1:12" s="110" customFormat="1" ht="15" customHeight="1" x14ac:dyDescent="0.2">
      <c r="A18" s="350"/>
      <c r="B18" s="351" t="s">
        <v>111</v>
      </c>
      <c r="C18" s="347"/>
      <c r="D18" s="347"/>
      <c r="E18" s="348"/>
      <c r="F18" s="536">
        <v>155</v>
      </c>
      <c r="G18" s="536">
        <v>146</v>
      </c>
      <c r="H18" s="536">
        <v>193</v>
      </c>
      <c r="I18" s="536">
        <v>179</v>
      </c>
      <c r="J18" s="537">
        <v>254</v>
      </c>
      <c r="K18" s="538">
        <v>-99</v>
      </c>
      <c r="L18" s="349">
        <v>-38.976377952755904</v>
      </c>
    </row>
    <row r="19" spans="1:12" s="110" customFormat="1" ht="15" customHeight="1" x14ac:dyDescent="0.2">
      <c r="A19" s="118" t="s">
        <v>113</v>
      </c>
      <c r="B19" s="119" t="s">
        <v>181</v>
      </c>
      <c r="C19" s="347"/>
      <c r="D19" s="347"/>
      <c r="E19" s="348"/>
      <c r="F19" s="536">
        <v>8752</v>
      </c>
      <c r="G19" s="536">
        <v>6516</v>
      </c>
      <c r="H19" s="536">
        <v>11935</v>
      </c>
      <c r="I19" s="536">
        <v>8263</v>
      </c>
      <c r="J19" s="537">
        <v>9221</v>
      </c>
      <c r="K19" s="538">
        <v>-469</v>
      </c>
      <c r="L19" s="349">
        <v>-5.0862162455265159</v>
      </c>
    </row>
    <row r="20" spans="1:12" s="110" customFormat="1" ht="15" customHeight="1" x14ac:dyDescent="0.2">
      <c r="A20" s="118"/>
      <c r="B20" s="119" t="s">
        <v>182</v>
      </c>
      <c r="C20" s="347"/>
      <c r="D20" s="347"/>
      <c r="E20" s="348"/>
      <c r="F20" s="536">
        <v>4109</v>
      </c>
      <c r="G20" s="536">
        <v>3014</v>
      </c>
      <c r="H20" s="536">
        <v>4198</v>
      </c>
      <c r="I20" s="536">
        <v>4050</v>
      </c>
      <c r="J20" s="537">
        <v>3932</v>
      </c>
      <c r="K20" s="538">
        <v>177</v>
      </c>
      <c r="L20" s="349">
        <v>4.5015259409969479</v>
      </c>
    </row>
    <row r="21" spans="1:12" s="110" customFormat="1" ht="15" customHeight="1" x14ac:dyDescent="0.2">
      <c r="A21" s="118" t="s">
        <v>113</v>
      </c>
      <c r="B21" s="119" t="s">
        <v>116</v>
      </c>
      <c r="C21" s="347"/>
      <c r="D21" s="347"/>
      <c r="E21" s="348"/>
      <c r="F21" s="536">
        <v>11252</v>
      </c>
      <c r="G21" s="536">
        <v>8215</v>
      </c>
      <c r="H21" s="536">
        <v>14088</v>
      </c>
      <c r="I21" s="536">
        <v>10578</v>
      </c>
      <c r="J21" s="537">
        <v>11602</v>
      </c>
      <c r="K21" s="538">
        <v>-350</v>
      </c>
      <c r="L21" s="349">
        <v>-3.016721254956042</v>
      </c>
    </row>
    <row r="22" spans="1:12" s="110" customFormat="1" ht="15" customHeight="1" x14ac:dyDescent="0.2">
      <c r="A22" s="118"/>
      <c r="B22" s="119" t="s">
        <v>117</v>
      </c>
      <c r="C22" s="347"/>
      <c r="D22" s="347"/>
      <c r="E22" s="348"/>
      <c r="F22" s="536">
        <v>1603</v>
      </c>
      <c r="G22" s="536">
        <v>1309</v>
      </c>
      <c r="H22" s="536">
        <v>2031</v>
      </c>
      <c r="I22" s="536">
        <v>1725</v>
      </c>
      <c r="J22" s="537">
        <v>1542</v>
      </c>
      <c r="K22" s="538">
        <v>61</v>
      </c>
      <c r="L22" s="349">
        <v>3.9559014267185475</v>
      </c>
    </row>
    <row r="23" spans="1:12" s="110" customFormat="1" ht="15" customHeight="1" x14ac:dyDescent="0.2">
      <c r="A23" s="352" t="s">
        <v>348</v>
      </c>
      <c r="B23" s="353" t="s">
        <v>193</v>
      </c>
      <c r="C23" s="354"/>
      <c r="D23" s="354"/>
      <c r="E23" s="355"/>
      <c r="F23" s="539">
        <v>177</v>
      </c>
      <c r="G23" s="539">
        <v>228</v>
      </c>
      <c r="H23" s="539">
        <v>2596</v>
      </c>
      <c r="I23" s="539">
        <v>131</v>
      </c>
      <c r="J23" s="540">
        <v>173</v>
      </c>
      <c r="K23" s="541">
        <v>4</v>
      </c>
      <c r="L23" s="356">
        <v>2.3121387283236996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39.5</v>
      </c>
      <c r="H25" s="542">
        <v>39.1</v>
      </c>
      <c r="I25" s="542">
        <v>38.799999999999997</v>
      </c>
      <c r="J25" s="542">
        <v>34.6</v>
      </c>
      <c r="K25" s="543" t="s">
        <v>350</v>
      </c>
      <c r="L25" s="364">
        <v>-1.3999999999999986</v>
      </c>
    </row>
    <row r="26" spans="1:12" s="110" customFormat="1" ht="15" customHeight="1" x14ac:dyDescent="0.2">
      <c r="A26" s="365" t="s">
        <v>105</v>
      </c>
      <c r="B26" s="366" t="s">
        <v>346</v>
      </c>
      <c r="C26" s="362"/>
      <c r="D26" s="362"/>
      <c r="E26" s="363"/>
      <c r="F26" s="542">
        <v>29.4</v>
      </c>
      <c r="G26" s="542">
        <v>36.700000000000003</v>
      </c>
      <c r="H26" s="542">
        <v>36.200000000000003</v>
      </c>
      <c r="I26" s="542">
        <v>34.4</v>
      </c>
      <c r="J26" s="544">
        <v>31</v>
      </c>
      <c r="K26" s="543" t="s">
        <v>350</v>
      </c>
      <c r="L26" s="364">
        <v>-1.6000000000000014</v>
      </c>
    </row>
    <row r="27" spans="1:12" s="110" customFormat="1" ht="15" customHeight="1" x14ac:dyDescent="0.2">
      <c r="A27" s="365"/>
      <c r="B27" s="366" t="s">
        <v>347</v>
      </c>
      <c r="C27" s="362"/>
      <c r="D27" s="362"/>
      <c r="E27" s="363"/>
      <c r="F27" s="542">
        <v>38</v>
      </c>
      <c r="G27" s="542">
        <v>42.6</v>
      </c>
      <c r="H27" s="542">
        <v>42.6</v>
      </c>
      <c r="I27" s="542">
        <v>44</v>
      </c>
      <c r="J27" s="542">
        <v>39.799999999999997</v>
      </c>
      <c r="K27" s="543" t="s">
        <v>350</v>
      </c>
      <c r="L27" s="364">
        <v>-1.7999999999999972</v>
      </c>
    </row>
    <row r="28" spans="1:12" s="110" customFormat="1" ht="15" customHeight="1" x14ac:dyDescent="0.2">
      <c r="A28" s="365" t="s">
        <v>113</v>
      </c>
      <c r="B28" s="366" t="s">
        <v>108</v>
      </c>
      <c r="C28" s="362"/>
      <c r="D28" s="362"/>
      <c r="E28" s="363"/>
      <c r="F28" s="542">
        <v>42.9</v>
      </c>
      <c r="G28" s="542">
        <v>49.4</v>
      </c>
      <c r="H28" s="542">
        <v>47.7</v>
      </c>
      <c r="I28" s="542">
        <v>48.1</v>
      </c>
      <c r="J28" s="542">
        <v>47</v>
      </c>
      <c r="K28" s="543" t="s">
        <v>350</v>
      </c>
      <c r="L28" s="364">
        <v>-4.1000000000000014</v>
      </c>
    </row>
    <row r="29" spans="1:12" s="110" customFormat="1" ht="11.25" x14ac:dyDescent="0.2">
      <c r="A29" s="365"/>
      <c r="B29" s="366" t="s">
        <v>109</v>
      </c>
      <c r="C29" s="362"/>
      <c r="D29" s="362"/>
      <c r="E29" s="363"/>
      <c r="F29" s="542">
        <v>31.6</v>
      </c>
      <c r="G29" s="542">
        <v>37.700000000000003</v>
      </c>
      <c r="H29" s="542">
        <v>35.799999999999997</v>
      </c>
      <c r="I29" s="542">
        <v>36.1</v>
      </c>
      <c r="J29" s="544">
        <v>33</v>
      </c>
      <c r="K29" s="543" t="s">
        <v>350</v>
      </c>
      <c r="L29" s="364">
        <v>-1.3999999999999986</v>
      </c>
    </row>
    <row r="30" spans="1:12" s="110" customFormat="1" ht="15" customHeight="1" x14ac:dyDescent="0.2">
      <c r="A30" s="365"/>
      <c r="B30" s="366" t="s">
        <v>110</v>
      </c>
      <c r="C30" s="362"/>
      <c r="D30" s="362"/>
      <c r="E30" s="363"/>
      <c r="F30" s="542">
        <v>30</v>
      </c>
      <c r="G30" s="542">
        <v>34.799999999999997</v>
      </c>
      <c r="H30" s="542">
        <v>39</v>
      </c>
      <c r="I30" s="542">
        <v>39.700000000000003</v>
      </c>
      <c r="J30" s="542">
        <v>27.5</v>
      </c>
      <c r="K30" s="543" t="s">
        <v>350</v>
      </c>
      <c r="L30" s="364">
        <v>2.5</v>
      </c>
    </row>
    <row r="31" spans="1:12" s="110" customFormat="1" ht="15" customHeight="1" x14ac:dyDescent="0.2">
      <c r="A31" s="365"/>
      <c r="B31" s="366" t="s">
        <v>111</v>
      </c>
      <c r="C31" s="362"/>
      <c r="D31" s="362"/>
      <c r="E31" s="363"/>
      <c r="F31" s="542">
        <v>44.2</v>
      </c>
      <c r="G31" s="542">
        <v>55.5</v>
      </c>
      <c r="H31" s="542">
        <v>58.5</v>
      </c>
      <c r="I31" s="542">
        <v>63.7</v>
      </c>
      <c r="J31" s="542">
        <v>58.3</v>
      </c>
      <c r="K31" s="543" t="s">
        <v>350</v>
      </c>
      <c r="L31" s="364">
        <v>-14.099999999999994</v>
      </c>
    </row>
    <row r="32" spans="1:12" s="110" customFormat="1" ht="15" customHeight="1" x14ac:dyDescent="0.2">
      <c r="A32" s="367" t="s">
        <v>113</v>
      </c>
      <c r="B32" s="368" t="s">
        <v>181</v>
      </c>
      <c r="C32" s="362"/>
      <c r="D32" s="362"/>
      <c r="E32" s="363"/>
      <c r="F32" s="542">
        <v>31.6</v>
      </c>
      <c r="G32" s="542">
        <v>37.4</v>
      </c>
      <c r="H32" s="542">
        <v>37.6</v>
      </c>
      <c r="I32" s="542">
        <v>37.4</v>
      </c>
      <c r="J32" s="544">
        <v>32.200000000000003</v>
      </c>
      <c r="K32" s="543" t="s">
        <v>350</v>
      </c>
      <c r="L32" s="364">
        <v>-0.60000000000000142</v>
      </c>
    </row>
    <row r="33" spans="1:12" s="110" customFormat="1" ht="15" customHeight="1" x14ac:dyDescent="0.2">
      <c r="A33" s="367"/>
      <c r="B33" s="368" t="s">
        <v>182</v>
      </c>
      <c r="C33" s="362"/>
      <c r="D33" s="362"/>
      <c r="E33" s="363"/>
      <c r="F33" s="542">
        <v>36.6</v>
      </c>
      <c r="G33" s="542">
        <v>43.7</v>
      </c>
      <c r="H33" s="542">
        <v>42.3</v>
      </c>
      <c r="I33" s="542">
        <v>41.6</v>
      </c>
      <c r="J33" s="542">
        <v>40.200000000000003</v>
      </c>
      <c r="K33" s="543" t="s">
        <v>350</v>
      </c>
      <c r="L33" s="364">
        <v>-3.6000000000000014</v>
      </c>
    </row>
    <row r="34" spans="1:12" s="369" customFormat="1" ht="15" customHeight="1" x14ac:dyDescent="0.2">
      <c r="A34" s="367" t="s">
        <v>113</v>
      </c>
      <c r="B34" s="368" t="s">
        <v>116</v>
      </c>
      <c r="C34" s="362"/>
      <c r="D34" s="362"/>
      <c r="E34" s="363"/>
      <c r="F34" s="542">
        <v>32</v>
      </c>
      <c r="G34" s="542">
        <v>37.700000000000003</v>
      </c>
      <c r="H34" s="542">
        <v>36.6</v>
      </c>
      <c r="I34" s="542">
        <v>36.700000000000003</v>
      </c>
      <c r="J34" s="542">
        <v>33.1</v>
      </c>
      <c r="K34" s="543" t="s">
        <v>350</v>
      </c>
      <c r="L34" s="364">
        <v>-1.1000000000000014</v>
      </c>
    </row>
    <row r="35" spans="1:12" s="369" customFormat="1" ht="11.25" x14ac:dyDescent="0.2">
      <c r="A35" s="370"/>
      <c r="B35" s="371" t="s">
        <v>117</v>
      </c>
      <c r="C35" s="372"/>
      <c r="D35" s="372"/>
      <c r="E35" s="373"/>
      <c r="F35" s="545">
        <v>42</v>
      </c>
      <c r="G35" s="545">
        <v>49.9</v>
      </c>
      <c r="H35" s="545">
        <v>54</v>
      </c>
      <c r="I35" s="545">
        <v>51.3</v>
      </c>
      <c r="J35" s="546">
        <v>45.9</v>
      </c>
      <c r="K35" s="547" t="s">
        <v>350</v>
      </c>
      <c r="L35" s="374">
        <v>-3.8999999999999986</v>
      </c>
    </row>
    <row r="36" spans="1:12" s="369" customFormat="1" ht="15.95" customHeight="1" x14ac:dyDescent="0.2">
      <c r="A36" s="375" t="s">
        <v>351</v>
      </c>
      <c r="B36" s="376"/>
      <c r="C36" s="377"/>
      <c r="D36" s="376"/>
      <c r="E36" s="378"/>
      <c r="F36" s="548">
        <v>12541</v>
      </c>
      <c r="G36" s="548">
        <v>9078</v>
      </c>
      <c r="H36" s="548">
        <v>12567</v>
      </c>
      <c r="I36" s="548">
        <v>12090</v>
      </c>
      <c r="J36" s="548">
        <v>12817</v>
      </c>
      <c r="K36" s="549">
        <v>-276</v>
      </c>
      <c r="L36" s="380">
        <v>-2.1533900288679098</v>
      </c>
    </row>
    <row r="37" spans="1:12" s="369" customFormat="1" ht="15.95" customHeight="1" x14ac:dyDescent="0.2">
      <c r="A37" s="381"/>
      <c r="B37" s="382" t="s">
        <v>113</v>
      </c>
      <c r="C37" s="382" t="s">
        <v>352</v>
      </c>
      <c r="D37" s="382"/>
      <c r="E37" s="383"/>
      <c r="F37" s="548">
        <v>4169</v>
      </c>
      <c r="G37" s="548">
        <v>3582</v>
      </c>
      <c r="H37" s="548">
        <v>4915</v>
      </c>
      <c r="I37" s="548">
        <v>4690</v>
      </c>
      <c r="J37" s="548">
        <v>4437</v>
      </c>
      <c r="K37" s="549">
        <v>-268</v>
      </c>
      <c r="L37" s="380">
        <v>-6.0401171963038092</v>
      </c>
    </row>
    <row r="38" spans="1:12" s="369" customFormat="1" ht="15.95" customHeight="1" x14ac:dyDescent="0.2">
      <c r="A38" s="381"/>
      <c r="B38" s="384" t="s">
        <v>105</v>
      </c>
      <c r="C38" s="384" t="s">
        <v>106</v>
      </c>
      <c r="D38" s="385"/>
      <c r="E38" s="383"/>
      <c r="F38" s="548">
        <v>6990</v>
      </c>
      <c r="G38" s="548">
        <v>4833</v>
      </c>
      <c r="H38" s="548">
        <v>6831</v>
      </c>
      <c r="I38" s="548">
        <v>6566</v>
      </c>
      <c r="J38" s="550">
        <v>7523</v>
      </c>
      <c r="K38" s="549">
        <v>-533</v>
      </c>
      <c r="L38" s="380">
        <v>-7.0849395188089854</v>
      </c>
    </row>
    <row r="39" spans="1:12" s="369" customFormat="1" ht="15.95" customHeight="1" x14ac:dyDescent="0.2">
      <c r="A39" s="381"/>
      <c r="B39" s="385"/>
      <c r="C39" s="382" t="s">
        <v>353</v>
      </c>
      <c r="D39" s="385"/>
      <c r="E39" s="383"/>
      <c r="F39" s="548">
        <v>2058</v>
      </c>
      <c r="G39" s="548">
        <v>1773</v>
      </c>
      <c r="H39" s="548">
        <v>2470</v>
      </c>
      <c r="I39" s="548">
        <v>2259</v>
      </c>
      <c r="J39" s="548">
        <v>2329</v>
      </c>
      <c r="K39" s="549">
        <v>-271</v>
      </c>
      <c r="L39" s="380">
        <v>-11.635895234006011</v>
      </c>
    </row>
    <row r="40" spans="1:12" s="369" customFormat="1" ht="15.95" customHeight="1" x14ac:dyDescent="0.2">
      <c r="A40" s="381"/>
      <c r="B40" s="384"/>
      <c r="C40" s="384" t="s">
        <v>107</v>
      </c>
      <c r="D40" s="385"/>
      <c r="E40" s="383"/>
      <c r="F40" s="548">
        <v>5551</v>
      </c>
      <c r="G40" s="548">
        <v>4245</v>
      </c>
      <c r="H40" s="548">
        <v>5736</v>
      </c>
      <c r="I40" s="548">
        <v>5524</v>
      </c>
      <c r="J40" s="548">
        <v>5294</v>
      </c>
      <c r="K40" s="549">
        <v>257</v>
      </c>
      <c r="L40" s="380">
        <v>4.8545523233849641</v>
      </c>
    </row>
    <row r="41" spans="1:12" s="369" customFormat="1" ht="24" customHeight="1" x14ac:dyDescent="0.2">
      <c r="A41" s="381"/>
      <c r="B41" s="385"/>
      <c r="C41" s="382" t="s">
        <v>353</v>
      </c>
      <c r="D41" s="385"/>
      <c r="E41" s="383"/>
      <c r="F41" s="548">
        <v>2111</v>
      </c>
      <c r="G41" s="548">
        <v>1809</v>
      </c>
      <c r="H41" s="548">
        <v>2445</v>
      </c>
      <c r="I41" s="548">
        <v>2431</v>
      </c>
      <c r="J41" s="550">
        <v>2108</v>
      </c>
      <c r="K41" s="549">
        <v>3</v>
      </c>
      <c r="L41" s="380">
        <v>0.14231499051233396</v>
      </c>
    </row>
    <row r="42" spans="1:12" s="110" customFormat="1" ht="15" customHeight="1" x14ac:dyDescent="0.2">
      <c r="A42" s="381"/>
      <c r="B42" s="384" t="s">
        <v>113</v>
      </c>
      <c r="C42" s="384" t="s">
        <v>354</v>
      </c>
      <c r="D42" s="385"/>
      <c r="E42" s="383"/>
      <c r="F42" s="548">
        <v>1863</v>
      </c>
      <c r="G42" s="548">
        <v>1411</v>
      </c>
      <c r="H42" s="548">
        <v>2793</v>
      </c>
      <c r="I42" s="548">
        <v>1866</v>
      </c>
      <c r="J42" s="548">
        <v>1710</v>
      </c>
      <c r="K42" s="549">
        <v>153</v>
      </c>
      <c r="L42" s="380">
        <v>8.9473684210526319</v>
      </c>
    </row>
    <row r="43" spans="1:12" s="110" customFormat="1" ht="15" customHeight="1" x14ac:dyDescent="0.2">
      <c r="A43" s="381"/>
      <c r="B43" s="385"/>
      <c r="C43" s="382" t="s">
        <v>353</v>
      </c>
      <c r="D43" s="385"/>
      <c r="E43" s="383"/>
      <c r="F43" s="548">
        <v>800</v>
      </c>
      <c r="G43" s="548">
        <v>697</v>
      </c>
      <c r="H43" s="548">
        <v>1332</v>
      </c>
      <c r="I43" s="548">
        <v>898</v>
      </c>
      <c r="J43" s="548">
        <v>804</v>
      </c>
      <c r="K43" s="549">
        <v>-4</v>
      </c>
      <c r="L43" s="380">
        <v>-0.49751243781094528</v>
      </c>
    </row>
    <row r="44" spans="1:12" s="110" customFormat="1" ht="15" customHeight="1" x14ac:dyDescent="0.2">
      <c r="A44" s="381"/>
      <c r="B44" s="384"/>
      <c r="C44" s="366" t="s">
        <v>109</v>
      </c>
      <c r="D44" s="385"/>
      <c r="E44" s="383"/>
      <c r="F44" s="548">
        <v>8879</v>
      </c>
      <c r="G44" s="548">
        <v>6508</v>
      </c>
      <c r="H44" s="548">
        <v>8436</v>
      </c>
      <c r="I44" s="548">
        <v>8533</v>
      </c>
      <c r="J44" s="550">
        <v>9103</v>
      </c>
      <c r="K44" s="549">
        <v>-224</v>
      </c>
      <c r="L44" s="380">
        <v>-2.460727232780402</v>
      </c>
    </row>
    <row r="45" spans="1:12" s="110" customFormat="1" ht="15" customHeight="1" x14ac:dyDescent="0.2">
      <c r="A45" s="381"/>
      <c r="B45" s="385"/>
      <c r="C45" s="382" t="s">
        <v>353</v>
      </c>
      <c r="D45" s="385"/>
      <c r="E45" s="383"/>
      <c r="F45" s="548">
        <v>2807</v>
      </c>
      <c r="G45" s="548">
        <v>2451</v>
      </c>
      <c r="H45" s="548">
        <v>3024</v>
      </c>
      <c r="I45" s="548">
        <v>3078</v>
      </c>
      <c r="J45" s="548">
        <v>3004</v>
      </c>
      <c r="K45" s="549">
        <v>-197</v>
      </c>
      <c r="L45" s="380">
        <v>-6.5579227696404789</v>
      </c>
    </row>
    <row r="46" spans="1:12" s="110" customFormat="1" ht="15" customHeight="1" x14ac:dyDescent="0.2">
      <c r="A46" s="381"/>
      <c r="B46" s="384"/>
      <c r="C46" s="366" t="s">
        <v>110</v>
      </c>
      <c r="D46" s="385"/>
      <c r="E46" s="383"/>
      <c r="F46" s="548">
        <v>1645</v>
      </c>
      <c r="G46" s="548">
        <v>1013</v>
      </c>
      <c r="H46" s="548">
        <v>1145</v>
      </c>
      <c r="I46" s="548">
        <v>1512</v>
      </c>
      <c r="J46" s="548">
        <v>1750</v>
      </c>
      <c r="K46" s="549">
        <v>-105</v>
      </c>
      <c r="L46" s="380">
        <v>-6</v>
      </c>
    </row>
    <row r="47" spans="1:12" s="110" customFormat="1" ht="15" customHeight="1" x14ac:dyDescent="0.2">
      <c r="A47" s="381"/>
      <c r="B47" s="385"/>
      <c r="C47" s="382" t="s">
        <v>353</v>
      </c>
      <c r="D47" s="385"/>
      <c r="E47" s="383"/>
      <c r="F47" s="548">
        <v>494</v>
      </c>
      <c r="G47" s="548">
        <v>353</v>
      </c>
      <c r="H47" s="548">
        <v>446</v>
      </c>
      <c r="I47" s="548">
        <v>600</v>
      </c>
      <c r="J47" s="550">
        <v>481</v>
      </c>
      <c r="K47" s="549">
        <v>13</v>
      </c>
      <c r="L47" s="380">
        <v>2.7027027027027026</v>
      </c>
    </row>
    <row r="48" spans="1:12" s="110" customFormat="1" ht="15" customHeight="1" x14ac:dyDescent="0.2">
      <c r="A48" s="381"/>
      <c r="B48" s="385"/>
      <c r="C48" s="366" t="s">
        <v>111</v>
      </c>
      <c r="D48" s="386"/>
      <c r="E48" s="387"/>
      <c r="F48" s="548">
        <v>154</v>
      </c>
      <c r="G48" s="548">
        <v>146</v>
      </c>
      <c r="H48" s="548">
        <v>193</v>
      </c>
      <c r="I48" s="548">
        <v>179</v>
      </c>
      <c r="J48" s="548">
        <v>254</v>
      </c>
      <c r="K48" s="549">
        <v>-100</v>
      </c>
      <c r="L48" s="380">
        <v>-39.370078740157481</v>
      </c>
    </row>
    <row r="49" spans="1:12" s="110" customFormat="1" ht="15" customHeight="1" x14ac:dyDescent="0.2">
      <c r="A49" s="381"/>
      <c r="B49" s="385"/>
      <c r="C49" s="382" t="s">
        <v>353</v>
      </c>
      <c r="D49" s="385"/>
      <c r="E49" s="383"/>
      <c r="F49" s="548">
        <v>68</v>
      </c>
      <c r="G49" s="548">
        <v>81</v>
      </c>
      <c r="H49" s="548">
        <v>113</v>
      </c>
      <c r="I49" s="548">
        <v>114</v>
      </c>
      <c r="J49" s="548">
        <v>148</v>
      </c>
      <c r="K49" s="549">
        <v>-80</v>
      </c>
      <c r="L49" s="380">
        <v>-54.054054054054056</v>
      </c>
    </row>
    <row r="50" spans="1:12" s="110" customFormat="1" ht="15" customHeight="1" x14ac:dyDescent="0.2">
      <c r="A50" s="381"/>
      <c r="B50" s="384" t="s">
        <v>113</v>
      </c>
      <c r="C50" s="382" t="s">
        <v>181</v>
      </c>
      <c r="D50" s="385"/>
      <c r="E50" s="383"/>
      <c r="F50" s="548">
        <v>8469</v>
      </c>
      <c r="G50" s="548">
        <v>6100</v>
      </c>
      <c r="H50" s="548">
        <v>8547</v>
      </c>
      <c r="I50" s="548">
        <v>8073</v>
      </c>
      <c r="J50" s="550">
        <v>8924</v>
      </c>
      <c r="K50" s="549">
        <v>-455</v>
      </c>
      <c r="L50" s="380">
        <v>-5.0986104885701478</v>
      </c>
    </row>
    <row r="51" spans="1:12" s="110" customFormat="1" ht="15" customHeight="1" x14ac:dyDescent="0.2">
      <c r="A51" s="381"/>
      <c r="B51" s="385"/>
      <c r="C51" s="382" t="s">
        <v>353</v>
      </c>
      <c r="D51" s="385"/>
      <c r="E51" s="383"/>
      <c r="F51" s="548">
        <v>2677</v>
      </c>
      <c r="G51" s="548">
        <v>2281</v>
      </c>
      <c r="H51" s="548">
        <v>3215</v>
      </c>
      <c r="I51" s="548">
        <v>3019</v>
      </c>
      <c r="J51" s="548">
        <v>2873</v>
      </c>
      <c r="K51" s="549">
        <v>-196</v>
      </c>
      <c r="L51" s="380">
        <v>-6.8221371388792207</v>
      </c>
    </row>
    <row r="52" spans="1:12" s="110" customFormat="1" ht="15" customHeight="1" x14ac:dyDescent="0.2">
      <c r="A52" s="381"/>
      <c r="B52" s="384"/>
      <c r="C52" s="382" t="s">
        <v>182</v>
      </c>
      <c r="D52" s="385"/>
      <c r="E52" s="383"/>
      <c r="F52" s="548">
        <v>4072</v>
      </c>
      <c r="G52" s="548">
        <v>2978</v>
      </c>
      <c r="H52" s="548">
        <v>4020</v>
      </c>
      <c r="I52" s="548">
        <v>4017</v>
      </c>
      <c r="J52" s="548">
        <v>3893</v>
      </c>
      <c r="K52" s="549">
        <v>179</v>
      </c>
      <c r="L52" s="380">
        <v>4.5979964038016954</v>
      </c>
    </row>
    <row r="53" spans="1:12" s="269" customFormat="1" ht="11.25" customHeight="1" x14ac:dyDescent="0.2">
      <c r="A53" s="381"/>
      <c r="B53" s="385"/>
      <c r="C53" s="382" t="s">
        <v>353</v>
      </c>
      <c r="D53" s="385"/>
      <c r="E53" s="383"/>
      <c r="F53" s="548">
        <v>1492</v>
      </c>
      <c r="G53" s="548">
        <v>1301</v>
      </c>
      <c r="H53" s="548">
        <v>1700</v>
      </c>
      <c r="I53" s="548">
        <v>1671</v>
      </c>
      <c r="J53" s="550">
        <v>1564</v>
      </c>
      <c r="K53" s="549">
        <v>-72</v>
      </c>
      <c r="L53" s="380">
        <v>-4.6035805626598467</v>
      </c>
    </row>
    <row r="54" spans="1:12" s="151" customFormat="1" ht="12.75" customHeight="1" x14ac:dyDescent="0.2">
      <c r="A54" s="381"/>
      <c r="B54" s="384" t="s">
        <v>113</v>
      </c>
      <c r="C54" s="384" t="s">
        <v>116</v>
      </c>
      <c r="D54" s="385"/>
      <c r="E54" s="383"/>
      <c r="F54" s="548">
        <v>10979</v>
      </c>
      <c r="G54" s="548">
        <v>7814</v>
      </c>
      <c r="H54" s="548">
        <v>10767</v>
      </c>
      <c r="I54" s="548">
        <v>10384</v>
      </c>
      <c r="J54" s="548">
        <v>11302</v>
      </c>
      <c r="K54" s="549">
        <v>-323</v>
      </c>
      <c r="L54" s="380">
        <v>-2.8579012564147939</v>
      </c>
    </row>
    <row r="55" spans="1:12" ht="11.25" x14ac:dyDescent="0.2">
      <c r="A55" s="381"/>
      <c r="B55" s="385"/>
      <c r="C55" s="382" t="s">
        <v>353</v>
      </c>
      <c r="D55" s="385"/>
      <c r="E55" s="383"/>
      <c r="F55" s="548">
        <v>3511</v>
      </c>
      <c r="G55" s="548">
        <v>2949</v>
      </c>
      <c r="H55" s="548">
        <v>3942</v>
      </c>
      <c r="I55" s="548">
        <v>3816</v>
      </c>
      <c r="J55" s="548">
        <v>3739</v>
      </c>
      <c r="K55" s="549">
        <v>-228</v>
      </c>
      <c r="L55" s="380">
        <v>-6.0978871355977535</v>
      </c>
    </row>
    <row r="56" spans="1:12" ht="14.25" customHeight="1" x14ac:dyDescent="0.2">
      <c r="A56" s="381"/>
      <c r="B56" s="385"/>
      <c r="C56" s="384" t="s">
        <v>117</v>
      </c>
      <c r="D56" s="385"/>
      <c r="E56" s="383"/>
      <c r="F56" s="548">
        <v>1556</v>
      </c>
      <c r="G56" s="548">
        <v>1258</v>
      </c>
      <c r="H56" s="548">
        <v>1788</v>
      </c>
      <c r="I56" s="548">
        <v>1696</v>
      </c>
      <c r="J56" s="548">
        <v>1506</v>
      </c>
      <c r="K56" s="549">
        <v>50</v>
      </c>
      <c r="L56" s="380">
        <v>3.3200531208499338</v>
      </c>
    </row>
    <row r="57" spans="1:12" ht="18.75" customHeight="1" x14ac:dyDescent="0.2">
      <c r="A57" s="388"/>
      <c r="B57" s="389"/>
      <c r="C57" s="390" t="s">
        <v>353</v>
      </c>
      <c r="D57" s="389"/>
      <c r="E57" s="391"/>
      <c r="F57" s="551">
        <v>654</v>
      </c>
      <c r="G57" s="552">
        <v>628</v>
      </c>
      <c r="H57" s="552">
        <v>965</v>
      </c>
      <c r="I57" s="552">
        <v>870</v>
      </c>
      <c r="J57" s="552">
        <v>692</v>
      </c>
      <c r="K57" s="553">
        <f t="shared" ref="K57" si="0">IF(OR(F57=".",J57=".")=TRUE,".",IF(OR(F57="*",J57="*")=TRUE,"*",IF(AND(F57="-",J57="-")=TRUE,"-",IF(AND(ISNUMBER(J57),ISNUMBER(F57))=TRUE,IF(F57-J57=0,0,F57-J57),IF(ISNUMBER(F57)=TRUE,F57,-J57)))))</f>
        <v>-38</v>
      </c>
      <c r="L57" s="392">
        <f t="shared" ref="L57" si="1">IF(K57 =".",".",IF(K57 ="*","*",IF(K57="-","-",IF(K57=0,0,IF(OR(J57="-",J57=".",F57="-",F57=".")=TRUE,"X",IF(J57=0,"0,0",IF(ABS(K57*100/J57)&gt;250,".X",(K57*100/J57))))))))</f>
        <v>-5.4913294797687859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12861</v>
      </c>
      <c r="E11" s="114">
        <v>9530</v>
      </c>
      <c r="F11" s="114">
        <v>16133</v>
      </c>
      <c r="G11" s="114">
        <v>12313</v>
      </c>
      <c r="H11" s="140">
        <v>13153</v>
      </c>
      <c r="I11" s="115">
        <v>-292</v>
      </c>
      <c r="J11" s="116">
        <v>-2.2200258496160572</v>
      </c>
    </row>
    <row r="12" spans="1:15" s="110" customFormat="1" ht="24.95" customHeight="1" x14ac:dyDescent="0.2">
      <c r="A12" s="193" t="s">
        <v>132</v>
      </c>
      <c r="B12" s="194" t="s">
        <v>133</v>
      </c>
      <c r="C12" s="113">
        <v>4.5175336288002486</v>
      </c>
      <c r="D12" s="115">
        <v>581</v>
      </c>
      <c r="E12" s="114">
        <v>384</v>
      </c>
      <c r="F12" s="114">
        <v>820</v>
      </c>
      <c r="G12" s="114">
        <v>623</v>
      </c>
      <c r="H12" s="140">
        <v>631</v>
      </c>
      <c r="I12" s="115">
        <v>-50</v>
      </c>
      <c r="J12" s="116">
        <v>-7.9239302694136295</v>
      </c>
    </row>
    <row r="13" spans="1:15" s="110" customFormat="1" ht="24.95" customHeight="1" x14ac:dyDescent="0.2">
      <c r="A13" s="193" t="s">
        <v>134</v>
      </c>
      <c r="B13" s="199" t="s">
        <v>214</v>
      </c>
      <c r="C13" s="113">
        <v>1.1974185522121141</v>
      </c>
      <c r="D13" s="115">
        <v>154</v>
      </c>
      <c r="E13" s="114">
        <v>137</v>
      </c>
      <c r="F13" s="114">
        <v>240</v>
      </c>
      <c r="G13" s="114">
        <v>148</v>
      </c>
      <c r="H13" s="140">
        <v>281</v>
      </c>
      <c r="I13" s="115">
        <v>-127</v>
      </c>
      <c r="J13" s="116">
        <v>-45.195729537366546</v>
      </c>
    </row>
    <row r="14" spans="1:15" s="287" customFormat="1" ht="24.95" customHeight="1" x14ac:dyDescent="0.2">
      <c r="A14" s="193" t="s">
        <v>215</v>
      </c>
      <c r="B14" s="199" t="s">
        <v>137</v>
      </c>
      <c r="C14" s="113">
        <v>12.184122541015473</v>
      </c>
      <c r="D14" s="115">
        <v>1567</v>
      </c>
      <c r="E14" s="114">
        <v>1062</v>
      </c>
      <c r="F14" s="114">
        <v>1891</v>
      </c>
      <c r="G14" s="114">
        <v>1235</v>
      </c>
      <c r="H14" s="140">
        <v>1749</v>
      </c>
      <c r="I14" s="115">
        <v>-182</v>
      </c>
      <c r="J14" s="116">
        <v>-10.405946255002858</v>
      </c>
      <c r="K14" s="110"/>
      <c r="L14" s="110"/>
      <c r="M14" s="110"/>
      <c r="N14" s="110"/>
      <c r="O14" s="110"/>
    </row>
    <row r="15" spans="1:15" s="110" customFormat="1" ht="24.95" customHeight="1" x14ac:dyDescent="0.2">
      <c r="A15" s="193" t="s">
        <v>216</v>
      </c>
      <c r="B15" s="199" t="s">
        <v>217</v>
      </c>
      <c r="C15" s="113">
        <v>3.3356659668766038</v>
      </c>
      <c r="D15" s="115">
        <v>429</v>
      </c>
      <c r="E15" s="114">
        <v>372</v>
      </c>
      <c r="F15" s="114">
        <v>661</v>
      </c>
      <c r="G15" s="114">
        <v>469</v>
      </c>
      <c r="H15" s="140">
        <v>502</v>
      </c>
      <c r="I15" s="115">
        <v>-73</v>
      </c>
      <c r="J15" s="116">
        <v>-14.541832669322709</v>
      </c>
    </row>
    <row r="16" spans="1:15" s="287" customFormat="1" ht="24.95" customHeight="1" x14ac:dyDescent="0.2">
      <c r="A16" s="193" t="s">
        <v>218</v>
      </c>
      <c r="B16" s="199" t="s">
        <v>141</v>
      </c>
      <c r="C16" s="113">
        <v>6.8579426172148352</v>
      </c>
      <c r="D16" s="115">
        <v>882</v>
      </c>
      <c r="E16" s="114">
        <v>500</v>
      </c>
      <c r="F16" s="114">
        <v>845</v>
      </c>
      <c r="G16" s="114">
        <v>525</v>
      </c>
      <c r="H16" s="140">
        <v>1018</v>
      </c>
      <c r="I16" s="115">
        <v>-136</v>
      </c>
      <c r="J16" s="116">
        <v>-13.359528487229863</v>
      </c>
      <c r="K16" s="110"/>
      <c r="L16" s="110"/>
      <c r="M16" s="110"/>
      <c r="N16" s="110"/>
      <c r="O16" s="110"/>
    </row>
    <row r="17" spans="1:15" s="110" customFormat="1" ht="24.95" customHeight="1" x14ac:dyDescent="0.2">
      <c r="A17" s="193" t="s">
        <v>142</v>
      </c>
      <c r="B17" s="199" t="s">
        <v>220</v>
      </c>
      <c r="C17" s="113">
        <v>1.990513956924034</v>
      </c>
      <c r="D17" s="115">
        <v>256</v>
      </c>
      <c r="E17" s="114">
        <v>190</v>
      </c>
      <c r="F17" s="114">
        <v>385</v>
      </c>
      <c r="G17" s="114">
        <v>241</v>
      </c>
      <c r="H17" s="140">
        <v>229</v>
      </c>
      <c r="I17" s="115">
        <v>27</v>
      </c>
      <c r="J17" s="116">
        <v>11.790393013100436</v>
      </c>
    </row>
    <row r="18" spans="1:15" s="287" customFormat="1" ht="24.95" customHeight="1" x14ac:dyDescent="0.2">
      <c r="A18" s="201" t="s">
        <v>144</v>
      </c>
      <c r="B18" s="202" t="s">
        <v>145</v>
      </c>
      <c r="C18" s="113">
        <v>7.6277116864940515</v>
      </c>
      <c r="D18" s="115">
        <v>981</v>
      </c>
      <c r="E18" s="114">
        <v>576</v>
      </c>
      <c r="F18" s="114">
        <v>1167</v>
      </c>
      <c r="G18" s="114">
        <v>986</v>
      </c>
      <c r="H18" s="140">
        <v>1181</v>
      </c>
      <c r="I18" s="115">
        <v>-200</v>
      </c>
      <c r="J18" s="116">
        <v>-16.934801016088063</v>
      </c>
      <c r="K18" s="110"/>
      <c r="L18" s="110"/>
      <c r="M18" s="110"/>
      <c r="N18" s="110"/>
      <c r="O18" s="110"/>
    </row>
    <row r="19" spans="1:15" s="110" customFormat="1" ht="24.95" customHeight="1" x14ac:dyDescent="0.2">
      <c r="A19" s="193" t="s">
        <v>146</v>
      </c>
      <c r="B19" s="199" t="s">
        <v>147</v>
      </c>
      <c r="C19" s="113">
        <v>13.047196952025503</v>
      </c>
      <c r="D19" s="115">
        <v>1678</v>
      </c>
      <c r="E19" s="114">
        <v>989</v>
      </c>
      <c r="F19" s="114">
        <v>1691</v>
      </c>
      <c r="G19" s="114">
        <v>1386</v>
      </c>
      <c r="H19" s="140">
        <v>1203</v>
      </c>
      <c r="I19" s="115">
        <v>475</v>
      </c>
      <c r="J19" s="116">
        <v>39.484621778886115</v>
      </c>
    </row>
    <row r="20" spans="1:15" s="287" customFormat="1" ht="24.95" customHeight="1" x14ac:dyDescent="0.2">
      <c r="A20" s="193" t="s">
        <v>148</v>
      </c>
      <c r="B20" s="199" t="s">
        <v>149</v>
      </c>
      <c r="C20" s="113">
        <v>5.2639763626467619</v>
      </c>
      <c r="D20" s="115">
        <v>677</v>
      </c>
      <c r="E20" s="114">
        <v>740</v>
      </c>
      <c r="F20" s="114">
        <v>769</v>
      </c>
      <c r="G20" s="114">
        <v>566</v>
      </c>
      <c r="H20" s="140">
        <v>848</v>
      </c>
      <c r="I20" s="115">
        <v>-171</v>
      </c>
      <c r="J20" s="116">
        <v>-20.165094339622641</v>
      </c>
      <c r="K20" s="110"/>
      <c r="L20" s="110"/>
      <c r="M20" s="110"/>
      <c r="N20" s="110"/>
      <c r="O20" s="110"/>
    </row>
    <row r="21" spans="1:15" s="110" customFormat="1" ht="24.95" customHeight="1" x14ac:dyDescent="0.2">
      <c r="A21" s="201" t="s">
        <v>150</v>
      </c>
      <c r="B21" s="202" t="s">
        <v>151</v>
      </c>
      <c r="C21" s="113">
        <v>7.1689604229842159</v>
      </c>
      <c r="D21" s="115">
        <v>922</v>
      </c>
      <c r="E21" s="114">
        <v>638</v>
      </c>
      <c r="F21" s="114">
        <v>1020</v>
      </c>
      <c r="G21" s="114">
        <v>1505</v>
      </c>
      <c r="H21" s="140">
        <v>953</v>
      </c>
      <c r="I21" s="115">
        <v>-31</v>
      </c>
      <c r="J21" s="116">
        <v>-3.2528856243441764</v>
      </c>
    </row>
    <row r="22" spans="1:15" s="110" customFormat="1" ht="24.95" customHeight="1" x14ac:dyDescent="0.2">
      <c r="A22" s="201" t="s">
        <v>152</v>
      </c>
      <c r="B22" s="199" t="s">
        <v>153</v>
      </c>
      <c r="C22" s="113">
        <v>4.4086773967809654</v>
      </c>
      <c r="D22" s="115">
        <v>567</v>
      </c>
      <c r="E22" s="114">
        <v>506</v>
      </c>
      <c r="F22" s="114">
        <v>597</v>
      </c>
      <c r="G22" s="114">
        <v>559</v>
      </c>
      <c r="H22" s="140">
        <v>614</v>
      </c>
      <c r="I22" s="115">
        <v>-47</v>
      </c>
      <c r="J22" s="116">
        <v>-7.6547231270358305</v>
      </c>
    </row>
    <row r="23" spans="1:15" s="110" customFormat="1" ht="24.95" customHeight="1" x14ac:dyDescent="0.2">
      <c r="A23" s="193" t="s">
        <v>154</v>
      </c>
      <c r="B23" s="199" t="s">
        <v>155</v>
      </c>
      <c r="C23" s="113">
        <v>0.41209859264442888</v>
      </c>
      <c r="D23" s="115">
        <v>53</v>
      </c>
      <c r="E23" s="114">
        <v>30</v>
      </c>
      <c r="F23" s="114">
        <v>110</v>
      </c>
      <c r="G23" s="114">
        <v>70</v>
      </c>
      <c r="H23" s="140">
        <v>52</v>
      </c>
      <c r="I23" s="115">
        <v>1</v>
      </c>
      <c r="J23" s="116">
        <v>1.9230769230769231</v>
      </c>
    </row>
    <row r="24" spans="1:15" s="110" customFormat="1" ht="24.95" customHeight="1" x14ac:dyDescent="0.2">
      <c r="A24" s="193" t="s">
        <v>156</v>
      </c>
      <c r="B24" s="199" t="s">
        <v>221</v>
      </c>
      <c r="C24" s="113">
        <v>3.7322136692325634</v>
      </c>
      <c r="D24" s="115">
        <v>480</v>
      </c>
      <c r="E24" s="114">
        <v>330</v>
      </c>
      <c r="F24" s="114">
        <v>547</v>
      </c>
      <c r="G24" s="114">
        <v>420</v>
      </c>
      <c r="H24" s="140">
        <v>505</v>
      </c>
      <c r="I24" s="115">
        <v>-25</v>
      </c>
      <c r="J24" s="116">
        <v>-4.9504950495049505</v>
      </c>
    </row>
    <row r="25" spans="1:15" s="110" customFormat="1" ht="24.95" customHeight="1" x14ac:dyDescent="0.2">
      <c r="A25" s="193" t="s">
        <v>222</v>
      </c>
      <c r="B25" s="204" t="s">
        <v>159</v>
      </c>
      <c r="C25" s="113">
        <v>6.5624757017339244</v>
      </c>
      <c r="D25" s="115">
        <v>844</v>
      </c>
      <c r="E25" s="114">
        <v>680</v>
      </c>
      <c r="F25" s="114">
        <v>897</v>
      </c>
      <c r="G25" s="114">
        <v>973</v>
      </c>
      <c r="H25" s="140">
        <v>927</v>
      </c>
      <c r="I25" s="115">
        <v>-83</v>
      </c>
      <c r="J25" s="116">
        <v>-8.9536138079827392</v>
      </c>
    </row>
    <row r="26" spans="1:15" s="110" customFormat="1" ht="24.95" customHeight="1" x14ac:dyDescent="0.2">
      <c r="A26" s="201">
        <v>782.78300000000002</v>
      </c>
      <c r="B26" s="203" t="s">
        <v>160</v>
      </c>
      <c r="C26" s="113">
        <v>9.7348573205816038</v>
      </c>
      <c r="D26" s="115">
        <v>1252</v>
      </c>
      <c r="E26" s="114">
        <v>880</v>
      </c>
      <c r="F26" s="114">
        <v>1488</v>
      </c>
      <c r="G26" s="114">
        <v>1311</v>
      </c>
      <c r="H26" s="140">
        <v>1156</v>
      </c>
      <c r="I26" s="115">
        <v>96</v>
      </c>
      <c r="J26" s="116">
        <v>8.3044982698961931</v>
      </c>
    </row>
    <row r="27" spans="1:15" s="110" customFormat="1" ht="24.95" customHeight="1" x14ac:dyDescent="0.2">
      <c r="A27" s="193" t="s">
        <v>161</v>
      </c>
      <c r="B27" s="199" t="s">
        <v>162</v>
      </c>
      <c r="C27" s="113">
        <v>3.8021926755306743</v>
      </c>
      <c r="D27" s="115">
        <v>489</v>
      </c>
      <c r="E27" s="114">
        <v>316</v>
      </c>
      <c r="F27" s="114">
        <v>589</v>
      </c>
      <c r="G27" s="114">
        <v>318</v>
      </c>
      <c r="H27" s="140">
        <v>344</v>
      </c>
      <c r="I27" s="115">
        <v>145</v>
      </c>
      <c r="J27" s="116">
        <v>42.151162790697676</v>
      </c>
    </row>
    <row r="28" spans="1:15" s="110" customFormat="1" ht="24.95" customHeight="1" x14ac:dyDescent="0.2">
      <c r="A28" s="193" t="s">
        <v>163</v>
      </c>
      <c r="B28" s="199" t="s">
        <v>164</v>
      </c>
      <c r="C28" s="113">
        <v>3.1257289479822719</v>
      </c>
      <c r="D28" s="115">
        <v>402</v>
      </c>
      <c r="E28" s="114">
        <v>288</v>
      </c>
      <c r="F28" s="114">
        <v>796</v>
      </c>
      <c r="G28" s="114">
        <v>353</v>
      </c>
      <c r="H28" s="140">
        <v>448</v>
      </c>
      <c r="I28" s="115">
        <v>-46</v>
      </c>
      <c r="J28" s="116">
        <v>-10.267857142857142</v>
      </c>
    </row>
    <row r="29" spans="1:15" s="110" customFormat="1" ht="24.95" customHeight="1" x14ac:dyDescent="0.2">
      <c r="A29" s="193">
        <v>86</v>
      </c>
      <c r="B29" s="199" t="s">
        <v>165</v>
      </c>
      <c r="C29" s="113">
        <v>6.2903351216857164</v>
      </c>
      <c r="D29" s="115">
        <v>809</v>
      </c>
      <c r="E29" s="114">
        <v>599</v>
      </c>
      <c r="F29" s="114">
        <v>965</v>
      </c>
      <c r="G29" s="114">
        <v>596</v>
      </c>
      <c r="H29" s="140">
        <v>688</v>
      </c>
      <c r="I29" s="115">
        <v>121</v>
      </c>
      <c r="J29" s="116">
        <v>17.587209302325583</v>
      </c>
    </row>
    <row r="30" spans="1:15" s="110" customFormat="1" ht="24.95" customHeight="1" x14ac:dyDescent="0.2">
      <c r="A30" s="193">
        <v>87.88</v>
      </c>
      <c r="B30" s="204" t="s">
        <v>166</v>
      </c>
      <c r="C30" s="113">
        <v>7.5655081253401759</v>
      </c>
      <c r="D30" s="115">
        <v>973</v>
      </c>
      <c r="E30" s="114">
        <v>999</v>
      </c>
      <c r="F30" s="114">
        <v>2030</v>
      </c>
      <c r="G30" s="114">
        <v>824</v>
      </c>
      <c r="H30" s="140">
        <v>1168</v>
      </c>
      <c r="I30" s="115">
        <v>-195</v>
      </c>
      <c r="J30" s="116">
        <v>-16.695205479452056</v>
      </c>
    </row>
    <row r="31" spans="1:15" s="110" customFormat="1" ht="24.95" customHeight="1" x14ac:dyDescent="0.2">
      <c r="A31" s="193" t="s">
        <v>167</v>
      </c>
      <c r="B31" s="199" t="s">
        <v>168</v>
      </c>
      <c r="C31" s="113">
        <v>3.3589923023093071</v>
      </c>
      <c r="D31" s="115">
        <v>432</v>
      </c>
      <c r="E31" s="114">
        <v>376</v>
      </c>
      <c r="F31" s="114">
        <v>516</v>
      </c>
      <c r="G31" s="114">
        <v>440</v>
      </c>
      <c r="H31" s="140">
        <v>402</v>
      </c>
      <c r="I31" s="115">
        <v>30</v>
      </c>
      <c r="J31" s="116">
        <v>7.4626865671641793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4.5175336288002486</v>
      </c>
      <c r="D34" s="115">
        <v>581</v>
      </c>
      <c r="E34" s="114">
        <v>384</v>
      </c>
      <c r="F34" s="114">
        <v>820</v>
      </c>
      <c r="G34" s="114">
        <v>623</v>
      </c>
      <c r="H34" s="140">
        <v>631</v>
      </c>
      <c r="I34" s="115">
        <v>-50</v>
      </c>
      <c r="J34" s="116">
        <v>-7.9239302694136295</v>
      </c>
    </row>
    <row r="35" spans="1:10" s="110" customFormat="1" ht="24.95" customHeight="1" x14ac:dyDescent="0.2">
      <c r="A35" s="292" t="s">
        <v>171</v>
      </c>
      <c r="B35" s="293" t="s">
        <v>172</v>
      </c>
      <c r="C35" s="113">
        <v>21.009252779721638</v>
      </c>
      <c r="D35" s="115">
        <v>2702</v>
      </c>
      <c r="E35" s="114">
        <v>1775</v>
      </c>
      <c r="F35" s="114">
        <v>3298</v>
      </c>
      <c r="G35" s="114">
        <v>2369</v>
      </c>
      <c r="H35" s="140">
        <v>3211</v>
      </c>
      <c r="I35" s="115">
        <v>-509</v>
      </c>
      <c r="J35" s="116">
        <v>-15.851759576455933</v>
      </c>
    </row>
    <row r="36" spans="1:10" s="110" customFormat="1" ht="24.95" customHeight="1" x14ac:dyDescent="0.2">
      <c r="A36" s="294" t="s">
        <v>173</v>
      </c>
      <c r="B36" s="295" t="s">
        <v>174</v>
      </c>
      <c r="C36" s="125">
        <v>74.473213591478114</v>
      </c>
      <c r="D36" s="143">
        <v>9578</v>
      </c>
      <c r="E36" s="144">
        <v>7371</v>
      </c>
      <c r="F36" s="144">
        <v>12015</v>
      </c>
      <c r="G36" s="144">
        <v>9321</v>
      </c>
      <c r="H36" s="145">
        <v>9308</v>
      </c>
      <c r="I36" s="143">
        <v>270</v>
      </c>
      <c r="J36" s="146">
        <v>2.9007305543618394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12861</v>
      </c>
      <c r="F11" s="264">
        <v>9530</v>
      </c>
      <c r="G11" s="264">
        <v>16133</v>
      </c>
      <c r="H11" s="264">
        <v>12313</v>
      </c>
      <c r="I11" s="265">
        <v>13153</v>
      </c>
      <c r="J11" s="263">
        <v>-292</v>
      </c>
      <c r="K11" s="266">
        <v>-2.2200258496160572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23.963921934530752</v>
      </c>
      <c r="E13" s="115">
        <v>3082</v>
      </c>
      <c r="F13" s="114">
        <v>2520</v>
      </c>
      <c r="G13" s="114">
        <v>4205</v>
      </c>
      <c r="H13" s="114">
        <v>3561</v>
      </c>
      <c r="I13" s="140">
        <v>3120</v>
      </c>
      <c r="J13" s="115">
        <v>-38</v>
      </c>
      <c r="K13" s="116">
        <v>-1.2179487179487178</v>
      </c>
    </row>
    <row r="14" spans="1:15" ht="15.95" customHeight="1" x14ac:dyDescent="0.2">
      <c r="A14" s="306" t="s">
        <v>230</v>
      </c>
      <c r="B14" s="307"/>
      <c r="C14" s="308"/>
      <c r="D14" s="113">
        <v>56.815177668921542</v>
      </c>
      <c r="E14" s="115">
        <v>7307</v>
      </c>
      <c r="F14" s="114">
        <v>5196</v>
      </c>
      <c r="G14" s="114">
        <v>9145</v>
      </c>
      <c r="H14" s="114">
        <v>6697</v>
      </c>
      <c r="I14" s="140">
        <v>7505</v>
      </c>
      <c r="J14" s="115">
        <v>-198</v>
      </c>
      <c r="K14" s="116">
        <v>-2.6382411725516324</v>
      </c>
    </row>
    <row r="15" spans="1:15" ht="15.95" customHeight="1" x14ac:dyDescent="0.2">
      <c r="A15" s="306" t="s">
        <v>231</v>
      </c>
      <c r="B15" s="307"/>
      <c r="C15" s="308"/>
      <c r="D15" s="113">
        <v>8.2341964077443439</v>
      </c>
      <c r="E15" s="115">
        <v>1059</v>
      </c>
      <c r="F15" s="114">
        <v>745</v>
      </c>
      <c r="G15" s="114">
        <v>1085</v>
      </c>
      <c r="H15" s="114">
        <v>957</v>
      </c>
      <c r="I15" s="140">
        <v>1114</v>
      </c>
      <c r="J15" s="115">
        <v>-55</v>
      </c>
      <c r="K15" s="116">
        <v>-4.9371633752244168</v>
      </c>
    </row>
    <row r="16" spans="1:15" ht="15.95" customHeight="1" x14ac:dyDescent="0.2">
      <c r="A16" s="306" t="s">
        <v>232</v>
      </c>
      <c r="B16" s="307"/>
      <c r="C16" s="308"/>
      <c r="D16" s="113">
        <v>10.629033512168572</v>
      </c>
      <c r="E16" s="115">
        <v>1367</v>
      </c>
      <c r="F16" s="114">
        <v>967</v>
      </c>
      <c r="G16" s="114">
        <v>1383</v>
      </c>
      <c r="H16" s="114">
        <v>1054</v>
      </c>
      <c r="I16" s="140">
        <v>1355</v>
      </c>
      <c r="J16" s="115">
        <v>12</v>
      </c>
      <c r="K16" s="116">
        <v>0.88560885608856088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3.7399891143767983</v>
      </c>
      <c r="E18" s="115">
        <v>481</v>
      </c>
      <c r="F18" s="114">
        <v>348</v>
      </c>
      <c r="G18" s="114">
        <v>809</v>
      </c>
      <c r="H18" s="114">
        <v>523</v>
      </c>
      <c r="I18" s="140">
        <v>526</v>
      </c>
      <c r="J18" s="115">
        <v>-45</v>
      </c>
      <c r="K18" s="116">
        <v>-8.5551330798479093</v>
      </c>
    </row>
    <row r="19" spans="1:11" ht="14.1" customHeight="1" x14ac:dyDescent="0.2">
      <c r="A19" s="306" t="s">
        <v>235</v>
      </c>
      <c r="B19" s="307" t="s">
        <v>236</v>
      </c>
      <c r="C19" s="308"/>
      <c r="D19" s="113">
        <v>1.8583313894720472</v>
      </c>
      <c r="E19" s="115">
        <v>239</v>
      </c>
      <c r="F19" s="114">
        <v>155</v>
      </c>
      <c r="G19" s="114">
        <v>521</v>
      </c>
      <c r="H19" s="114">
        <v>309</v>
      </c>
      <c r="I19" s="140">
        <v>267</v>
      </c>
      <c r="J19" s="115">
        <v>-28</v>
      </c>
      <c r="K19" s="116">
        <v>-10.486891385767791</v>
      </c>
    </row>
    <row r="20" spans="1:11" ht="14.1" customHeight="1" x14ac:dyDescent="0.2">
      <c r="A20" s="306">
        <v>12</v>
      </c>
      <c r="B20" s="307" t="s">
        <v>237</v>
      </c>
      <c r="C20" s="308"/>
      <c r="D20" s="113">
        <v>1.0496850944716585</v>
      </c>
      <c r="E20" s="115">
        <v>135</v>
      </c>
      <c r="F20" s="114">
        <v>71</v>
      </c>
      <c r="G20" s="114">
        <v>127</v>
      </c>
      <c r="H20" s="114">
        <v>153</v>
      </c>
      <c r="I20" s="140">
        <v>160</v>
      </c>
      <c r="J20" s="115">
        <v>-25</v>
      </c>
      <c r="K20" s="116">
        <v>-15.625</v>
      </c>
    </row>
    <row r="21" spans="1:11" ht="14.1" customHeight="1" x14ac:dyDescent="0.2">
      <c r="A21" s="306">
        <v>21</v>
      </c>
      <c r="B21" s="307" t="s">
        <v>238</v>
      </c>
      <c r="C21" s="308"/>
      <c r="D21" s="113">
        <v>0.27991602519244224</v>
      </c>
      <c r="E21" s="115">
        <v>36</v>
      </c>
      <c r="F21" s="114">
        <v>17</v>
      </c>
      <c r="G21" s="114">
        <v>42</v>
      </c>
      <c r="H21" s="114">
        <v>40</v>
      </c>
      <c r="I21" s="140">
        <v>48</v>
      </c>
      <c r="J21" s="115">
        <v>-12</v>
      </c>
      <c r="K21" s="116">
        <v>-25</v>
      </c>
    </row>
    <row r="22" spans="1:11" ht="14.1" customHeight="1" x14ac:dyDescent="0.2">
      <c r="A22" s="306">
        <v>22</v>
      </c>
      <c r="B22" s="307" t="s">
        <v>239</v>
      </c>
      <c r="C22" s="308"/>
      <c r="D22" s="113">
        <v>1.5939662545680739</v>
      </c>
      <c r="E22" s="115">
        <v>205</v>
      </c>
      <c r="F22" s="114">
        <v>160</v>
      </c>
      <c r="G22" s="114">
        <v>378</v>
      </c>
      <c r="H22" s="114">
        <v>227</v>
      </c>
      <c r="I22" s="140">
        <v>238</v>
      </c>
      <c r="J22" s="115">
        <v>-33</v>
      </c>
      <c r="K22" s="116">
        <v>-13.865546218487395</v>
      </c>
    </row>
    <row r="23" spans="1:11" ht="14.1" customHeight="1" x14ac:dyDescent="0.2">
      <c r="A23" s="306">
        <v>23</v>
      </c>
      <c r="B23" s="307" t="s">
        <v>240</v>
      </c>
      <c r="C23" s="308"/>
      <c r="D23" s="113">
        <v>0.63758650182722965</v>
      </c>
      <c r="E23" s="115">
        <v>82</v>
      </c>
      <c r="F23" s="114">
        <v>60</v>
      </c>
      <c r="G23" s="114">
        <v>114</v>
      </c>
      <c r="H23" s="114">
        <v>71</v>
      </c>
      <c r="I23" s="140">
        <v>132</v>
      </c>
      <c r="J23" s="115">
        <v>-50</v>
      </c>
      <c r="K23" s="116">
        <v>-37.878787878787875</v>
      </c>
    </row>
    <row r="24" spans="1:11" ht="14.1" customHeight="1" x14ac:dyDescent="0.2">
      <c r="A24" s="306">
        <v>24</v>
      </c>
      <c r="B24" s="307" t="s">
        <v>241</v>
      </c>
      <c r="C24" s="308"/>
      <c r="D24" s="113">
        <v>3.444522198895887</v>
      </c>
      <c r="E24" s="115">
        <v>443</v>
      </c>
      <c r="F24" s="114">
        <v>215</v>
      </c>
      <c r="G24" s="114">
        <v>414</v>
      </c>
      <c r="H24" s="114">
        <v>291</v>
      </c>
      <c r="I24" s="140">
        <v>569</v>
      </c>
      <c r="J24" s="115">
        <v>-126</v>
      </c>
      <c r="K24" s="116">
        <v>-22.144112478031634</v>
      </c>
    </row>
    <row r="25" spans="1:11" ht="14.1" customHeight="1" x14ac:dyDescent="0.2">
      <c r="A25" s="306">
        <v>25</v>
      </c>
      <c r="B25" s="307" t="s">
        <v>242</v>
      </c>
      <c r="C25" s="308"/>
      <c r="D25" s="113">
        <v>4.7741233185599876</v>
      </c>
      <c r="E25" s="115">
        <v>614</v>
      </c>
      <c r="F25" s="114">
        <v>317</v>
      </c>
      <c r="G25" s="114">
        <v>638</v>
      </c>
      <c r="H25" s="114">
        <v>471</v>
      </c>
      <c r="I25" s="140">
        <v>601</v>
      </c>
      <c r="J25" s="115">
        <v>13</v>
      </c>
      <c r="K25" s="116">
        <v>2.1630615640599</v>
      </c>
    </row>
    <row r="26" spans="1:11" ht="14.1" customHeight="1" x14ac:dyDescent="0.2">
      <c r="A26" s="306">
        <v>26</v>
      </c>
      <c r="B26" s="307" t="s">
        <v>243</v>
      </c>
      <c r="C26" s="308"/>
      <c r="D26" s="113">
        <v>2.1149210792317858</v>
      </c>
      <c r="E26" s="115">
        <v>272</v>
      </c>
      <c r="F26" s="114">
        <v>171</v>
      </c>
      <c r="G26" s="114">
        <v>359</v>
      </c>
      <c r="H26" s="114">
        <v>207</v>
      </c>
      <c r="I26" s="140">
        <v>316</v>
      </c>
      <c r="J26" s="115">
        <v>-44</v>
      </c>
      <c r="K26" s="116">
        <v>-13.924050632911392</v>
      </c>
    </row>
    <row r="27" spans="1:11" ht="14.1" customHeight="1" x14ac:dyDescent="0.2">
      <c r="A27" s="306">
        <v>27</v>
      </c>
      <c r="B27" s="307" t="s">
        <v>244</v>
      </c>
      <c r="C27" s="308"/>
      <c r="D27" s="113">
        <v>1.3140502293756318</v>
      </c>
      <c r="E27" s="115">
        <v>169</v>
      </c>
      <c r="F27" s="114">
        <v>116</v>
      </c>
      <c r="G27" s="114">
        <v>177</v>
      </c>
      <c r="H27" s="114">
        <v>123</v>
      </c>
      <c r="I27" s="140">
        <v>192</v>
      </c>
      <c r="J27" s="115">
        <v>-23</v>
      </c>
      <c r="K27" s="116">
        <v>-11.979166666666666</v>
      </c>
    </row>
    <row r="28" spans="1:11" ht="14.1" customHeight="1" x14ac:dyDescent="0.2">
      <c r="A28" s="306">
        <v>28</v>
      </c>
      <c r="B28" s="307" t="s">
        <v>245</v>
      </c>
      <c r="C28" s="308"/>
      <c r="D28" s="113">
        <v>0.22548790918280071</v>
      </c>
      <c r="E28" s="115">
        <v>29</v>
      </c>
      <c r="F28" s="114">
        <v>15</v>
      </c>
      <c r="G28" s="114">
        <v>32</v>
      </c>
      <c r="H28" s="114">
        <v>17</v>
      </c>
      <c r="I28" s="140">
        <v>19</v>
      </c>
      <c r="J28" s="115">
        <v>10</v>
      </c>
      <c r="K28" s="116">
        <v>52.631578947368418</v>
      </c>
    </row>
    <row r="29" spans="1:11" ht="14.1" customHeight="1" x14ac:dyDescent="0.2">
      <c r="A29" s="306">
        <v>29</v>
      </c>
      <c r="B29" s="307" t="s">
        <v>246</v>
      </c>
      <c r="C29" s="308"/>
      <c r="D29" s="113">
        <v>5.0540393437524296</v>
      </c>
      <c r="E29" s="115">
        <v>650</v>
      </c>
      <c r="F29" s="114">
        <v>495</v>
      </c>
      <c r="G29" s="114">
        <v>760</v>
      </c>
      <c r="H29" s="114">
        <v>813</v>
      </c>
      <c r="I29" s="140">
        <v>601</v>
      </c>
      <c r="J29" s="115">
        <v>49</v>
      </c>
      <c r="K29" s="116">
        <v>8.1530782029950082</v>
      </c>
    </row>
    <row r="30" spans="1:11" ht="14.1" customHeight="1" x14ac:dyDescent="0.2">
      <c r="A30" s="306" t="s">
        <v>247</v>
      </c>
      <c r="B30" s="307" t="s">
        <v>248</v>
      </c>
      <c r="C30" s="308"/>
      <c r="D30" s="113">
        <v>2.1460228598087241</v>
      </c>
      <c r="E30" s="115">
        <v>276</v>
      </c>
      <c r="F30" s="114">
        <v>251</v>
      </c>
      <c r="G30" s="114">
        <v>395</v>
      </c>
      <c r="H30" s="114" t="s">
        <v>514</v>
      </c>
      <c r="I30" s="140">
        <v>261</v>
      </c>
      <c r="J30" s="115">
        <v>15</v>
      </c>
      <c r="K30" s="116">
        <v>5.7471264367816088</v>
      </c>
    </row>
    <row r="31" spans="1:11" ht="14.1" customHeight="1" x14ac:dyDescent="0.2">
      <c r="A31" s="306" t="s">
        <v>249</v>
      </c>
      <c r="B31" s="307" t="s">
        <v>250</v>
      </c>
      <c r="C31" s="308"/>
      <c r="D31" s="113">
        <v>2.8458129227898299</v>
      </c>
      <c r="E31" s="115">
        <v>366</v>
      </c>
      <c r="F31" s="114">
        <v>240</v>
      </c>
      <c r="G31" s="114">
        <v>358</v>
      </c>
      <c r="H31" s="114">
        <v>464</v>
      </c>
      <c r="I31" s="140">
        <v>333</v>
      </c>
      <c r="J31" s="115">
        <v>33</v>
      </c>
      <c r="K31" s="116">
        <v>9.9099099099099099</v>
      </c>
    </row>
    <row r="32" spans="1:11" ht="14.1" customHeight="1" x14ac:dyDescent="0.2">
      <c r="A32" s="306">
        <v>31</v>
      </c>
      <c r="B32" s="307" t="s">
        <v>251</v>
      </c>
      <c r="C32" s="308"/>
      <c r="D32" s="113">
        <v>0.51317937951947745</v>
      </c>
      <c r="E32" s="115">
        <v>66</v>
      </c>
      <c r="F32" s="114">
        <v>37</v>
      </c>
      <c r="G32" s="114">
        <v>84</v>
      </c>
      <c r="H32" s="114">
        <v>51</v>
      </c>
      <c r="I32" s="140">
        <v>88</v>
      </c>
      <c r="J32" s="115">
        <v>-22</v>
      </c>
      <c r="K32" s="116">
        <v>-25</v>
      </c>
    </row>
    <row r="33" spans="1:11" ht="14.1" customHeight="1" x14ac:dyDescent="0.2">
      <c r="A33" s="306">
        <v>32</v>
      </c>
      <c r="B33" s="307" t="s">
        <v>252</v>
      </c>
      <c r="C33" s="308"/>
      <c r="D33" s="113">
        <v>3.0479744965399269</v>
      </c>
      <c r="E33" s="115">
        <v>392</v>
      </c>
      <c r="F33" s="114">
        <v>265</v>
      </c>
      <c r="G33" s="114">
        <v>515</v>
      </c>
      <c r="H33" s="114">
        <v>528</v>
      </c>
      <c r="I33" s="140">
        <v>479</v>
      </c>
      <c r="J33" s="115">
        <v>-87</v>
      </c>
      <c r="K33" s="116">
        <v>-18.162839248434238</v>
      </c>
    </row>
    <row r="34" spans="1:11" ht="14.1" customHeight="1" x14ac:dyDescent="0.2">
      <c r="A34" s="306">
        <v>33</v>
      </c>
      <c r="B34" s="307" t="s">
        <v>253</v>
      </c>
      <c r="C34" s="308"/>
      <c r="D34" s="113">
        <v>2.223777311251069</v>
      </c>
      <c r="E34" s="115">
        <v>286</v>
      </c>
      <c r="F34" s="114">
        <v>116</v>
      </c>
      <c r="G34" s="114">
        <v>287</v>
      </c>
      <c r="H34" s="114">
        <v>271</v>
      </c>
      <c r="I34" s="140">
        <v>323</v>
      </c>
      <c r="J34" s="115">
        <v>-37</v>
      </c>
      <c r="K34" s="116">
        <v>-11.455108359133128</v>
      </c>
    </row>
    <row r="35" spans="1:11" ht="14.1" customHeight="1" x14ac:dyDescent="0.2">
      <c r="A35" s="306">
        <v>34</v>
      </c>
      <c r="B35" s="307" t="s">
        <v>254</v>
      </c>
      <c r="C35" s="308"/>
      <c r="D35" s="113">
        <v>2.6436513490397324</v>
      </c>
      <c r="E35" s="115">
        <v>340</v>
      </c>
      <c r="F35" s="114">
        <v>225</v>
      </c>
      <c r="G35" s="114">
        <v>324</v>
      </c>
      <c r="H35" s="114">
        <v>311</v>
      </c>
      <c r="I35" s="140">
        <v>428</v>
      </c>
      <c r="J35" s="115">
        <v>-88</v>
      </c>
      <c r="K35" s="116">
        <v>-20.560747663551403</v>
      </c>
    </row>
    <row r="36" spans="1:11" ht="14.1" customHeight="1" x14ac:dyDescent="0.2">
      <c r="A36" s="306">
        <v>41</v>
      </c>
      <c r="B36" s="307" t="s">
        <v>255</v>
      </c>
      <c r="C36" s="308"/>
      <c r="D36" s="113">
        <v>0.55983205038488448</v>
      </c>
      <c r="E36" s="115">
        <v>72</v>
      </c>
      <c r="F36" s="114">
        <v>55</v>
      </c>
      <c r="G36" s="114">
        <v>99</v>
      </c>
      <c r="H36" s="114">
        <v>62</v>
      </c>
      <c r="I36" s="140">
        <v>60</v>
      </c>
      <c r="J36" s="115">
        <v>12</v>
      </c>
      <c r="K36" s="116">
        <v>20</v>
      </c>
    </row>
    <row r="37" spans="1:11" ht="14.1" customHeight="1" x14ac:dyDescent="0.2">
      <c r="A37" s="306">
        <v>42</v>
      </c>
      <c r="B37" s="307" t="s">
        <v>256</v>
      </c>
      <c r="C37" s="308"/>
      <c r="D37" s="113">
        <v>7.7754451442345079E-2</v>
      </c>
      <c r="E37" s="115">
        <v>10</v>
      </c>
      <c r="F37" s="114" t="s">
        <v>514</v>
      </c>
      <c r="G37" s="114">
        <v>20</v>
      </c>
      <c r="H37" s="114">
        <v>10</v>
      </c>
      <c r="I37" s="140">
        <v>10</v>
      </c>
      <c r="J37" s="115">
        <v>0</v>
      </c>
      <c r="K37" s="116">
        <v>0</v>
      </c>
    </row>
    <row r="38" spans="1:11" ht="14.1" customHeight="1" x14ac:dyDescent="0.2">
      <c r="A38" s="306">
        <v>43</v>
      </c>
      <c r="B38" s="307" t="s">
        <v>257</v>
      </c>
      <c r="C38" s="308"/>
      <c r="D38" s="113">
        <v>0.62981105668299509</v>
      </c>
      <c r="E38" s="115">
        <v>81</v>
      </c>
      <c r="F38" s="114">
        <v>83</v>
      </c>
      <c r="G38" s="114">
        <v>149</v>
      </c>
      <c r="H38" s="114">
        <v>64</v>
      </c>
      <c r="I38" s="140">
        <v>85</v>
      </c>
      <c r="J38" s="115">
        <v>-4</v>
      </c>
      <c r="K38" s="116">
        <v>-4.7058823529411766</v>
      </c>
    </row>
    <row r="39" spans="1:11" ht="14.1" customHeight="1" x14ac:dyDescent="0.2">
      <c r="A39" s="306">
        <v>51</v>
      </c>
      <c r="B39" s="307" t="s">
        <v>258</v>
      </c>
      <c r="C39" s="308"/>
      <c r="D39" s="113">
        <v>8.2186455174558741</v>
      </c>
      <c r="E39" s="115">
        <v>1057</v>
      </c>
      <c r="F39" s="114">
        <v>929</v>
      </c>
      <c r="G39" s="114">
        <v>1374</v>
      </c>
      <c r="H39" s="114">
        <v>1012</v>
      </c>
      <c r="I39" s="140">
        <v>974</v>
      </c>
      <c r="J39" s="115">
        <v>83</v>
      </c>
      <c r="K39" s="116">
        <v>8.5215605749486656</v>
      </c>
    </row>
    <row r="40" spans="1:11" ht="14.1" customHeight="1" x14ac:dyDescent="0.2">
      <c r="A40" s="306" t="s">
        <v>259</v>
      </c>
      <c r="B40" s="307" t="s">
        <v>260</v>
      </c>
      <c r="C40" s="308"/>
      <c r="D40" s="113">
        <v>7.2389394292823264</v>
      </c>
      <c r="E40" s="115">
        <v>931</v>
      </c>
      <c r="F40" s="114">
        <v>830</v>
      </c>
      <c r="G40" s="114">
        <v>1270</v>
      </c>
      <c r="H40" s="114">
        <v>922</v>
      </c>
      <c r="I40" s="140">
        <v>870</v>
      </c>
      <c r="J40" s="115">
        <v>61</v>
      </c>
      <c r="K40" s="116">
        <v>7.0114942528735629</v>
      </c>
    </row>
    <row r="41" spans="1:11" ht="14.1" customHeight="1" x14ac:dyDescent="0.2">
      <c r="A41" s="306"/>
      <c r="B41" s="307" t="s">
        <v>261</v>
      </c>
      <c r="C41" s="308"/>
      <c r="D41" s="113">
        <v>6.2281315605318408</v>
      </c>
      <c r="E41" s="115">
        <v>801</v>
      </c>
      <c r="F41" s="114">
        <v>684</v>
      </c>
      <c r="G41" s="114">
        <v>1101</v>
      </c>
      <c r="H41" s="114">
        <v>816</v>
      </c>
      <c r="I41" s="140">
        <v>738</v>
      </c>
      <c r="J41" s="115">
        <v>63</v>
      </c>
      <c r="K41" s="116">
        <v>8.536585365853659</v>
      </c>
    </row>
    <row r="42" spans="1:11" ht="14.1" customHeight="1" x14ac:dyDescent="0.2">
      <c r="A42" s="306">
        <v>52</v>
      </c>
      <c r="B42" s="307" t="s">
        <v>262</v>
      </c>
      <c r="C42" s="308"/>
      <c r="D42" s="113">
        <v>5.0851411243293683</v>
      </c>
      <c r="E42" s="115">
        <v>654</v>
      </c>
      <c r="F42" s="114">
        <v>555</v>
      </c>
      <c r="G42" s="114">
        <v>613</v>
      </c>
      <c r="H42" s="114">
        <v>541</v>
      </c>
      <c r="I42" s="140">
        <v>869</v>
      </c>
      <c r="J42" s="115">
        <v>-215</v>
      </c>
      <c r="K42" s="116">
        <v>-24.741081703107021</v>
      </c>
    </row>
    <row r="43" spans="1:11" ht="14.1" customHeight="1" x14ac:dyDescent="0.2">
      <c r="A43" s="306" t="s">
        <v>263</v>
      </c>
      <c r="B43" s="307" t="s">
        <v>264</v>
      </c>
      <c r="C43" s="308"/>
      <c r="D43" s="113">
        <v>4.0199051395692402</v>
      </c>
      <c r="E43" s="115">
        <v>517</v>
      </c>
      <c r="F43" s="114">
        <v>490</v>
      </c>
      <c r="G43" s="114">
        <v>523</v>
      </c>
      <c r="H43" s="114">
        <v>442</v>
      </c>
      <c r="I43" s="140">
        <v>739</v>
      </c>
      <c r="J43" s="115">
        <v>-222</v>
      </c>
      <c r="K43" s="116">
        <v>-30.040595399188092</v>
      </c>
    </row>
    <row r="44" spans="1:11" ht="14.1" customHeight="1" x14ac:dyDescent="0.2">
      <c r="A44" s="306">
        <v>53</v>
      </c>
      <c r="B44" s="307" t="s">
        <v>265</v>
      </c>
      <c r="C44" s="308"/>
      <c r="D44" s="113">
        <v>0.9408288624523754</v>
      </c>
      <c r="E44" s="115">
        <v>121</v>
      </c>
      <c r="F44" s="114">
        <v>113</v>
      </c>
      <c r="G44" s="114">
        <v>124</v>
      </c>
      <c r="H44" s="114">
        <v>153</v>
      </c>
      <c r="I44" s="140">
        <v>125</v>
      </c>
      <c r="J44" s="115">
        <v>-4</v>
      </c>
      <c r="K44" s="116">
        <v>-3.2</v>
      </c>
    </row>
    <row r="45" spans="1:11" ht="14.1" customHeight="1" x14ac:dyDescent="0.2">
      <c r="A45" s="306" t="s">
        <v>266</v>
      </c>
      <c r="B45" s="307" t="s">
        <v>267</v>
      </c>
      <c r="C45" s="308"/>
      <c r="D45" s="113">
        <v>0.90195163673120282</v>
      </c>
      <c r="E45" s="115">
        <v>116</v>
      </c>
      <c r="F45" s="114">
        <v>112</v>
      </c>
      <c r="G45" s="114">
        <v>116</v>
      </c>
      <c r="H45" s="114">
        <v>151</v>
      </c>
      <c r="I45" s="140">
        <v>117</v>
      </c>
      <c r="J45" s="115">
        <v>-1</v>
      </c>
      <c r="K45" s="116">
        <v>-0.85470085470085466</v>
      </c>
    </row>
    <row r="46" spans="1:11" ht="14.1" customHeight="1" x14ac:dyDescent="0.2">
      <c r="A46" s="306">
        <v>54</v>
      </c>
      <c r="B46" s="307" t="s">
        <v>268</v>
      </c>
      <c r="C46" s="308"/>
      <c r="D46" s="113">
        <v>3.8177435658191432</v>
      </c>
      <c r="E46" s="115">
        <v>491</v>
      </c>
      <c r="F46" s="114">
        <v>383</v>
      </c>
      <c r="G46" s="114">
        <v>529</v>
      </c>
      <c r="H46" s="114">
        <v>648</v>
      </c>
      <c r="I46" s="140">
        <v>444</v>
      </c>
      <c r="J46" s="115">
        <v>47</v>
      </c>
      <c r="K46" s="116">
        <v>10.585585585585585</v>
      </c>
    </row>
    <row r="47" spans="1:11" ht="14.1" customHeight="1" x14ac:dyDescent="0.2">
      <c r="A47" s="306">
        <v>61</v>
      </c>
      <c r="B47" s="307" t="s">
        <v>269</v>
      </c>
      <c r="C47" s="308"/>
      <c r="D47" s="113">
        <v>1.3062747842313973</v>
      </c>
      <c r="E47" s="115">
        <v>168</v>
      </c>
      <c r="F47" s="114">
        <v>127</v>
      </c>
      <c r="G47" s="114">
        <v>200</v>
      </c>
      <c r="H47" s="114">
        <v>211</v>
      </c>
      <c r="I47" s="140">
        <v>200</v>
      </c>
      <c r="J47" s="115">
        <v>-32</v>
      </c>
      <c r="K47" s="116">
        <v>-16</v>
      </c>
    </row>
    <row r="48" spans="1:11" ht="14.1" customHeight="1" x14ac:dyDescent="0.2">
      <c r="A48" s="306">
        <v>62</v>
      </c>
      <c r="B48" s="307" t="s">
        <v>270</v>
      </c>
      <c r="C48" s="308"/>
      <c r="D48" s="113">
        <v>8.241971852888577</v>
      </c>
      <c r="E48" s="115">
        <v>1060</v>
      </c>
      <c r="F48" s="114">
        <v>660</v>
      </c>
      <c r="G48" s="114">
        <v>1001</v>
      </c>
      <c r="H48" s="114">
        <v>945</v>
      </c>
      <c r="I48" s="140">
        <v>606</v>
      </c>
      <c r="J48" s="115">
        <v>454</v>
      </c>
      <c r="K48" s="116">
        <v>74.917491749174914</v>
      </c>
    </row>
    <row r="49" spans="1:11" ht="14.1" customHeight="1" x14ac:dyDescent="0.2">
      <c r="A49" s="306">
        <v>63</v>
      </c>
      <c r="B49" s="307" t="s">
        <v>271</v>
      </c>
      <c r="C49" s="308"/>
      <c r="D49" s="113">
        <v>4.859653215146567</v>
      </c>
      <c r="E49" s="115">
        <v>625</v>
      </c>
      <c r="F49" s="114">
        <v>468</v>
      </c>
      <c r="G49" s="114">
        <v>763</v>
      </c>
      <c r="H49" s="114">
        <v>931</v>
      </c>
      <c r="I49" s="140">
        <v>620</v>
      </c>
      <c r="J49" s="115">
        <v>5</v>
      </c>
      <c r="K49" s="116">
        <v>0.80645161290322576</v>
      </c>
    </row>
    <row r="50" spans="1:11" ht="14.1" customHeight="1" x14ac:dyDescent="0.2">
      <c r="A50" s="306" t="s">
        <v>272</v>
      </c>
      <c r="B50" s="307" t="s">
        <v>273</v>
      </c>
      <c r="C50" s="308"/>
      <c r="D50" s="113">
        <v>1.010807868750486</v>
      </c>
      <c r="E50" s="115">
        <v>130</v>
      </c>
      <c r="F50" s="114">
        <v>101</v>
      </c>
      <c r="G50" s="114">
        <v>177</v>
      </c>
      <c r="H50" s="114">
        <v>188</v>
      </c>
      <c r="I50" s="140">
        <v>147</v>
      </c>
      <c r="J50" s="115">
        <v>-17</v>
      </c>
      <c r="K50" s="116">
        <v>-11.564625850340136</v>
      </c>
    </row>
    <row r="51" spans="1:11" ht="14.1" customHeight="1" x14ac:dyDescent="0.2">
      <c r="A51" s="306" t="s">
        <v>274</v>
      </c>
      <c r="B51" s="307" t="s">
        <v>275</v>
      </c>
      <c r="C51" s="308"/>
      <c r="D51" s="113">
        <v>3.568929321203639</v>
      </c>
      <c r="E51" s="115">
        <v>459</v>
      </c>
      <c r="F51" s="114">
        <v>343</v>
      </c>
      <c r="G51" s="114">
        <v>530</v>
      </c>
      <c r="H51" s="114">
        <v>684</v>
      </c>
      <c r="I51" s="140">
        <v>432</v>
      </c>
      <c r="J51" s="115">
        <v>27</v>
      </c>
      <c r="K51" s="116">
        <v>6.25</v>
      </c>
    </row>
    <row r="52" spans="1:11" ht="14.1" customHeight="1" x14ac:dyDescent="0.2">
      <c r="A52" s="306">
        <v>71</v>
      </c>
      <c r="B52" s="307" t="s">
        <v>276</v>
      </c>
      <c r="C52" s="308"/>
      <c r="D52" s="113">
        <v>7.4099992224554851</v>
      </c>
      <c r="E52" s="115">
        <v>953</v>
      </c>
      <c r="F52" s="114">
        <v>706</v>
      </c>
      <c r="G52" s="114">
        <v>1131</v>
      </c>
      <c r="H52" s="114">
        <v>742</v>
      </c>
      <c r="I52" s="140">
        <v>1034</v>
      </c>
      <c r="J52" s="115">
        <v>-81</v>
      </c>
      <c r="K52" s="116">
        <v>-7.8336557059961311</v>
      </c>
    </row>
    <row r="53" spans="1:11" ht="14.1" customHeight="1" x14ac:dyDescent="0.2">
      <c r="A53" s="306" t="s">
        <v>277</v>
      </c>
      <c r="B53" s="307" t="s">
        <v>278</v>
      </c>
      <c r="C53" s="308"/>
      <c r="D53" s="113">
        <v>2.558121452453153</v>
      </c>
      <c r="E53" s="115">
        <v>329</v>
      </c>
      <c r="F53" s="114">
        <v>234</v>
      </c>
      <c r="G53" s="114">
        <v>430</v>
      </c>
      <c r="H53" s="114">
        <v>250</v>
      </c>
      <c r="I53" s="140">
        <v>321</v>
      </c>
      <c r="J53" s="115">
        <v>8</v>
      </c>
      <c r="K53" s="116">
        <v>2.4922118380062304</v>
      </c>
    </row>
    <row r="54" spans="1:11" ht="14.1" customHeight="1" x14ac:dyDescent="0.2">
      <c r="A54" s="306" t="s">
        <v>279</v>
      </c>
      <c r="B54" s="307" t="s">
        <v>280</v>
      </c>
      <c r="C54" s="308"/>
      <c r="D54" s="113">
        <v>3.8021926755306743</v>
      </c>
      <c r="E54" s="115">
        <v>489</v>
      </c>
      <c r="F54" s="114">
        <v>397</v>
      </c>
      <c r="G54" s="114">
        <v>597</v>
      </c>
      <c r="H54" s="114">
        <v>406</v>
      </c>
      <c r="I54" s="140">
        <v>614</v>
      </c>
      <c r="J54" s="115">
        <v>-125</v>
      </c>
      <c r="K54" s="116">
        <v>-20.358306188925081</v>
      </c>
    </row>
    <row r="55" spans="1:11" ht="14.1" customHeight="1" x14ac:dyDescent="0.2">
      <c r="A55" s="306">
        <v>72</v>
      </c>
      <c r="B55" s="307" t="s">
        <v>281</v>
      </c>
      <c r="C55" s="308"/>
      <c r="D55" s="113">
        <v>1.3684783453852734</v>
      </c>
      <c r="E55" s="115">
        <v>176</v>
      </c>
      <c r="F55" s="114">
        <v>102</v>
      </c>
      <c r="G55" s="114">
        <v>245</v>
      </c>
      <c r="H55" s="114">
        <v>167</v>
      </c>
      <c r="I55" s="140">
        <v>174</v>
      </c>
      <c r="J55" s="115">
        <v>2</v>
      </c>
      <c r="K55" s="116">
        <v>1.1494252873563218</v>
      </c>
    </row>
    <row r="56" spans="1:11" ht="14.1" customHeight="1" x14ac:dyDescent="0.2">
      <c r="A56" s="306" t="s">
        <v>282</v>
      </c>
      <c r="B56" s="307" t="s">
        <v>283</v>
      </c>
      <c r="C56" s="308"/>
      <c r="D56" s="113">
        <v>0.25658968975973873</v>
      </c>
      <c r="E56" s="115">
        <v>33</v>
      </c>
      <c r="F56" s="114">
        <v>21</v>
      </c>
      <c r="G56" s="114">
        <v>78</v>
      </c>
      <c r="H56" s="114">
        <v>52</v>
      </c>
      <c r="I56" s="140">
        <v>37</v>
      </c>
      <c r="J56" s="115">
        <v>-4</v>
      </c>
      <c r="K56" s="116">
        <v>-10.810810810810811</v>
      </c>
    </row>
    <row r="57" spans="1:11" ht="14.1" customHeight="1" x14ac:dyDescent="0.2">
      <c r="A57" s="306" t="s">
        <v>284</v>
      </c>
      <c r="B57" s="307" t="s">
        <v>285</v>
      </c>
      <c r="C57" s="308"/>
      <c r="D57" s="113">
        <v>0.88640074644273381</v>
      </c>
      <c r="E57" s="115">
        <v>114</v>
      </c>
      <c r="F57" s="114">
        <v>70</v>
      </c>
      <c r="G57" s="114">
        <v>99</v>
      </c>
      <c r="H57" s="114">
        <v>82</v>
      </c>
      <c r="I57" s="140">
        <v>99</v>
      </c>
      <c r="J57" s="115">
        <v>15</v>
      </c>
      <c r="K57" s="116">
        <v>15.151515151515152</v>
      </c>
    </row>
    <row r="58" spans="1:11" ht="14.1" customHeight="1" x14ac:dyDescent="0.2">
      <c r="A58" s="306">
        <v>73</v>
      </c>
      <c r="B58" s="307" t="s">
        <v>286</v>
      </c>
      <c r="C58" s="308"/>
      <c r="D58" s="113">
        <v>2.0371666277894409</v>
      </c>
      <c r="E58" s="115">
        <v>262</v>
      </c>
      <c r="F58" s="114">
        <v>169</v>
      </c>
      <c r="G58" s="114">
        <v>334</v>
      </c>
      <c r="H58" s="114">
        <v>170</v>
      </c>
      <c r="I58" s="140">
        <v>230</v>
      </c>
      <c r="J58" s="115">
        <v>32</v>
      </c>
      <c r="K58" s="116">
        <v>13.913043478260869</v>
      </c>
    </row>
    <row r="59" spans="1:11" ht="14.1" customHeight="1" x14ac:dyDescent="0.2">
      <c r="A59" s="306" t="s">
        <v>287</v>
      </c>
      <c r="B59" s="307" t="s">
        <v>288</v>
      </c>
      <c r="C59" s="308"/>
      <c r="D59" s="113">
        <v>1.6172925900007775</v>
      </c>
      <c r="E59" s="115">
        <v>208</v>
      </c>
      <c r="F59" s="114">
        <v>137</v>
      </c>
      <c r="G59" s="114">
        <v>279</v>
      </c>
      <c r="H59" s="114">
        <v>134</v>
      </c>
      <c r="I59" s="140">
        <v>185</v>
      </c>
      <c r="J59" s="115">
        <v>23</v>
      </c>
      <c r="K59" s="116">
        <v>12.432432432432432</v>
      </c>
    </row>
    <row r="60" spans="1:11" ht="14.1" customHeight="1" x14ac:dyDescent="0.2">
      <c r="A60" s="306">
        <v>81</v>
      </c>
      <c r="B60" s="307" t="s">
        <v>289</v>
      </c>
      <c r="C60" s="308"/>
      <c r="D60" s="113">
        <v>7.1067568618303394</v>
      </c>
      <c r="E60" s="115">
        <v>914</v>
      </c>
      <c r="F60" s="114">
        <v>763</v>
      </c>
      <c r="G60" s="114">
        <v>1337</v>
      </c>
      <c r="H60" s="114">
        <v>689</v>
      </c>
      <c r="I60" s="140">
        <v>878</v>
      </c>
      <c r="J60" s="115">
        <v>36</v>
      </c>
      <c r="K60" s="116">
        <v>4.1002277904328022</v>
      </c>
    </row>
    <row r="61" spans="1:11" ht="14.1" customHeight="1" x14ac:dyDescent="0.2">
      <c r="A61" s="306" t="s">
        <v>290</v>
      </c>
      <c r="B61" s="307" t="s">
        <v>291</v>
      </c>
      <c r="C61" s="308"/>
      <c r="D61" s="113">
        <v>1.1740922167794106</v>
      </c>
      <c r="E61" s="115">
        <v>151</v>
      </c>
      <c r="F61" s="114">
        <v>107</v>
      </c>
      <c r="G61" s="114">
        <v>223</v>
      </c>
      <c r="H61" s="114">
        <v>144</v>
      </c>
      <c r="I61" s="140">
        <v>159</v>
      </c>
      <c r="J61" s="115">
        <v>-8</v>
      </c>
      <c r="K61" s="116">
        <v>-5.0314465408805029</v>
      </c>
    </row>
    <row r="62" spans="1:11" ht="14.1" customHeight="1" x14ac:dyDescent="0.2">
      <c r="A62" s="306" t="s">
        <v>292</v>
      </c>
      <c r="B62" s="307" t="s">
        <v>293</v>
      </c>
      <c r="C62" s="308"/>
      <c r="D62" s="113">
        <v>2.6281004587512635</v>
      </c>
      <c r="E62" s="115">
        <v>338</v>
      </c>
      <c r="F62" s="114">
        <v>343</v>
      </c>
      <c r="G62" s="114">
        <v>790</v>
      </c>
      <c r="H62" s="114">
        <v>267</v>
      </c>
      <c r="I62" s="140">
        <v>331</v>
      </c>
      <c r="J62" s="115">
        <v>7</v>
      </c>
      <c r="K62" s="116">
        <v>2.1148036253776437</v>
      </c>
    </row>
    <row r="63" spans="1:11" ht="14.1" customHeight="1" x14ac:dyDescent="0.2">
      <c r="A63" s="306"/>
      <c r="B63" s="307" t="s">
        <v>294</v>
      </c>
      <c r="C63" s="308"/>
      <c r="D63" s="113">
        <v>2.0293911826452065</v>
      </c>
      <c r="E63" s="115">
        <v>261</v>
      </c>
      <c r="F63" s="114">
        <v>266</v>
      </c>
      <c r="G63" s="114">
        <v>448</v>
      </c>
      <c r="H63" s="114">
        <v>230</v>
      </c>
      <c r="I63" s="140">
        <v>255</v>
      </c>
      <c r="J63" s="115">
        <v>6</v>
      </c>
      <c r="K63" s="116">
        <v>2.3529411764705883</v>
      </c>
    </row>
    <row r="64" spans="1:11" ht="14.1" customHeight="1" x14ac:dyDescent="0.2">
      <c r="A64" s="306" t="s">
        <v>295</v>
      </c>
      <c r="B64" s="307" t="s">
        <v>296</v>
      </c>
      <c r="C64" s="308"/>
      <c r="D64" s="113">
        <v>1.6406189254334811</v>
      </c>
      <c r="E64" s="115">
        <v>211</v>
      </c>
      <c r="F64" s="114">
        <v>155</v>
      </c>
      <c r="G64" s="114">
        <v>146</v>
      </c>
      <c r="H64" s="114">
        <v>148</v>
      </c>
      <c r="I64" s="140">
        <v>174</v>
      </c>
      <c r="J64" s="115">
        <v>37</v>
      </c>
      <c r="K64" s="116">
        <v>21.264367816091955</v>
      </c>
    </row>
    <row r="65" spans="1:11" ht="14.1" customHeight="1" x14ac:dyDescent="0.2">
      <c r="A65" s="306" t="s">
        <v>297</v>
      </c>
      <c r="B65" s="307" t="s">
        <v>298</v>
      </c>
      <c r="C65" s="308"/>
      <c r="D65" s="113">
        <v>0.80864629500038876</v>
      </c>
      <c r="E65" s="115">
        <v>104</v>
      </c>
      <c r="F65" s="114">
        <v>72</v>
      </c>
      <c r="G65" s="114">
        <v>87</v>
      </c>
      <c r="H65" s="114">
        <v>60</v>
      </c>
      <c r="I65" s="140">
        <v>94</v>
      </c>
      <c r="J65" s="115">
        <v>10</v>
      </c>
      <c r="K65" s="116">
        <v>10.638297872340425</v>
      </c>
    </row>
    <row r="66" spans="1:11" ht="14.1" customHeight="1" x14ac:dyDescent="0.2">
      <c r="A66" s="306">
        <v>82</v>
      </c>
      <c r="B66" s="307" t="s">
        <v>299</v>
      </c>
      <c r="C66" s="308"/>
      <c r="D66" s="113">
        <v>3.7944172303864394</v>
      </c>
      <c r="E66" s="115">
        <v>488</v>
      </c>
      <c r="F66" s="114">
        <v>426</v>
      </c>
      <c r="G66" s="114">
        <v>722</v>
      </c>
      <c r="H66" s="114">
        <v>460</v>
      </c>
      <c r="I66" s="140">
        <v>432</v>
      </c>
      <c r="J66" s="115">
        <v>56</v>
      </c>
      <c r="K66" s="116">
        <v>12.962962962962964</v>
      </c>
    </row>
    <row r="67" spans="1:11" ht="14.1" customHeight="1" x14ac:dyDescent="0.2">
      <c r="A67" s="306" t="s">
        <v>300</v>
      </c>
      <c r="B67" s="307" t="s">
        <v>301</v>
      </c>
      <c r="C67" s="308"/>
      <c r="D67" s="113">
        <v>2.5425705621646841</v>
      </c>
      <c r="E67" s="115">
        <v>327</v>
      </c>
      <c r="F67" s="114">
        <v>312</v>
      </c>
      <c r="G67" s="114">
        <v>519</v>
      </c>
      <c r="H67" s="114">
        <v>335</v>
      </c>
      <c r="I67" s="140">
        <v>314</v>
      </c>
      <c r="J67" s="115">
        <v>13</v>
      </c>
      <c r="K67" s="116">
        <v>4.1401273885350323</v>
      </c>
    </row>
    <row r="68" spans="1:11" ht="14.1" customHeight="1" x14ac:dyDescent="0.2">
      <c r="A68" s="306" t="s">
        <v>302</v>
      </c>
      <c r="B68" s="307" t="s">
        <v>303</v>
      </c>
      <c r="C68" s="308"/>
      <c r="D68" s="113">
        <v>0.90195163673120282</v>
      </c>
      <c r="E68" s="115">
        <v>116</v>
      </c>
      <c r="F68" s="114">
        <v>81</v>
      </c>
      <c r="G68" s="114">
        <v>134</v>
      </c>
      <c r="H68" s="114">
        <v>101</v>
      </c>
      <c r="I68" s="140">
        <v>81</v>
      </c>
      <c r="J68" s="115">
        <v>35</v>
      </c>
      <c r="K68" s="116">
        <v>43.209876543209873</v>
      </c>
    </row>
    <row r="69" spans="1:11" ht="14.1" customHeight="1" x14ac:dyDescent="0.2">
      <c r="A69" s="306">
        <v>83</v>
      </c>
      <c r="B69" s="307" t="s">
        <v>304</v>
      </c>
      <c r="C69" s="308"/>
      <c r="D69" s="113">
        <v>3.7244382240883289</v>
      </c>
      <c r="E69" s="115">
        <v>479</v>
      </c>
      <c r="F69" s="114">
        <v>392</v>
      </c>
      <c r="G69" s="114">
        <v>915</v>
      </c>
      <c r="H69" s="114">
        <v>395</v>
      </c>
      <c r="I69" s="140">
        <v>554</v>
      </c>
      <c r="J69" s="115">
        <v>-75</v>
      </c>
      <c r="K69" s="116">
        <v>-13.537906137184116</v>
      </c>
    </row>
    <row r="70" spans="1:11" ht="14.1" customHeight="1" x14ac:dyDescent="0.2">
      <c r="A70" s="306" t="s">
        <v>305</v>
      </c>
      <c r="B70" s="307" t="s">
        <v>306</v>
      </c>
      <c r="C70" s="308"/>
      <c r="D70" s="113">
        <v>3.0401990513956925</v>
      </c>
      <c r="E70" s="115">
        <v>391</v>
      </c>
      <c r="F70" s="114">
        <v>332</v>
      </c>
      <c r="G70" s="114">
        <v>814</v>
      </c>
      <c r="H70" s="114">
        <v>287</v>
      </c>
      <c r="I70" s="140">
        <v>468</v>
      </c>
      <c r="J70" s="115">
        <v>-77</v>
      </c>
      <c r="K70" s="116">
        <v>-16.452991452991451</v>
      </c>
    </row>
    <row r="71" spans="1:11" ht="14.1" customHeight="1" x14ac:dyDescent="0.2">
      <c r="A71" s="306"/>
      <c r="B71" s="307" t="s">
        <v>307</v>
      </c>
      <c r="C71" s="308"/>
      <c r="D71" s="113">
        <v>1.7650260477412332</v>
      </c>
      <c r="E71" s="115">
        <v>227</v>
      </c>
      <c r="F71" s="114">
        <v>191</v>
      </c>
      <c r="G71" s="114">
        <v>565</v>
      </c>
      <c r="H71" s="114">
        <v>163</v>
      </c>
      <c r="I71" s="140">
        <v>282</v>
      </c>
      <c r="J71" s="115">
        <v>-55</v>
      </c>
      <c r="K71" s="116">
        <v>-19.50354609929078</v>
      </c>
    </row>
    <row r="72" spans="1:11" ht="14.1" customHeight="1" x14ac:dyDescent="0.2">
      <c r="A72" s="306">
        <v>84</v>
      </c>
      <c r="B72" s="307" t="s">
        <v>308</v>
      </c>
      <c r="C72" s="308"/>
      <c r="D72" s="113">
        <v>1.8505559443278128</v>
      </c>
      <c r="E72" s="115">
        <v>238</v>
      </c>
      <c r="F72" s="114">
        <v>174</v>
      </c>
      <c r="G72" s="114">
        <v>440</v>
      </c>
      <c r="H72" s="114">
        <v>258</v>
      </c>
      <c r="I72" s="140">
        <v>316</v>
      </c>
      <c r="J72" s="115">
        <v>-78</v>
      </c>
      <c r="K72" s="116">
        <v>-24.683544303797468</v>
      </c>
    </row>
    <row r="73" spans="1:11" ht="14.1" customHeight="1" x14ac:dyDescent="0.2">
      <c r="A73" s="306" t="s">
        <v>309</v>
      </c>
      <c r="B73" s="307" t="s">
        <v>310</v>
      </c>
      <c r="C73" s="308"/>
      <c r="D73" s="113">
        <v>1.1818676619236452</v>
      </c>
      <c r="E73" s="115">
        <v>152</v>
      </c>
      <c r="F73" s="114">
        <v>110</v>
      </c>
      <c r="G73" s="114">
        <v>324</v>
      </c>
      <c r="H73" s="114">
        <v>174</v>
      </c>
      <c r="I73" s="140">
        <v>229</v>
      </c>
      <c r="J73" s="115">
        <v>-77</v>
      </c>
      <c r="K73" s="116">
        <v>-33.624454148471614</v>
      </c>
    </row>
    <row r="74" spans="1:11" ht="14.1" customHeight="1" x14ac:dyDescent="0.2">
      <c r="A74" s="306" t="s">
        <v>311</v>
      </c>
      <c r="B74" s="307" t="s">
        <v>312</v>
      </c>
      <c r="C74" s="308"/>
      <c r="D74" s="113">
        <v>0.17105979317315917</v>
      </c>
      <c r="E74" s="115">
        <v>22</v>
      </c>
      <c r="F74" s="114">
        <v>14</v>
      </c>
      <c r="G74" s="114">
        <v>39</v>
      </c>
      <c r="H74" s="114">
        <v>17</v>
      </c>
      <c r="I74" s="140">
        <v>17</v>
      </c>
      <c r="J74" s="115">
        <v>5</v>
      </c>
      <c r="K74" s="116">
        <v>29.411764705882351</v>
      </c>
    </row>
    <row r="75" spans="1:11" ht="14.1" customHeight="1" x14ac:dyDescent="0.2">
      <c r="A75" s="306" t="s">
        <v>313</v>
      </c>
      <c r="B75" s="307" t="s">
        <v>314</v>
      </c>
      <c r="C75" s="308"/>
      <c r="D75" s="113">
        <v>0.16328434802892466</v>
      </c>
      <c r="E75" s="115">
        <v>21</v>
      </c>
      <c r="F75" s="114">
        <v>13</v>
      </c>
      <c r="G75" s="114">
        <v>13</v>
      </c>
      <c r="H75" s="114">
        <v>21</v>
      </c>
      <c r="I75" s="140">
        <v>14</v>
      </c>
      <c r="J75" s="115">
        <v>7</v>
      </c>
      <c r="K75" s="116">
        <v>50</v>
      </c>
    </row>
    <row r="76" spans="1:11" ht="14.1" customHeight="1" x14ac:dyDescent="0.2">
      <c r="A76" s="306">
        <v>91</v>
      </c>
      <c r="B76" s="307" t="s">
        <v>315</v>
      </c>
      <c r="C76" s="308"/>
      <c r="D76" s="113">
        <v>0.34989503149055284</v>
      </c>
      <c r="E76" s="115">
        <v>45</v>
      </c>
      <c r="F76" s="114">
        <v>31</v>
      </c>
      <c r="G76" s="114">
        <v>54</v>
      </c>
      <c r="H76" s="114">
        <v>21</v>
      </c>
      <c r="I76" s="140">
        <v>37</v>
      </c>
      <c r="J76" s="115">
        <v>8</v>
      </c>
      <c r="K76" s="116">
        <v>21.621621621621621</v>
      </c>
    </row>
    <row r="77" spans="1:11" ht="14.1" customHeight="1" x14ac:dyDescent="0.2">
      <c r="A77" s="306">
        <v>92</v>
      </c>
      <c r="B77" s="307" t="s">
        <v>316</v>
      </c>
      <c r="C77" s="308"/>
      <c r="D77" s="113">
        <v>4.3075966099059171</v>
      </c>
      <c r="E77" s="115">
        <v>554</v>
      </c>
      <c r="F77" s="114">
        <v>473</v>
      </c>
      <c r="G77" s="114">
        <v>482</v>
      </c>
      <c r="H77" s="114">
        <v>487</v>
      </c>
      <c r="I77" s="140">
        <v>553</v>
      </c>
      <c r="J77" s="115">
        <v>1</v>
      </c>
      <c r="K77" s="116">
        <v>0.18083182640144665</v>
      </c>
    </row>
    <row r="78" spans="1:11" ht="14.1" customHeight="1" x14ac:dyDescent="0.2">
      <c r="A78" s="306">
        <v>93</v>
      </c>
      <c r="B78" s="307" t="s">
        <v>317</v>
      </c>
      <c r="C78" s="308"/>
      <c r="D78" s="113">
        <v>0.12440712230775212</v>
      </c>
      <c r="E78" s="115">
        <v>16</v>
      </c>
      <c r="F78" s="114">
        <v>7</v>
      </c>
      <c r="G78" s="114" t="s">
        <v>514</v>
      </c>
      <c r="H78" s="114">
        <v>7</v>
      </c>
      <c r="I78" s="140">
        <v>9</v>
      </c>
      <c r="J78" s="115">
        <v>7</v>
      </c>
      <c r="K78" s="116">
        <v>77.777777777777771</v>
      </c>
    </row>
    <row r="79" spans="1:11" ht="14.1" customHeight="1" x14ac:dyDescent="0.2">
      <c r="A79" s="306">
        <v>94</v>
      </c>
      <c r="B79" s="307" t="s">
        <v>318</v>
      </c>
      <c r="C79" s="308"/>
      <c r="D79" s="113">
        <v>1.1740922167794106</v>
      </c>
      <c r="E79" s="115">
        <v>151</v>
      </c>
      <c r="F79" s="114">
        <v>179</v>
      </c>
      <c r="G79" s="114">
        <v>214</v>
      </c>
      <c r="H79" s="114">
        <v>199</v>
      </c>
      <c r="I79" s="140">
        <v>164</v>
      </c>
      <c r="J79" s="115">
        <v>-13</v>
      </c>
      <c r="K79" s="116">
        <v>-7.9268292682926829</v>
      </c>
    </row>
    <row r="80" spans="1:11" ht="14.1" customHeight="1" x14ac:dyDescent="0.2">
      <c r="A80" s="306" t="s">
        <v>319</v>
      </c>
      <c r="B80" s="307" t="s">
        <v>320</v>
      </c>
      <c r="C80" s="308"/>
      <c r="D80" s="113">
        <v>0</v>
      </c>
      <c r="E80" s="115">
        <v>0</v>
      </c>
      <c r="F80" s="114" t="s">
        <v>514</v>
      </c>
      <c r="G80" s="114" t="s">
        <v>514</v>
      </c>
      <c r="H80" s="114">
        <v>0</v>
      </c>
      <c r="I80" s="140">
        <v>0</v>
      </c>
      <c r="J80" s="115">
        <v>0</v>
      </c>
      <c r="K80" s="116">
        <v>0</v>
      </c>
    </row>
    <row r="81" spans="1:11" ht="14.1" customHeight="1" x14ac:dyDescent="0.2">
      <c r="A81" s="310" t="s">
        <v>321</v>
      </c>
      <c r="B81" s="311" t="s">
        <v>334</v>
      </c>
      <c r="C81" s="312"/>
      <c r="D81" s="125">
        <v>0.35767047663478735</v>
      </c>
      <c r="E81" s="143">
        <v>46</v>
      </c>
      <c r="F81" s="144">
        <v>102</v>
      </c>
      <c r="G81" s="144">
        <v>315</v>
      </c>
      <c r="H81" s="144">
        <v>44</v>
      </c>
      <c r="I81" s="145">
        <v>59</v>
      </c>
      <c r="J81" s="143">
        <v>-13</v>
      </c>
      <c r="K81" s="146">
        <v>-22.033898305084747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13478</v>
      </c>
      <c r="E11" s="114">
        <v>11602</v>
      </c>
      <c r="F11" s="114">
        <v>13822</v>
      </c>
      <c r="G11" s="114">
        <v>11008</v>
      </c>
      <c r="H11" s="140">
        <v>13569</v>
      </c>
      <c r="I11" s="115">
        <v>-91</v>
      </c>
      <c r="J11" s="116">
        <v>-0.67064632618468567</v>
      </c>
    </row>
    <row r="12" spans="1:15" s="110" customFormat="1" ht="24.95" customHeight="1" x14ac:dyDescent="0.2">
      <c r="A12" s="193" t="s">
        <v>132</v>
      </c>
      <c r="B12" s="194" t="s">
        <v>133</v>
      </c>
      <c r="C12" s="113">
        <v>3.1458673393678587</v>
      </c>
      <c r="D12" s="115">
        <v>424</v>
      </c>
      <c r="E12" s="114">
        <v>798</v>
      </c>
      <c r="F12" s="114">
        <v>682</v>
      </c>
      <c r="G12" s="114">
        <v>526</v>
      </c>
      <c r="H12" s="140">
        <v>563</v>
      </c>
      <c r="I12" s="115">
        <v>-139</v>
      </c>
      <c r="J12" s="116">
        <v>-24.689165186500887</v>
      </c>
    </row>
    <row r="13" spans="1:15" s="110" customFormat="1" ht="24.95" customHeight="1" x14ac:dyDescent="0.2">
      <c r="A13" s="193" t="s">
        <v>134</v>
      </c>
      <c r="B13" s="199" t="s">
        <v>214</v>
      </c>
      <c r="C13" s="113">
        <v>1.1351832616115152</v>
      </c>
      <c r="D13" s="115">
        <v>153</v>
      </c>
      <c r="E13" s="114">
        <v>123</v>
      </c>
      <c r="F13" s="114">
        <v>157</v>
      </c>
      <c r="G13" s="114">
        <v>142</v>
      </c>
      <c r="H13" s="140">
        <v>276</v>
      </c>
      <c r="I13" s="115">
        <v>-123</v>
      </c>
      <c r="J13" s="116">
        <v>-44.565217391304351</v>
      </c>
    </row>
    <row r="14" spans="1:15" s="287" customFormat="1" ht="24.95" customHeight="1" x14ac:dyDescent="0.2">
      <c r="A14" s="193" t="s">
        <v>215</v>
      </c>
      <c r="B14" s="199" t="s">
        <v>137</v>
      </c>
      <c r="C14" s="113">
        <v>13.006380768660039</v>
      </c>
      <c r="D14" s="115">
        <v>1753</v>
      </c>
      <c r="E14" s="114">
        <v>1223</v>
      </c>
      <c r="F14" s="114">
        <v>1463</v>
      </c>
      <c r="G14" s="114">
        <v>1116</v>
      </c>
      <c r="H14" s="140">
        <v>1614</v>
      </c>
      <c r="I14" s="115">
        <v>139</v>
      </c>
      <c r="J14" s="116">
        <v>8.6121437422552667</v>
      </c>
      <c r="K14" s="110"/>
      <c r="L14" s="110"/>
      <c r="M14" s="110"/>
      <c r="N14" s="110"/>
      <c r="O14" s="110"/>
    </row>
    <row r="15" spans="1:15" s="110" customFormat="1" ht="24.95" customHeight="1" x14ac:dyDescent="0.2">
      <c r="A15" s="193" t="s">
        <v>216</v>
      </c>
      <c r="B15" s="199" t="s">
        <v>217</v>
      </c>
      <c r="C15" s="113">
        <v>3.9545926695355393</v>
      </c>
      <c r="D15" s="115">
        <v>533</v>
      </c>
      <c r="E15" s="114">
        <v>457</v>
      </c>
      <c r="F15" s="114">
        <v>534</v>
      </c>
      <c r="G15" s="114">
        <v>432</v>
      </c>
      <c r="H15" s="140">
        <v>463</v>
      </c>
      <c r="I15" s="115">
        <v>70</v>
      </c>
      <c r="J15" s="116">
        <v>15.118790496760258</v>
      </c>
    </row>
    <row r="16" spans="1:15" s="287" customFormat="1" ht="24.95" customHeight="1" x14ac:dyDescent="0.2">
      <c r="A16" s="193" t="s">
        <v>218</v>
      </c>
      <c r="B16" s="199" t="s">
        <v>141</v>
      </c>
      <c r="C16" s="113">
        <v>7.0707820151357765</v>
      </c>
      <c r="D16" s="115">
        <v>953</v>
      </c>
      <c r="E16" s="114">
        <v>576</v>
      </c>
      <c r="F16" s="114">
        <v>640</v>
      </c>
      <c r="G16" s="114">
        <v>502</v>
      </c>
      <c r="H16" s="140">
        <v>911</v>
      </c>
      <c r="I16" s="115">
        <v>42</v>
      </c>
      <c r="J16" s="116">
        <v>4.6103183315038416</v>
      </c>
      <c r="K16" s="110"/>
      <c r="L16" s="110"/>
      <c r="M16" s="110"/>
      <c r="N16" s="110"/>
      <c r="O16" s="110"/>
    </row>
    <row r="17" spans="1:15" s="110" customFormat="1" ht="24.95" customHeight="1" x14ac:dyDescent="0.2">
      <c r="A17" s="193" t="s">
        <v>142</v>
      </c>
      <c r="B17" s="199" t="s">
        <v>220</v>
      </c>
      <c r="C17" s="113">
        <v>1.9810060839887225</v>
      </c>
      <c r="D17" s="115">
        <v>267</v>
      </c>
      <c r="E17" s="114">
        <v>190</v>
      </c>
      <c r="F17" s="114">
        <v>289</v>
      </c>
      <c r="G17" s="114">
        <v>182</v>
      </c>
      <c r="H17" s="140">
        <v>240</v>
      </c>
      <c r="I17" s="115">
        <v>27</v>
      </c>
      <c r="J17" s="116">
        <v>11.25</v>
      </c>
    </row>
    <row r="18" spans="1:15" s="287" customFormat="1" ht="24.95" customHeight="1" x14ac:dyDescent="0.2">
      <c r="A18" s="201" t="s">
        <v>144</v>
      </c>
      <c r="B18" s="202" t="s">
        <v>145</v>
      </c>
      <c r="C18" s="113">
        <v>8.0575753079091861</v>
      </c>
      <c r="D18" s="115">
        <v>1086</v>
      </c>
      <c r="E18" s="114">
        <v>840</v>
      </c>
      <c r="F18" s="114">
        <v>999</v>
      </c>
      <c r="G18" s="114">
        <v>963</v>
      </c>
      <c r="H18" s="140">
        <v>1093</v>
      </c>
      <c r="I18" s="115">
        <v>-7</v>
      </c>
      <c r="J18" s="116">
        <v>-0.64043915827996345</v>
      </c>
      <c r="K18" s="110"/>
      <c r="L18" s="110"/>
      <c r="M18" s="110"/>
      <c r="N18" s="110"/>
      <c r="O18" s="110"/>
    </row>
    <row r="19" spans="1:15" s="110" customFormat="1" ht="24.95" customHeight="1" x14ac:dyDescent="0.2">
      <c r="A19" s="193" t="s">
        <v>146</v>
      </c>
      <c r="B19" s="199" t="s">
        <v>147</v>
      </c>
      <c r="C19" s="113">
        <v>12.984122273334323</v>
      </c>
      <c r="D19" s="115">
        <v>1750</v>
      </c>
      <c r="E19" s="114">
        <v>1191</v>
      </c>
      <c r="F19" s="114">
        <v>1498</v>
      </c>
      <c r="G19" s="114">
        <v>1319</v>
      </c>
      <c r="H19" s="140">
        <v>1377</v>
      </c>
      <c r="I19" s="115">
        <v>373</v>
      </c>
      <c r="J19" s="116">
        <v>27.087872185911401</v>
      </c>
    </row>
    <row r="20" spans="1:15" s="287" customFormat="1" ht="24.95" customHeight="1" x14ac:dyDescent="0.2">
      <c r="A20" s="193" t="s">
        <v>148</v>
      </c>
      <c r="B20" s="199" t="s">
        <v>149</v>
      </c>
      <c r="C20" s="113">
        <v>5.4755898501261315</v>
      </c>
      <c r="D20" s="115">
        <v>738</v>
      </c>
      <c r="E20" s="114">
        <v>645</v>
      </c>
      <c r="F20" s="114">
        <v>739</v>
      </c>
      <c r="G20" s="114">
        <v>582</v>
      </c>
      <c r="H20" s="140">
        <v>943</v>
      </c>
      <c r="I20" s="115">
        <v>-205</v>
      </c>
      <c r="J20" s="116">
        <v>-21.739130434782609</v>
      </c>
      <c r="K20" s="110"/>
      <c r="L20" s="110"/>
      <c r="M20" s="110"/>
      <c r="N20" s="110"/>
      <c r="O20" s="110"/>
    </row>
    <row r="21" spans="1:15" s="110" customFormat="1" ht="24.95" customHeight="1" x14ac:dyDescent="0.2">
      <c r="A21" s="201" t="s">
        <v>150</v>
      </c>
      <c r="B21" s="202" t="s">
        <v>151</v>
      </c>
      <c r="C21" s="113">
        <v>7.4417569372310428</v>
      </c>
      <c r="D21" s="115">
        <v>1003</v>
      </c>
      <c r="E21" s="114">
        <v>1198</v>
      </c>
      <c r="F21" s="114">
        <v>942</v>
      </c>
      <c r="G21" s="114">
        <v>852</v>
      </c>
      <c r="H21" s="140">
        <v>999</v>
      </c>
      <c r="I21" s="115">
        <v>4</v>
      </c>
      <c r="J21" s="116">
        <v>0.40040040040040042</v>
      </c>
    </row>
    <row r="22" spans="1:15" s="110" customFormat="1" ht="24.95" customHeight="1" x14ac:dyDescent="0.2">
      <c r="A22" s="201" t="s">
        <v>152</v>
      </c>
      <c r="B22" s="199" t="s">
        <v>153</v>
      </c>
      <c r="C22" s="113">
        <v>4.1920166196765098</v>
      </c>
      <c r="D22" s="115">
        <v>565</v>
      </c>
      <c r="E22" s="114">
        <v>510</v>
      </c>
      <c r="F22" s="114">
        <v>567</v>
      </c>
      <c r="G22" s="114">
        <v>533</v>
      </c>
      <c r="H22" s="140">
        <v>591</v>
      </c>
      <c r="I22" s="115">
        <v>-26</v>
      </c>
      <c r="J22" s="116">
        <v>-4.3993231810490689</v>
      </c>
    </row>
    <row r="23" spans="1:15" s="110" customFormat="1" ht="24.95" customHeight="1" x14ac:dyDescent="0.2">
      <c r="A23" s="193" t="s">
        <v>154</v>
      </c>
      <c r="B23" s="199" t="s">
        <v>155</v>
      </c>
      <c r="C23" s="113">
        <v>0.53420388781718353</v>
      </c>
      <c r="D23" s="115">
        <v>72</v>
      </c>
      <c r="E23" s="114">
        <v>57</v>
      </c>
      <c r="F23" s="114">
        <v>83</v>
      </c>
      <c r="G23" s="114">
        <v>77</v>
      </c>
      <c r="H23" s="140">
        <v>94</v>
      </c>
      <c r="I23" s="115">
        <v>-22</v>
      </c>
      <c r="J23" s="116">
        <v>-23.404255319148938</v>
      </c>
    </row>
    <row r="24" spans="1:15" s="110" customFormat="1" ht="24.95" customHeight="1" x14ac:dyDescent="0.2">
      <c r="A24" s="193" t="s">
        <v>156</v>
      </c>
      <c r="B24" s="199" t="s">
        <v>221</v>
      </c>
      <c r="C24" s="113">
        <v>3.3610327941831133</v>
      </c>
      <c r="D24" s="115">
        <v>453</v>
      </c>
      <c r="E24" s="114">
        <v>366</v>
      </c>
      <c r="F24" s="114">
        <v>470</v>
      </c>
      <c r="G24" s="114">
        <v>381</v>
      </c>
      <c r="H24" s="140">
        <v>486</v>
      </c>
      <c r="I24" s="115">
        <v>-33</v>
      </c>
      <c r="J24" s="116">
        <v>-6.7901234567901234</v>
      </c>
    </row>
    <row r="25" spans="1:15" s="110" customFormat="1" ht="24.95" customHeight="1" x14ac:dyDescent="0.2">
      <c r="A25" s="193" t="s">
        <v>222</v>
      </c>
      <c r="B25" s="204" t="s">
        <v>159</v>
      </c>
      <c r="C25" s="113">
        <v>7.5827274076272442</v>
      </c>
      <c r="D25" s="115">
        <v>1022</v>
      </c>
      <c r="E25" s="114">
        <v>936</v>
      </c>
      <c r="F25" s="114">
        <v>855</v>
      </c>
      <c r="G25" s="114">
        <v>782</v>
      </c>
      <c r="H25" s="140">
        <v>939</v>
      </c>
      <c r="I25" s="115">
        <v>83</v>
      </c>
      <c r="J25" s="116">
        <v>8.8391906283280086</v>
      </c>
    </row>
    <row r="26" spans="1:15" s="110" customFormat="1" ht="24.95" customHeight="1" x14ac:dyDescent="0.2">
      <c r="A26" s="201">
        <v>782.78300000000002</v>
      </c>
      <c r="B26" s="203" t="s">
        <v>160</v>
      </c>
      <c r="C26" s="113">
        <v>9.4746995103131031</v>
      </c>
      <c r="D26" s="115">
        <v>1277</v>
      </c>
      <c r="E26" s="114">
        <v>1188</v>
      </c>
      <c r="F26" s="114">
        <v>1370</v>
      </c>
      <c r="G26" s="114">
        <v>1166</v>
      </c>
      <c r="H26" s="140">
        <v>1271</v>
      </c>
      <c r="I26" s="115">
        <v>6</v>
      </c>
      <c r="J26" s="116">
        <v>0.47206923682140045</v>
      </c>
    </row>
    <row r="27" spans="1:15" s="110" customFormat="1" ht="24.95" customHeight="1" x14ac:dyDescent="0.2">
      <c r="A27" s="193" t="s">
        <v>161</v>
      </c>
      <c r="B27" s="199" t="s">
        <v>162</v>
      </c>
      <c r="C27" s="113">
        <v>3.2497403175545334</v>
      </c>
      <c r="D27" s="115">
        <v>438</v>
      </c>
      <c r="E27" s="114">
        <v>318</v>
      </c>
      <c r="F27" s="114">
        <v>393</v>
      </c>
      <c r="G27" s="114">
        <v>337</v>
      </c>
      <c r="H27" s="140">
        <v>438</v>
      </c>
      <c r="I27" s="115">
        <v>0</v>
      </c>
      <c r="J27" s="116">
        <v>0</v>
      </c>
    </row>
    <row r="28" spans="1:15" s="110" customFormat="1" ht="24.95" customHeight="1" x14ac:dyDescent="0.2">
      <c r="A28" s="193" t="s">
        <v>163</v>
      </c>
      <c r="B28" s="199" t="s">
        <v>164</v>
      </c>
      <c r="C28" s="113">
        <v>3.0419943611811839</v>
      </c>
      <c r="D28" s="115">
        <v>410</v>
      </c>
      <c r="E28" s="114">
        <v>267</v>
      </c>
      <c r="F28" s="114">
        <v>658</v>
      </c>
      <c r="G28" s="114">
        <v>407</v>
      </c>
      <c r="H28" s="140">
        <v>521</v>
      </c>
      <c r="I28" s="115">
        <v>-111</v>
      </c>
      <c r="J28" s="116">
        <v>-21.305182341650671</v>
      </c>
    </row>
    <row r="29" spans="1:15" s="110" customFormat="1" ht="24.95" customHeight="1" x14ac:dyDescent="0.2">
      <c r="A29" s="193">
        <v>86</v>
      </c>
      <c r="B29" s="199" t="s">
        <v>165</v>
      </c>
      <c r="C29" s="113">
        <v>5.9207597566404511</v>
      </c>
      <c r="D29" s="115">
        <v>798</v>
      </c>
      <c r="E29" s="114">
        <v>592</v>
      </c>
      <c r="F29" s="114">
        <v>694</v>
      </c>
      <c r="G29" s="114">
        <v>602</v>
      </c>
      <c r="H29" s="140">
        <v>691</v>
      </c>
      <c r="I29" s="115">
        <v>107</v>
      </c>
      <c r="J29" s="116">
        <v>15.484804630969609</v>
      </c>
    </row>
    <row r="30" spans="1:15" s="110" customFormat="1" ht="24.95" customHeight="1" x14ac:dyDescent="0.2">
      <c r="A30" s="193">
        <v>87.88</v>
      </c>
      <c r="B30" s="204" t="s">
        <v>166</v>
      </c>
      <c r="C30" s="113">
        <v>7.9611218281644165</v>
      </c>
      <c r="D30" s="115">
        <v>1073</v>
      </c>
      <c r="E30" s="114">
        <v>918</v>
      </c>
      <c r="F30" s="114">
        <v>1777</v>
      </c>
      <c r="G30" s="114">
        <v>843</v>
      </c>
      <c r="H30" s="140">
        <v>1205</v>
      </c>
      <c r="I30" s="115">
        <v>-132</v>
      </c>
      <c r="J30" s="116">
        <v>-10.954356846473029</v>
      </c>
    </row>
    <row r="31" spans="1:15" s="110" customFormat="1" ht="24.95" customHeight="1" x14ac:dyDescent="0.2">
      <c r="A31" s="193" t="s">
        <v>167</v>
      </c>
      <c r="B31" s="199" t="s">
        <v>168</v>
      </c>
      <c r="C31" s="113">
        <v>3.427808280160261</v>
      </c>
      <c r="D31" s="115">
        <v>462</v>
      </c>
      <c r="E31" s="114">
        <v>432</v>
      </c>
      <c r="F31" s="114">
        <v>474</v>
      </c>
      <c r="G31" s="114">
        <v>379</v>
      </c>
      <c r="H31" s="140">
        <v>466</v>
      </c>
      <c r="I31" s="115">
        <v>-4</v>
      </c>
      <c r="J31" s="116">
        <v>-0.85836909871244638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3.1458673393678587</v>
      </c>
      <c r="D34" s="115">
        <v>424</v>
      </c>
      <c r="E34" s="114">
        <v>798</v>
      </c>
      <c r="F34" s="114">
        <v>682</v>
      </c>
      <c r="G34" s="114">
        <v>526</v>
      </c>
      <c r="H34" s="140">
        <v>563</v>
      </c>
      <c r="I34" s="115">
        <v>-139</v>
      </c>
      <c r="J34" s="116">
        <v>-24.689165186500887</v>
      </c>
    </row>
    <row r="35" spans="1:10" s="110" customFormat="1" ht="24.95" customHeight="1" x14ac:dyDescent="0.2">
      <c r="A35" s="292" t="s">
        <v>171</v>
      </c>
      <c r="B35" s="293" t="s">
        <v>172</v>
      </c>
      <c r="C35" s="113">
        <v>22.199139338180739</v>
      </c>
      <c r="D35" s="115">
        <v>2992</v>
      </c>
      <c r="E35" s="114">
        <v>2186</v>
      </c>
      <c r="F35" s="114">
        <v>2619</v>
      </c>
      <c r="G35" s="114">
        <v>2221</v>
      </c>
      <c r="H35" s="140">
        <v>2983</v>
      </c>
      <c r="I35" s="115">
        <v>9</v>
      </c>
      <c r="J35" s="116">
        <v>0.30170968823332217</v>
      </c>
    </row>
    <row r="36" spans="1:10" s="110" customFormat="1" ht="24.95" customHeight="1" x14ac:dyDescent="0.2">
      <c r="A36" s="294" t="s">
        <v>173</v>
      </c>
      <c r="B36" s="295" t="s">
        <v>174</v>
      </c>
      <c r="C36" s="125">
        <v>74.647573824009498</v>
      </c>
      <c r="D36" s="143">
        <v>10061</v>
      </c>
      <c r="E36" s="144">
        <v>8618</v>
      </c>
      <c r="F36" s="144">
        <v>10520</v>
      </c>
      <c r="G36" s="144">
        <v>8260</v>
      </c>
      <c r="H36" s="145">
        <v>10021</v>
      </c>
      <c r="I36" s="143">
        <v>40</v>
      </c>
      <c r="J36" s="146">
        <v>0.39916176030336292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13478</v>
      </c>
      <c r="F11" s="264">
        <v>11602</v>
      </c>
      <c r="G11" s="264">
        <v>13822</v>
      </c>
      <c r="H11" s="264">
        <v>11008</v>
      </c>
      <c r="I11" s="265">
        <v>13569</v>
      </c>
      <c r="J11" s="263">
        <v>-91</v>
      </c>
      <c r="K11" s="266">
        <v>-0.67064632618468567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23.438195577978927</v>
      </c>
      <c r="E13" s="115">
        <v>3159</v>
      </c>
      <c r="F13" s="114">
        <v>3310</v>
      </c>
      <c r="G13" s="114">
        <v>3872</v>
      </c>
      <c r="H13" s="114">
        <v>2816</v>
      </c>
      <c r="I13" s="140">
        <v>3022</v>
      </c>
      <c r="J13" s="115">
        <v>137</v>
      </c>
      <c r="K13" s="116">
        <v>4.5334215751158178</v>
      </c>
    </row>
    <row r="14" spans="1:17" ht="15.95" customHeight="1" x14ac:dyDescent="0.2">
      <c r="A14" s="306" t="s">
        <v>230</v>
      </c>
      <c r="B14" s="307"/>
      <c r="C14" s="308"/>
      <c r="D14" s="113">
        <v>58.614037691052083</v>
      </c>
      <c r="E14" s="115">
        <v>7900</v>
      </c>
      <c r="F14" s="114">
        <v>6394</v>
      </c>
      <c r="G14" s="114">
        <v>7367</v>
      </c>
      <c r="H14" s="114">
        <v>6151</v>
      </c>
      <c r="I14" s="140">
        <v>7994</v>
      </c>
      <c r="J14" s="115">
        <v>-94</v>
      </c>
      <c r="K14" s="116">
        <v>-1.1758819114335752</v>
      </c>
    </row>
    <row r="15" spans="1:17" ht="15.95" customHeight="1" x14ac:dyDescent="0.2">
      <c r="A15" s="306" t="s">
        <v>231</v>
      </c>
      <c r="B15" s="307"/>
      <c r="C15" s="308"/>
      <c r="D15" s="113">
        <v>7.6940198842558241</v>
      </c>
      <c r="E15" s="115">
        <v>1037</v>
      </c>
      <c r="F15" s="114">
        <v>865</v>
      </c>
      <c r="G15" s="114">
        <v>973</v>
      </c>
      <c r="H15" s="114">
        <v>862</v>
      </c>
      <c r="I15" s="140">
        <v>1114</v>
      </c>
      <c r="J15" s="115">
        <v>-77</v>
      </c>
      <c r="K15" s="116">
        <v>-6.9120287253141832</v>
      </c>
    </row>
    <row r="16" spans="1:17" ht="15.95" customHeight="1" x14ac:dyDescent="0.2">
      <c r="A16" s="306" t="s">
        <v>232</v>
      </c>
      <c r="B16" s="307"/>
      <c r="C16" s="308"/>
      <c r="D16" s="113">
        <v>9.6676064698026405</v>
      </c>
      <c r="E16" s="115">
        <v>1303</v>
      </c>
      <c r="F16" s="114">
        <v>932</v>
      </c>
      <c r="G16" s="114">
        <v>1324</v>
      </c>
      <c r="H16" s="114">
        <v>1090</v>
      </c>
      <c r="I16" s="140">
        <v>1321</v>
      </c>
      <c r="J16" s="115">
        <v>-18</v>
      </c>
      <c r="K16" s="116">
        <v>-1.3626040878122634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2.7155364297373499</v>
      </c>
      <c r="E18" s="115">
        <v>366</v>
      </c>
      <c r="F18" s="114">
        <v>694</v>
      </c>
      <c r="G18" s="114">
        <v>672</v>
      </c>
      <c r="H18" s="114">
        <v>476</v>
      </c>
      <c r="I18" s="140">
        <v>419</v>
      </c>
      <c r="J18" s="115">
        <v>-53</v>
      </c>
      <c r="K18" s="116">
        <v>-12.649164677804295</v>
      </c>
    </row>
    <row r="19" spans="1:11" ht="14.1" customHeight="1" x14ac:dyDescent="0.2">
      <c r="A19" s="306" t="s">
        <v>235</v>
      </c>
      <c r="B19" s="307" t="s">
        <v>236</v>
      </c>
      <c r="C19" s="308"/>
      <c r="D19" s="113">
        <v>1.3948657070782016</v>
      </c>
      <c r="E19" s="115">
        <v>188</v>
      </c>
      <c r="F19" s="114">
        <v>455</v>
      </c>
      <c r="G19" s="114">
        <v>386</v>
      </c>
      <c r="H19" s="114">
        <v>214</v>
      </c>
      <c r="I19" s="140">
        <v>240</v>
      </c>
      <c r="J19" s="115">
        <v>-52</v>
      </c>
      <c r="K19" s="116">
        <v>-21.666666666666668</v>
      </c>
    </row>
    <row r="20" spans="1:11" ht="14.1" customHeight="1" x14ac:dyDescent="0.2">
      <c r="A20" s="306">
        <v>12</v>
      </c>
      <c r="B20" s="307" t="s">
        <v>237</v>
      </c>
      <c r="C20" s="308"/>
      <c r="D20" s="113">
        <v>0.90517880991244992</v>
      </c>
      <c r="E20" s="115">
        <v>122</v>
      </c>
      <c r="F20" s="114">
        <v>167</v>
      </c>
      <c r="G20" s="114">
        <v>102</v>
      </c>
      <c r="H20" s="114">
        <v>89</v>
      </c>
      <c r="I20" s="140">
        <v>125</v>
      </c>
      <c r="J20" s="115">
        <v>-3</v>
      </c>
      <c r="K20" s="116">
        <v>-2.4</v>
      </c>
    </row>
    <row r="21" spans="1:11" ht="14.1" customHeight="1" x14ac:dyDescent="0.2">
      <c r="A21" s="306">
        <v>21</v>
      </c>
      <c r="B21" s="307" t="s">
        <v>238</v>
      </c>
      <c r="C21" s="308"/>
      <c r="D21" s="113">
        <v>0.32645793144383439</v>
      </c>
      <c r="E21" s="115">
        <v>44</v>
      </c>
      <c r="F21" s="114">
        <v>26</v>
      </c>
      <c r="G21" s="114">
        <v>29</v>
      </c>
      <c r="H21" s="114">
        <v>41</v>
      </c>
      <c r="I21" s="140">
        <v>60</v>
      </c>
      <c r="J21" s="115">
        <v>-16</v>
      </c>
      <c r="K21" s="116">
        <v>-26.666666666666668</v>
      </c>
    </row>
    <row r="22" spans="1:11" ht="14.1" customHeight="1" x14ac:dyDescent="0.2">
      <c r="A22" s="306">
        <v>22</v>
      </c>
      <c r="B22" s="307" t="s">
        <v>239</v>
      </c>
      <c r="C22" s="308"/>
      <c r="D22" s="113">
        <v>1.8993916011277638</v>
      </c>
      <c r="E22" s="115">
        <v>256</v>
      </c>
      <c r="F22" s="114">
        <v>212</v>
      </c>
      <c r="G22" s="114">
        <v>311</v>
      </c>
      <c r="H22" s="114">
        <v>193</v>
      </c>
      <c r="I22" s="140">
        <v>236</v>
      </c>
      <c r="J22" s="115">
        <v>20</v>
      </c>
      <c r="K22" s="116">
        <v>8.4745762711864412</v>
      </c>
    </row>
    <row r="23" spans="1:11" ht="14.1" customHeight="1" x14ac:dyDescent="0.2">
      <c r="A23" s="306">
        <v>23</v>
      </c>
      <c r="B23" s="307" t="s">
        <v>240</v>
      </c>
      <c r="C23" s="308"/>
      <c r="D23" s="113">
        <v>0.79388633328387004</v>
      </c>
      <c r="E23" s="115">
        <v>107</v>
      </c>
      <c r="F23" s="114">
        <v>90</v>
      </c>
      <c r="G23" s="114">
        <v>87</v>
      </c>
      <c r="H23" s="114">
        <v>77</v>
      </c>
      <c r="I23" s="140">
        <v>109</v>
      </c>
      <c r="J23" s="115">
        <v>-2</v>
      </c>
      <c r="K23" s="116">
        <v>-1.834862385321101</v>
      </c>
    </row>
    <row r="24" spans="1:11" ht="14.1" customHeight="1" x14ac:dyDescent="0.2">
      <c r="A24" s="306">
        <v>24</v>
      </c>
      <c r="B24" s="307" t="s">
        <v>241</v>
      </c>
      <c r="C24" s="308"/>
      <c r="D24" s="113">
        <v>3.3461937972993026</v>
      </c>
      <c r="E24" s="115">
        <v>451</v>
      </c>
      <c r="F24" s="114">
        <v>300</v>
      </c>
      <c r="G24" s="114">
        <v>376</v>
      </c>
      <c r="H24" s="114">
        <v>316</v>
      </c>
      <c r="I24" s="140">
        <v>566</v>
      </c>
      <c r="J24" s="115">
        <v>-115</v>
      </c>
      <c r="K24" s="116">
        <v>-20.318021201413426</v>
      </c>
    </row>
    <row r="25" spans="1:11" ht="14.1" customHeight="1" x14ac:dyDescent="0.2">
      <c r="A25" s="306">
        <v>25</v>
      </c>
      <c r="B25" s="307" t="s">
        <v>242</v>
      </c>
      <c r="C25" s="308"/>
      <c r="D25" s="113">
        <v>4.5481525448879658</v>
      </c>
      <c r="E25" s="115">
        <v>613</v>
      </c>
      <c r="F25" s="114">
        <v>419</v>
      </c>
      <c r="G25" s="114">
        <v>430</v>
      </c>
      <c r="H25" s="114">
        <v>384</v>
      </c>
      <c r="I25" s="140">
        <v>632</v>
      </c>
      <c r="J25" s="115">
        <v>-19</v>
      </c>
      <c r="K25" s="116">
        <v>-3.0063291139240507</v>
      </c>
    </row>
    <row r="26" spans="1:11" ht="14.1" customHeight="1" x14ac:dyDescent="0.2">
      <c r="A26" s="306">
        <v>26</v>
      </c>
      <c r="B26" s="307" t="s">
        <v>243</v>
      </c>
      <c r="C26" s="308"/>
      <c r="D26" s="113">
        <v>2.2406885294554089</v>
      </c>
      <c r="E26" s="115">
        <v>302</v>
      </c>
      <c r="F26" s="114">
        <v>205</v>
      </c>
      <c r="G26" s="114">
        <v>223</v>
      </c>
      <c r="H26" s="114">
        <v>262</v>
      </c>
      <c r="I26" s="140">
        <v>348</v>
      </c>
      <c r="J26" s="115">
        <v>-46</v>
      </c>
      <c r="K26" s="116">
        <v>-13.218390804597702</v>
      </c>
    </row>
    <row r="27" spans="1:11" ht="14.1" customHeight="1" x14ac:dyDescent="0.2">
      <c r="A27" s="306">
        <v>27</v>
      </c>
      <c r="B27" s="307" t="s">
        <v>244</v>
      </c>
      <c r="C27" s="308"/>
      <c r="D27" s="113">
        <v>1.2464757382400951</v>
      </c>
      <c r="E27" s="115">
        <v>168</v>
      </c>
      <c r="F27" s="114">
        <v>118</v>
      </c>
      <c r="G27" s="114">
        <v>151</v>
      </c>
      <c r="H27" s="114">
        <v>146</v>
      </c>
      <c r="I27" s="140">
        <v>170</v>
      </c>
      <c r="J27" s="115">
        <v>-2</v>
      </c>
      <c r="K27" s="116">
        <v>-1.1764705882352942</v>
      </c>
    </row>
    <row r="28" spans="1:11" ht="14.1" customHeight="1" x14ac:dyDescent="0.2">
      <c r="A28" s="306">
        <v>28</v>
      </c>
      <c r="B28" s="307" t="s">
        <v>245</v>
      </c>
      <c r="C28" s="308"/>
      <c r="D28" s="113">
        <v>0.19290695948953851</v>
      </c>
      <c r="E28" s="115">
        <v>26</v>
      </c>
      <c r="F28" s="114">
        <v>26</v>
      </c>
      <c r="G28" s="114">
        <v>21</v>
      </c>
      <c r="H28" s="114">
        <v>21</v>
      </c>
      <c r="I28" s="140">
        <v>18</v>
      </c>
      <c r="J28" s="115">
        <v>8</v>
      </c>
      <c r="K28" s="116">
        <v>44.444444444444443</v>
      </c>
    </row>
    <row r="29" spans="1:11" ht="14.1" customHeight="1" x14ac:dyDescent="0.2">
      <c r="A29" s="306">
        <v>29</v>
      </c>
      <c r="B29" s="307" t="s">
        <v>246</v>
      </c>
      <c r="C29" s="308"/>
      <c r="D29" s="113">
        <v>5.3049413859623087</v>
      </c>
      <c r="E29" s="115">
        <v>715</v>
      </c>
      <c r="F29" s="114">
        <v>665</v>
      </c>
      <c r="G29" s="114">
        <v>689</v>
      </c>
      <c r="H29" s="114">
        <v>580</v>
      </c>
      <c r="I29" s="140">
        <v>656</v>
      </c>
      <c r="J29" s="115">
        <v>59</v>
      </c>
      <c r="K29" s="116">
        <v>8.9939024390243905</v>
      </c>
    </row>
    <row r="30" spans="1:11" ht="14.1" customHeight="1" x14ac:dyDescent="0.2">
      <c r="A30" s="306" t="s">
        <v>247</v>
      </c>
      <c r="B30" s="307" t="s">
        <v>248</v>
      </c>
      <c r="C30" s="308"/>
      <c r="D30" s="113">
        <v>2.307464015432557</v>
      </c>
      <c r="E30" s="115">
        <v>311</v>
      </c>
      <c r="F30" s="114">
        <v>292</v>
      </c>
      <c r="G30" s="114">
        <v>361</v>
      </c>
      <c r="H30" s="114">
        <v>251</v>
      </c>
      <c r="I30" s="140">
        <v>288</v>
      </c>
      <c r="J30" s="115">
        <v>23</v>
      </c>
      <c r="K30" s="116">
        <v>7.9861111111111107</v>
      </c>
    </row>
    <row r="31" spans="1:11" ht="14.1" customHeight="1" x14ac:dyDescent="0.2">
      <c r="A31" s="306" t="s">
        <v>249</v>
      </c>
      <c r="B31" s="307" t="s">
        <v>250</v>
      </c>
      <c r="C31" s="308"/>
      <c r="D31" s="113">
        <v>2.9455408814364148</v>
      </c>
      <c r="E31" s="115">
        <v>397</v>
      </c>
      <c r="F31" s="114">
        <v>365</v>
      </c>
      <c r="G31" s="114" t="s">
        <v>514</v>
      </c>
      <c r="H31" s="114">
        <v>325</v>
      </c>
      <c r="I31" s="140">
        <v>364</v>
      </c>
      <c r="J31" s="115">
        <v>33</v>
      </c>
      <c r="K31" s="116">
        <v>9.0659340659340657</v>
      </c>
    </row>
    <row r="32" spans="1:11" ht="14.1" customHeight="1" x14ac:dyDescent="0.2">
      <c r="A32" s="306">
        <v>31</v>
      </c>
      <c r="B32" s="307" t="s">
        <v>251</v>
      </c>
      <c r="C32" s="308"/>
      <c r="D32" s="113">
        <v>0.46742840184003559</v>
      </c>
      <c r="E32" s="115">
        <v>63</v>
      </c>
      <c r="F32" s="114">
        <v>38</v>
      </c>
      <c r="G32" s="114">
        <v>71</v>
      </c>
      <c r="H32" s="114">
        <v>42</v>
      </c>
      <c r="I32" s="140">
        <v>81</v>
      </c>
      <c r="J32" s="115">
        <v>-18</v>
      </c>
      <c r="K32" s="116">
        <v>-22.222222222222221</v>
      </c>
    </row>
    <row r="33" spans="1:11" ht="14.1" customHeight="1" x14ac:dyDescent="0.2">
      <c r="A33" s="306">
        <v>32</v>
      </c>
      <c r="B33" s="307" t="s">
        <v>252</v>
      </c>
      <c r="C33" s="308"/>
      <c r="D33" s="113">
        <v>3.1310283424840479</v>
      </c>
      <c r="E33" s="115">
        <v>422</v>
      </c>
      <c r="F33" s="114">
        <v>433</v>
      </c>
      <c r="G33" s="114">
        <v>467</v>
      </c>
      <c r="H33" s="114">
        <v>422</v>
      </c>
      <c r="I33" s="140">
        <v>433</v>
      </c>
      <c r="J33" s="115">
        <v>-11</v>
      </c>
      <c r="K33" s="116">
        <v>-2.5404157043879909</v>
      </c>
    </row>
    <row r="34" spans="1:11" ht="14.1" customHeight="1" x14ac:dyDescent="0.2">
      <c r="A34" s="306">
        <v>33</v>
      </c>
      <c r="B34" s="307" t="s">
        <v>253</v>
      </c>
      <c r="C34" s="308"/>
      <c r="D34" s="113">
        <v>2.1664935450363556</v>
      </c>
      <c r="E34" s="115">
        <v>292</v>
      </c>
      <c r="F34" s="114">
        <v>223</v>
      </c>
      <c r="G34" s="114">
        <v>280</v>
      </c>
      <c r="H34" s="114">
        <v>242</v>
      </c>
      <c r="I34" s="140">
        <v>269</v>
      </c>
      <c r="J34" s="115">
        <v>23</v>
      </c>
      <c r="K34" s="116">
        <v>8.5501858736059475</v>
      </c>
    </row>
    <row r="35" spans="1:11" ht="14.1" customHeight="1" x14ac:dyDescent="0.2">
      <c r="A35" s="306">
        <v>34</v>
      </c>
      <c r="B35" s="307" t="s">
        <v>254</v>
      </c>
      <c r="C35" s="308"/>
      <c r="D35" s="113">
        <v>2.5819854577830537</v>
      </c>
      <c r="E35" s="115">
        <v>348</v>
      </c>
      <c r="F35" s="114">
        <v>292</v>
      </c>
      <c r="G35" s="114">
        <v>264</v>
      </c>
      <c r="H35" s="114">
        <v>261</v>
      </c>
      <c r="I35" s="140">
        <v>399</v>
      </c>
      <c r="J35" s="115">
        <v>-51</v>
      </c>
      <c r="K35" s="116">
        <v>-12.781954887218046</v>
      </c>
    </row>
    <row r="36" spans="1:11" ht="14.1" customHeight="1" x14ac:dyDescent="0.2">
      <c r="A36" s="306">
        <v>41</v>
      </c>
      <c r="B36" s="307" t="s">
        <v>255</v>
      </c>
      <c r="C36" s="308"/>
      <c r="D36" s="113">
        <v>0.5416233862590889</v>
      </c>
      <c r="E36" s="115">
        <v>73</v>
      </c>
      <c r="F36" s="114">
        <v>50</v>
      </c>
      <c r="G36" s="114">
        <v>82</v>
      </c>
      <c r="H36" s="114">
        <v>57</v>
      </c>
      <c r="I36" s="140">
        <v>49</v>
      </c>
      <c r="J36" s="115">
        <v>24</v>
      </c>
      <c r="K36" s="116">
        <v>48.979591836734691</v>
      </c>
    </row>
    <row r="37" spans="1:11" ht="14.1" customHeight="1" x14ac:dyDescent="0.2">
      <c r="A37" s="306">
        <v>42</v>
      </c>
      <c r="B37" s="307" t="s">
        <v>256</v>
      </c>
      <c r="C37" s="308"/>
      <c r="D37" s="113">
        <v>9.6453479744769255E-2</v>
      </c>
      <c r="E37" s="115">
        <v>13</v>
      </c>
      <c r="F37" s="114" t="s">
        <v>514</v>
      </c>
      <c r="G37" s="114">
        <v>17</v>
      </c>
      <c r="H37" s="114" t="s">
        <v>514</v>
      </c>
      <c r="I37" s="140">
        <v>12</v>
      </c>
      <c r="J37" s="115">
        <v>1</v>
      </c>
      <c r="K37" s="116">
        <v>8.3333333333333339</v>
      </c>
    </row>
    <row r="38" spans="1:11" ht="14.1" customHeight="1" x14ac:dyDescent="0.2">
      <c r="A38" s="306">
        <v>43</v>
      </c>
      <c r="B38" s="307" t="s">
        <v>257</v>
      </c>
      <c r="C38" s="308"/>
      <c r="D38" s="113">
        <v>0.5416233862590889</v>
      </c>
      <c r="E38" s="115">
        <v>73</v>
      </c>
      <c r="F38" s="114">
        <v>68</v>
      </c>
      <c r="G38" s="114">
        <v>107</v>
      </c>
      <c r="H38" s="114">
        <v>58</v>
      </c>
      <c r="I38" s="140">
        <v>70</v>
      </c>
      <c r="J38" s="115">
        <v>3</v>
      </c>
      <c r="K38" s="116">
        <v>4.2857142857142856</v>
      </c>
    </row>
    <row r="39" spans="1:11" ht="14.1" customHeight="1" x14ac:dyDescent="0.2">
      <c r="A39" s="306">
        <v>51</v>
      </c>
      <c r="B39" s="307" t="s">
        <v>258</v>
      </c>
      <c r="C39" s="308"/>
      <c r="D39" s="113">
        <v>8.7030716723549482</v>
      </c>
      <c r="E39" s="115">
        <v>1173</v>
      </c>
      <c r="F39" s="114">
        <v>1045</v>
      </c>
      <c r="G39" s="114">
        <v>1281</v>
      </c>
      <c r="H39" s="114">
        <v>999</v>
      </c>
      <c r="I39" s="140">
        <v>1196</v>
      </c>
      <c r="J39" s="115">
        <v>-23</v>
      </c>
      <c r="K39" s="116">
        <v>-1.9230769230769231</v>
      </c>
    </row>
    <row r="40" spans="1:11" ht="14.1" customHeight="1" x14ac:dyDescent="0.2">
      <c r="A40" s="306" t="s">
        <v>259</v>
      </c>
      <c r="B40" s="307" t="s">
        <v>260</v>
      </c>
      <c r="C40" s="308"/>
      <c r="D40" s="113">
        <v>7.8572488499777418</v>
      </c>
      <c r="E40" s="115">
        <v>1059</v>
      </c>
      <c r="F40" s="114">
        <v>950</v>
      </c>
      <c r="G40" s="114">
        <v>1217</v>
      </c>
      <c r="H40" s="114">
        <v>937</v>
      </c>
      <c r="I40" s="140">
        <v>1112</v>
      </c>
      <c r="J40" s="115">
        <v>-53</v>
      </c>
      <c r="K40" s="116">
        <v>-4.7661870503597124</v>
      </c>
    </row>
    <row r="41" spans="1:11" ht="14.1" customHeight="1" x14ac:dyDescent="0.2">
      <c r="A41" s="306"/>
      <c r="B41" s="307" t="s">
        <v>261</v>
      </c>
      <c r="C41" s="308"/>
      <c r="D41" s="113">
        <v>6.8704555572043331</v>
      </c>
      <c r="E41" s="115">
        <v>926</v>
      </c>
      <c r="F41" s="114">
        <v>821</v>
      </c>
      <c r="G41" s="114">
        <v>1022</v>
      </c>
      <c r="H41" s="114">
        <v>778</v>
      </c>
      <c r="I41" s="140">
        <v>927</v>
      </c>
      <c r="J41" s="115">
        <v>-1</v>
      </c>
      <c r="K41" s="116">
        <v>-0.10787486515641856</v>
      </c>
    </row>
    <row r="42" spans="1:11" ht="14.1" customHeight="1" x14ac:dyDescent="0.2">
      <c r="A42" s="306">
        <v>52</v>
      </c>
      <c r="B42" s="307" t="s">
        <v>262</v>
      </c>
      <c r="C42" s="308"/>
      <c r="D42" s="113">
        <v>5.030419943611812</v>
      </c>
      <c r="E42" s="115">
        <v>678</v>
      </c>
      <c r="F42" s="114">
        <v>560</v>
      </c>
      <c r="G42" s="114">
        <v>556</v>
      </c>
      <c r="H42" s="114">
        <v>480</v>
      </c>
      <c r="I42" s="140">
        <v>883</v>
      </c>
      <c r="J42" s="115">
        <v>-205</v>
      </c>
      <c r="K42" s="116">
        <v>-23.216308040770102</v>
      </c>
    </row>
    <row r="43" spans="1:11" ht="14.1" customHeight="1" x14ac:dyDescent="0.2">
      <c r="A43" s="306" t="s">
        <v>263</v>
      </c>
      <c r="B43" s="307" t="s">
        <v>264</v>
      </c>
      <c r="C43" s="308"/>
      <c r="D43" s="113">
        <v>4.2142751150022262</v>
      </c>
      <c r="E43" s="115">
        <v>568</v>
      </c>
      <c r="F43" s="114">
        <v>451</v>
      </c>
      <c r="G43" s="114">
        <v>486</v>
      </c>
      <c r="H43" s="114">
        <v>397</v>
      </c>
      <c r="I43" s="140">
        <v>788</v>
      </c>
      <c r="J43" s="115">
        <v>-220</v>
      </c>
      <c r="K43" s="116">
        <v>-27.918781725888326</v>
      </c>
    </row>
    <row r="44" spans="1:11" ht="14.1" customHeight="1" x14ac:dyDescent="0.2">
      <c r="A44" s="306">
        <v>53</v>
      </c>
      <c r="B44" s="307" t="s">
        <v>265</v>
      </c>
      <c r="C44" s="308"/>
      <c r="D44" s="113">
        <v>1.2613147351239056</v>
      </c>
      <c r="E44" s="115">
        <v>170</v>
      </c>
      <c r="F44" s="114">
        <v>140</v>
      </c>
      <c r="G44" s="114">
        <v>129</v>
      </c>
      <c r="H44" s="114">
        <v>95</v>
      </c>
      <c r="I44" s="140">
        <v>141</v>
      </c>
      <c r="J44" s="115">
        <v>29</v>
      </c>
      <c r="K44" s="116">
        <v>20.567375886524822</v>
      </c>
    </row>
    <row r="45" spans="1:11" ht="14.1" customHeight="1" x14ac:dyDescent="0.2">
      <c r="A45" s="306" t="s">
        <v>266</v>
      </c>
      <c r="B45" s="307" t="s">
        <v>267</v>
      </c>
      <c r="C45" s="308"/>
      <c r="D45" s="113">
        <v>1.1871197507048523</v>
      </c>
      <c r="E45" s="115">
        <v>160</v>
      </c>
      <c r="F45" s="114">
        <v>137</v>
      </c>
      <c r="G45" s="114">
        <v>126</v>
      </c>
      <c r="H45" s="114">
        <v>92</v>
      </c>
      <c r="I45" s="140">
        <v>133</v>
      </c>
      <c r="J45" s="115">
        <v>27</v>
      </c>
      <c r="K45" s="116">
        <v>20.300751879699249</v>
      </c>
    </row>
    <row r="46" spans="1:11" ht="14.1" customHeight="1" x14ac:dyDescent="0.2">
      <c r="A46" s="306">
        <v>54</v>
      </c>
      <c r="B46" s="307" t="s">
        <v>268</v>
      </c>
      <c r="C46" s="308"/>
      <c r="D46" s="113">
        <v>4.1178216352574566</v>
      </c>
      <c r="E46" s="115">
        <v>555</v>
      </c>
      <c r="F46" s="114">
        <v>502</v>
      </c>
      <c r="G46" s="114">
        <v>451</v>
      </c>
      <c r="H46" s="114">
        <v>403</v>
      </c>
      <c r="I46" s="140">
        <v>442</v>
      </c>
      <c r="J46" s="115">
        <v>113</v>
      </c>
      <c r="K46" s="116">
        <v>25.565610859728508</v>
      </c>
    </row>
    <row r="47" spans="1:11" ht="14.1" customHeight="1" x14ac:dyDescent="0.2">
      <c r="A47" s="306">
        <v>61</v>
      </c>
      <c r="B47" s="307" t="s">
        <v>269</v>
      </c>
      <c r="C47" s="308"/>
      <c r="D47" s="113">
        <v>1.2093782460305684</v>
      </c>
      <c r="E47" s="115">
        <v>163</v>
      </c>
      <c r="F47" s="114">
        <v>153</v>
      </c>
      <c r="G47" s="114">
        <v>221</v>
      </c>
      <c r="H47" s="114">
        <v>143</v>
      </c>
      <c r="I47" s="140">
        <v>197</v>
      </c>
      <c r="J47" s="115">
        <v>-34</v>
      </c>
      <c r="K47" s="116">
        <v>-17.258883248730964</v>
      </c>
    </row>
    <row r="48" spans="1:11" ht="14.1" customHeight="1" x14ac:dyDescent="0.2">
      <c r="A48" s="306">
        <v>62</v>
      </c>
      <c r="B48" s="307" t="s">
        <v>270</v>
      </c>
      <c r="C48" s="308"/>
      <c r="D48" s="113">
        <v>8.5621012019587468</v>
      </c>
      <c r="E48" s="115">
        <v>1154</v>
      </c>
      <c r="F48" s="114">
        <v>699</v>
      </c>
      <c r="G48" s="114">
        <v>907</v>
      </c>
      <c r="H48" s="114">
        <v>896</v>
      </c>
      <c r="I48" s="140">
        <v>716</v>
      </c>
      <c r="J48" s="115">
        <v>438</v>
      </c>
      <c r="K48" s="116">
        <v>61.173184357541899</v>
      </c>
    </row>
    <row r="49" spans="1:11" ht="14.1" customHeight="1" x14ac:dyDescent="0.2">
      <c r="A49" s="306">
        <v>63</v>
      </c>
      <c r="B49" s="307" t="s">
        <v>271</v>
      </c>
      <c r="C49" s="308"/>
      <c r="D49" s="113">
        <v>5.0452589404956223</v>
      </c>
      <c r="E49" s="115">
        <v>680</v>
      </c>
      <c r="F49" s="114">
        <v>804</v>
      </c>
      <c r="G49" s="114">
        <v>688</v>
      </c>
      <c r="H49" s="114">
        <v>550</v>
      </c>
      <c r="I49" s="140">
        <v>631</v>
      </c>
      <c r="J49" s="115">
        <v>49</v>
      </c>
      <c r="K49" s="116">
        <v>7.7654516640253561</v>
      </c>
    </row>
    <row r="50" spans="1:11" ht="14.1" customHeight="1" x14ac:dyDescent="0.2">
      <c r="A50" s="306" t="s">
        <v>272</v>
      </c>
      <c r="B50" s="307" t="s">
        <v>273</v>
      </c>
      <c r="C50" s="308"/>
      <c r="D50" s="113">
        <v>1.1648612553791364</v>
      </c>
      <c r="E50" s="115">
        <v>157</v>
      </c>
      <c r="F50" s="114">
        <v>159</v>
      </c>
      <c r="G50" s="114">
        <v>163</v>
      </c>
      <c r="H50" s="114">
        <v>111</v>
      </c>
      <c r="I50" s="140">
        <v>152</v>
      </c>
      <c r="J50" s="115">
        <v>5</v>
      </c>
      <c r="K50" s="116">
        <v>3.2894736842105261</v>
      </c>
    </row>
    <row r="51" spans="1:11" ht="14.1" customHeight="1" x14ac:dyDescent="0.2">
      <c r="A51" s="306" t="s">
        <v>274</v>
      </c>
      <c r="B51" s="307" t="s">
        <v>275</v>
      </c>
      <c r="C51" s="308"/>
      <c r="D51" s="113">
        <v>3.5613592521145572</v>
      </c>
      <c r="E51" s="115">
        <v>480</v>
      </c>
      <c r="F51" s="114">
        <v>591</v>
      </c>
      <c r="G51" s="114">
        <v>486</v>
      </c>
      <c r="H51" s="114">
        <v>396</v>
      </c>
      <c r="I51" s="140">
        <v>423</v>
      </c>
      <c r="J51" s="115">
        <v>57</v>
      </c>
      <c r="K51" s="116">
        <v>13.475177304964539</v>
      </c>
    </row>
    <row r="52" spans="1:11" ht="14.1" customHeight="1" x14ac:dyDescent="0.2">
      <c r="A52" s="306">
        <v>71</v>
      </c>
      <c r="B52" s="307" t="s">
        <v>276</v>
      </c>
      <c r="C52" s="308"/>
      <c r="D52" s="113">
        <v>7.1746549933224513</v>
      </c>
      <c r="E52" s="115">
        <v>967</v>
      </c>
      <c r="F52" s="114">
        <v>706</v>
      </c>
      <c r="G52" s="114">
        <v>879</v>
      </c>
      <c r="H52" s="114">
        <v>760</v>
      </c>
      <c r="I52" s="140">
        <v>1023</v>
      </c>
      <c r="J52" s="115">
        <v>-56</v>
      </c>
      <c r="K52" s="116">
        <v>-5.4740957966764414</v>
      </c>
    </row>
    <row r="53" spans="1:11" ht="14.1" customHeight="1" x14ac:dyDescent="0.2">
      <c r="A53" s="306" t="s">
        <v>277</v>
      </c>
      <c r="B53" s="307" t="s">
        <v>278</v>
      </c>
      <c r="C53" s="308"/>
      <c r="D53" s="113">
        <v>2.3742395014097046</v>
      </c>
      <c r="E53" s="115">
        <v>320</v>
      </c>
      <c r="F53" s="114">
        <v>220</v>
      </c>
      <c r="G53" s="114">
        <v>321</v>
      </c>
      <c r="H53" s="114">
        <v>265</v>
      </c>
      <c r="I53" s="140">
        <v>347</v>
      </c>
      <c r="J53" s="115">
        <v>-27</v>
      </c>
      <c r="K53" s="116">
        <v>-7.7809798270893369</v>
      </c>
    </row>
    <row r="54" spans="1:11" ht="14.1" customHeight="1" x14ac:dyDescent="0.2">
      <c r="A54" s="306" t="s">
        <v>279</v>
      </c>
      <c r="B54" s="307" t="s">
        <v>280</v>
      </c>
      <c r="C54" s="308"/>
      <c r="D54" s="113">
        <v>3.9620121679774449</v>
      </c>
      <c r="E54" s="115">
        <v>534</v>
      </c>
      <c r="F54" s="114">
        <v>415</v>
      </c>
      <c r="G54" s="114">
        <v>470</v>
      </c>
      <c r="H54" s="114">
        <v>406</v>
      </c>
      <c r="I54" s="140">
        <v>580</v>
      </c>
      <c r="J54" s="115">
        <v>-46</v>
      </c>
      <c r="K54" s="116">
        <v>-7.931034482758621</v>
      </c>
    </row>
    <row r="55" spans="1:11" ht="14.1" customHeight="1" x14ac:dyDescent="0.2">
      <c r="A55" s="306">
        <v>72</v>
      </c>
      <c r="B55" s="307" t="s">
        <v>281</v>
      </c>
      <c r="C55" s="308"/>
      <c r="D55" s="113">
        <v>1.5803531681258347</v>
      </c>
      <c r="E55" s="115">
        <v>213</v>
      </c>
      <c r="F55" s="114">
        <v>154</v>
      </c>
      <c r="G55" s="114">
        <v>173</v>
      </c>
      <c r="H55" s="114">
        <v>175</v>
      </c>
      <c r="I55" s="140">
        <v>228</v>
      </c>
      <c r="J55" s="115">
        <v>-15</v>
      </c>
      <c r="K55" s="116">
        <v>-6.5789473684210522</v>
      </c>
    </row>
    <row r="56" spans="1:11" ht="14.1" customHeight="1" x14ac:dyDescent="0.2">
      <c r="A56" s="306" t="s">
        <v>282</v>
      </c>
      <c r="B56" s="307" t="s">
        <v>283</v>
      </c>
      <c r="C56" s="308"/>
      <c r="D56" s="113">
        <v>0.5193648909333729</v>
      </c>
      <c r="E56" s="115">
        <v>70</v>
      </c>
      <c r="F56" s="114">
        <v>39</v>
      </c>
      <c r="G56" s="114">
        <v>62</v>
      </c>
      <c r="H56" s="114">
        <v>61</v>
      </c>
      <c r="I56" s="140">
        <v>80</v>
      </c>
      <c r="J56" s="115">
        <v>-10</v>
      </c>
      <c r="K56" s="116">
        <v>-12.5</v>
      </c>
    </row>
    <row r="57" spans="1:11" ht="14.1" customHeight="1" x14ac:dyDescent="0.2">
      <c r="A57" s="306" t="s">
        <v>284</v>
      </c>
      <c r="B57" s="307" t="s">
        <v>285</v>
      </c>
      <c r="C57" s="308"/>
      <c r="D57" s="113">
        <v>0.81614482860958604</v>
      </c>
      <c r="E57" s="115">
        <v>110</v>
      </c>
      <c r="F57" s="114">
        <v>76</v>
      </c>
      <c r="G57" s="114">
        <v>79</v>
      </c>
      <c r="H57" s="114">
        <v>76</v>
      </c>
      <c r="I57" s="140">
        <v>104</v>
      </c>
      <c r="J57" s="115">
        <v>6</v>
      </c>
      <c r="K57" s="116">
        <v>5.7692307692307692</v>
      </c>
    </row>
    <row r="58" spans="1:11" ht="14.1" customHeight="1" x14ac:dyDescent="0.2">
      <c r="A58" s="306">
        <v>73</v>
      </c>
      <c r="B58" s="307" t="s">
        <v>286</v>
      </c>
      <c r="C58" s="308"/>
      <c r="D58" s="113">
        <v>2.0477815699658701</v>
      </c>
      <c r="E58" s="115">
        <v>276</v>
      </c>
      <c r="F58" s="114">
        <v>182</v>
      </c>
      <c r="G58" s="114">
        <v>238</v>
      </c>
      <c r="H58" s="114">
        <v>229</v>
      </c>
      <c r="I58" s="140">
        <v>252</v>
      </c>
      <c r="J58" s="115">
        <v>24</v>
      </c>
      <c r="K58" s="116">
        <v>9.5238095238095237</v>
      </c>
    </row>
    <row r="59" spans="1:11" ht="14.1" customHeight="1" x14ac:dyDescent="0.2">
      <c r="A59" s="306" t="s">
        <v>287</v>
      </c>
      <c r="B59" s="307" t="s">
        <v>288</v>
      </c>
      <c r="C59" s="308"/>
      <c r="D59" s="113">
        <v>1.5951921650096454</v>
      </c>
      <c r="E59" s="115">
        <v>215</v>
      </c>
      <c r="F59" s="114">
        <v>149</v>
      </c>
      <c r="G59" s="114">
        <v>186</v>
      </c>
      <c r="H59" s="114">
        <v>180</v>
      </c>
      <c r="I59" s="140">
        <v>211</v>
      </c>
      <c r="J59" s="115">
        <v>4</v>
      </c>
      <c r="K59" s="116">
        <v>1.8957345971563981</v>
      </c>
    </row>
    <row r="60" spans="1:11" ht="14.1" customHeight="1" x14ac:dyDescent="0.2">
      <c r="A60" s="306">
        <v>81</v>
      </c>
      <c r="B60" s="307" t="s">
        <v>289</v>
      </c>
      <c r="C60" s="308"/>
      <c r="D60" s="113">
        <v>6.744324083691942</v>
      </c>
      <c r="E60" s="115">
        <v>909</v>
      </c>
      <c r="F60" s="114">
        <v>754</v>
      </c>
      <c r="G60" s="114">
        <v>1110</v>
      </c>
      <c r="H60" s="114">
        <v>720</v>
      </c>
      <c r="I60" s="140">
        <v>872</v>
      </c>
      <c r="J60" s="115">
        <v>37</v>
      </c>
      <c r="K60" s="116">
        <v>4.2431192660550456</v>
      </c>
    </row>
    <row r="61" spans="1:11" ht="14.1" customHeight="1" x14ac:dyDescent="0.2">
      <c r="A61" s="306" t="s">
        <v>290</v>
      </c>
      <c r="B61" s="307" t="s">
        <v>291</v>
      </c>
      <c r="C61" s="308"/>
      <c r="D61" s="113">
        <v>1.2687342335658109</v>
      </c>
      <c r="E61" s="115">
        <v>171</v>
      </c>
      <c r="F61" s="114">
        <v>127</v>
      </c>
      <c r="G61" s="114">
        <v>167</v>
      </c>
      <c r="H61" s="114">
        <v>154</v>
      </c>
      <c r="I61" s="140">
        <v>162</v>
      </c>
      <c r="J61" s="115">
        <v>9</v>
      </c>
      <c r="K61" s="116">
        <v>5.5555555555555554</v>
      </c>
    </row>
    <row r="62" spans="1:11" ht="14.1" customHeight="1" x14ac:dyDescent="0.2">
      <c r="A62" s="306" t="s">
        <v>292</v>
      </c>
      <c r="B62" s="307" t="s">
        <v>293</v>
      </c>
      <c r="C62" s="308"/>
      <c r="D62" s="113">
        <v>2.6858584359697284</v>
      </c>
      <c r="E62" s="115">
        <v>362</v>
      </c>
      <c r="F62" s="114">
        <v>355</v>
      </c>
      <c r="G62" s="114">
        <v>673</v>
      </c>
      <c r="H62" s="114">
        <v>281</v>
      </c>
      <c r="I62" s="140">
        <v>348</v>
      </c>
      <c r="J62" s="115">
        <v>14</v>
      </c>
      <c r="K62" s="116">
        <v>4.0229885057471266</v>
      </c>
    </row>
    <row r="63" spans="1:11" ht="14.1" customHeight="1" x14ac:dyDescent="0.2">
      <c r="A63" s="306"/>
      <c r="B63" s="307" t="s">
        <v>294</v>
      </c>
      <c r="C63" s="308"/>
      <c r="D63" s="113">
        <v>2.1442350497106397</v>
      </c>
      <c r="E63" s="115">
        <v>289</v>
      </c>
      <c r="F63" s="114">
        <v>285</v>
      </c>
      <c r="G63" s="114">
        <v>376</v>
      </c>
      <c r="H63" s="114">
        <v>216</v>
      </c>
      <c r="I63" s="140">
        <v>286</v>
      </c>
      <c r="J63" s="115">
        <v>3</v>
      </c>
      <c r="K63" s="116">
        <v>1.048951048951049</v>
      </c>
    </row>
    <row r="64" spans="1:11" ht="14.1" customHeight="1" x14ac:dyDescent="0.2">
      <c r="A64" s="306" t="s">
        <v>295</v>
      </c>
      <c r="B64" s="307" t="s">
        <v>296</v>
      </c>
      <c r="C64" s="308"/>
      <c r="D64" s="113">
        <v>1.2984122273334322</v>
      </c>
      <c r="E64" s="115">
        <v>175</v>
      </c>
      <c r="F64" s="114">
        <v>143</v>
      </c>
      <c r="G64" s="114">
        <v>144</v>
      </c>
      <c r="H64" s="114">
        <v>145</v>
      </c>
      <c r="I64" s="140">
        <v>146</v>
      </c>
      <c r="J64" s="115">
        <v>29</v>
      </c>
      <c r="K64" s="116">
        <v>19.863013698630137</v>
      </c>
    </row>
    <row r="65" spans="1:11" ht="14.1" customHeight="1" x14ac:dyDescent="0.2">
      <c r="A65" s="306" t="s">
        <v>297</v>
      </c>
      <c r="B65" s="307" t="s">
        <v>298</v>
      </c>
      <c r="C65" s="308"/>
      <c r="D65" s="113">
        <v>0.73453034574862741</v>
      </c>
      <c r="E65" s="115">
        <v>99</v>
      </c>
      <c r="F65" s="114">
        <v>63</v>
      </c>
      <c r="G65" s="114">
        <v>64</v>
      </c>
      <c r="H65" s="114">
        <v>69</v>
      </c>
      <c r="I65" s="140">
        <v>93</v>
      </c>
      <c r="J65" s="115">
        <v>6</v>
      </c>
      <c r="K65" s="116">
        <v>6.4516129032258061</v>
      </c>
    </row>
    <row r="66" spans="1:11" ht="14.1" customHeight="1" x14ac:dyDescent="0.2">
      <c r="A66" s="306">
        <v>82</v>
      </c>
      <c r="B66" s="307" t="s">
        <v>299</v>
      </c>
      <c r="C66" s="308"/>
      <c r="D66" s="113">
        <v>3.6132957412078945</v>
      </c>
      <c r="E66" s="115">
        <v>487</v>
      </c>
      <c r="F66" s="114">
        <v>439</v>
      </c>
      <c r="G66" s="114">
        <v>598</v>
      </c>
      <c r="H66" s="114">
        <v>385</v>
      </c>
      <c r="I66" s="140">
        <v>448</v>
      </c>
      <c r="J66" s="115">
        <v>39</v>
      </c>
      <c r="K66" s="116">
        <v>8.7053571428571423</v>
      </c>
    </row>
    <row r="67" spans="1:11" ht="14.1" customHeight="1" x14ac:dyDescent="0.2">
      <c r="A67" s="306" t="s">
        <v>300</v>
      </c>
      <c r="B67" s="307" t="s">
        <v>301</v>
      </c>
      <c r="C67" s="308"/>
      <c r="D67" s="113">
        <v>2.337142009200178</v>
      </c>
      <c r="E67" s="115">
        <v>315</v>
      </c>
      <c r="F67" s="114">
        <v>306</v>
      </c>
      <c r="G67" s="114">
        <v>424</v>
      </c>
      <c r="H67" s="114">
        <v>253</v>
      </c>
      <c r="I67" s="140">
        <v>302</v>
      </c>
      <c r="J67" s="115">
        <v>13</v>
      </c>
      <c r="K67" s="116">
        <v>4.3046357615894042</v>
      </c>
    </row>
    <row r="68" spans="1:11" ht="14.1" customHeight="1" x14ac:dyDescent="0.2">
      <c r="A68" s="306" t="s">
        <v>302</v>
      </c>
      <c r="B68" s="307" t="s">
        <v>303</v>
      </c>
      <c r="C68" s="308"/>
      <c r="D68" s="113">
        <v>0.89033981302863929</v>
      </c>
      <c r="E68" s="115">
        <v>120</v>
      </c>
      <c r="F68" s="114">
        <v>97</v>
      </c>
      <c r="G68" s="114">
        <v>112</v>
      </c>
      <c r="H68" s="114">
        <v>107</v>
      </c>
      <c r="I68" s="140">
        <v>104</v>
      </c>
      <c r="J68" s="115">
        <v>16</v>
      </c>
      <c r="K68" s="116">
        <v>15.384615384615385</v>
      </c>
    </row>
    <row r="69" spans="1:11" ht="14.1" customHeight="1" x14ac:dyDescent="0.2">
      <c r="A69" s="306">
        <v>83</v>
      </c>
      <c r="B69" s="307" t="s">
        <v>304</v>
      </c>
      <c r="C69" s="308"/>
      <c r="D69" s="113">
        <v>3.7468467131621903</v>
      </c>
      <c r="E69" s="115">
        <v>505</v>
      </c>
      <c r="F69" s="114">
        <v>391</v>
      </c>
      <c r="G69" s="114">
        <v>690</v>
      </c>
      <c r="H69" s="114">
        <v>372</v>
      </c>
      <c r="I69" s="140">
        <v>650</v>
      </c>
      <c r="J69" s="115">
        <v>-145</v>
      </c>
      <c r="K69" s="116">
        <v>-22.307692307692307</v>
      </c>
    </row>
    <row r="70" spans="1:11" ht="14.1" customHeight="1" x14ac:dyDescent="0.2">
      <c r="A70" s="306" t="s">
        <v>305</v>
      </c>
      <c r="B70" s="307" t="s">
        <v>306</v>
      </c>
      <c r="C70" s="308"/>
      <c r="D70" s="113">
        <v>3.2349013206707227</v>
      </c>
      <c r="E70" s="115">
        <v>436</v>
      </c>
      <c r="F70" s="114">
        <v>324</v>
      </c>
      <c r="G70" s="114">
        <v>619</v>
      </c>
      <c r="H70" s="114">
        <v>309</v>
      </c>
      <c r="I70" s="140">
        <v>539</v>
      </c>
      <c r="J70" s="115">
        <v>-103</v>
      </c>
      <c r="K70" s="116">
        <v>-19.109461966604822</v>
      </c>
    </row>
    <row r="71" spans="1:11" ht="14.1" customHeight="1" x14ac:dyDescent="0.2">
      <c r="A71" s="306"/>
      <c r="B71" s="307" t="s">
        <v>307</v>
      </c>
      <c r="C71" s="308"/>
      <c r="D71" s="113">
        <v>1.9216500964534797</v>
      </c>
      <c r="E71" s="115">
        <v>259</v>
      </c>
      <c r="F71" s="114">
        <v>203</v>
      </c>
      <c r="G71" s="114">
        <v>400</v>
      </c>
      <c r="H71" s="114">
        <v>174</v>
      </c>
      <c r="I71" s="140">
        <v>344</v>
      </c>
      <c r="J71" s="115">
        <v>-85</v>
      </c>
      <c r="K71" s="116">
        <v>-24.709302325581394</v>
      </c>
    </row>
    <row r="72" spans="1:11" ht="14.1" customHeight="1" x14ac:dyDescent="0.2">
      <c r="A72" s="306">
        <v>84</v>
      </c>
      <c r="B72" s="307" t="s">
        <v>308</v>
      </c>
      <c r="C72" s="308"/>
      <c r="D72" s="113">
        <v>1.788099124499184</v>
      </c>
      <c r="E72" s="115">
        <v>241</v>
      </c>
      <c r="F72" s="114">
        <v>182</v>
      </c>
      <c r="G72" s="114">
        <v>450</v>
      </c>
      <c r="H72" s="114">
        <v>287</v>
      </c>
      <c r="I72" s="140">
        <v>328</v>
      </c>
      <c r="J72" s="115">
        <v>-87</v>
      </c>
      <c r="K72" s="116">
        <v>-26.524390243902438</v>
      </c>
    </row>
    <row r="73" spans="1:11" ht="14.1" customHeight="1" x14ac:dyDescent="0.2">
      <c r="A73" s="306" t="s">
        <v>309</v>
      </c>
      <c r="B73" s="307" t="s">
        <v>310</v>
      </c>
      <c r="C73" s="308"/>
      <c r="D73" s="113">
        <v>1.0609882771924617</v>
      </c>
      <c r="E73" s="115">
        <v>143</v>
      </c>
      <c r="F73" s="114">
        <v>106</v>
      </c>
      <c r="G73" s="114">
        <v>337</v>
      </c>
      <c r="H73" s="114">
        <v>205</v>
      </c>
      <c r="I73" s="140">
        <v>225</v>
      </c>
      <c r="J73" s="115">
        <v>-82</v>
      </c>
      <c r="K73" s="116">
        <v>-36.444444444444443</v>
      </c>
    </row>
    <row r="74" spans="1:11" ht="14.1" customHeight="1" x14ac:dyDescent="0.2">
      <c r="A74" s="306" t="s">
        <v>311</v>
      </c>
      <c r="B74" s="307" t="s">
        <v>312</v>
      </c>
      <c r="C74" s="308"/>
      <c r="D74" s="113">
        <v>0.15580946728001188</v>
      </c>
      <c r="E74" s="115">
        <v>21</v>
      </c>
      <c r="F74" s="114">
        <v>16</v>
      </c>
      <c r="G74" s="114">
        <v>37</v>
      </c>
      <c r="H74" s="114">
        <v>15</v>
      </c>
      <c r="I74" s="140">
        <v>21</v>
      </c>
      <c r="J74" s="115">
        <v>0</v>
      </c>
      <c r="K74" s="116">
        <v>0</v>
      </c>
    </row>
    <row r="75" spans="1:11" ht="14.1" customHeight="1" x14ac:dyDescent="0.2">
      <c r="A75" s="306" t="s">
        <v>313</v>
      </c>
      <c r="B75" s="307" t="s">
        <v>314</v>
      </c>
      <c r="C75" s="308"/>
      <c r="D75" s="113">
        <v>0.11871197507048524</v>
      </c>
      <c r="E75" s="115">
        <v>16</v>
      </c>
      <c r="F75" s="114">
        <v>9</v>
      </c>
      <c r="G75" s="114">
        <v>16</v>
      </c>
      <c r="H75" s="114">
        <v>27</v>
      </c>
      <c r="I75" s="140">
        <v>26</v>
      </c>
      <c r="J75" s="115">
        <v>-10</v>
      </c>
      <c r="K75" s="116">
        <v>-38.46153846153846</v>
      </c>
    </row>
    <row r="76" spans="1:11" ht="14.1" customHeight="1" x14ac:dyDescent="0.2">
      <c r="A76" s="306">
        <v>91</v>
      </c>
      <c r="B76" s="307" t="s">
        <v>315</v>
      </c>
      <c r="C76" s="308"/>
      <c r="D76" s="113">
        <v>0.20774595637334917</v>
      </c>
      <c r="E76" s="115">
        <v>28</v>
      </c>
      <c r="F76" s="114">
        <v>42</v>
      </c>
      <c r="G76" s="114">
        <v>33</v>
      </c>
      <c r="H76" s="114">
        <v>16</v>
      </c>
      <c r="I76" s="140">
        <v>29</v>
      </c>
      <c r="J76" s="115">
        <v>-1</v>
      </c>
      <c r="K76" s="116">
        <v>-3.4482758620689653</v>
      </c>
    </row>
    <row r="77" spans="1:11" ht="14.1" customHeight="1" x14ac:dyDescent="0.2">
      <c r="A77" s="306">
        <v>92</v>
      </c>
      <c r="B77" s="307" t="s">
        <v>316</v>
      </c>
      <c r="C77" s="308"/>
      <c r="D77" s="113">
        <v>4.1920166196765098</v>
      </c>
      <c r="E77" s="115">
        <v>565</v>
      </c>
      <c r="F77" s="114">
        <v>555</v>
      </c>
      <c r="G77" s="114">
        <v>526</v>
      </c>
      <c r="H77" s="114">
        <v>555</v>
      </c>
      <c r="I77" s="140">
        <v>578</v>
      </c>
      <c r="J77" s="115">
        <v>-13</v>
      </c>
      <c r="K77" s="116">
        <v>-2.2491349480968856</v>
      </c>
    </row>
    <row r="78" spans="1:11" ht="14.1" customHeight="1" x14ac:dyDescent="0.2">
      <c r="A78" s="306">
        <v>93</v>
      </c>
      <c r="B78" s="307" t="s">
        <v>317</v>
      </c>
      <c r="C78" s="308"/>
      <c r="D78" s="113">
        <v>0.11871197507048524</v>
      </c>
      <c r="E78" s="115">
        <v>16</v>
      </c>
      <c r="F78" s="114" t="s">
        <v>514</v>
      </c>
      <c r="G78" s="114" t="s">
        <v>514</v>
      </c>
      <c r="H78" s="114">
        <v>6</v>
      </c>
      <c r="I78" s="140">
        <v>14</v>
      </c>
      <c r="J78" s="115">
        <v>2</v>
      </c>
      <c r="K78" s="116">
        <v>14.285714285714286</v>
      </c>
    </row>
    <row r="79" spans="1:11" ht="14.1" customHeight="1" x14ac:dyDescent="0.2">
      <c r="A79" s="306">
        <v>94</v>
      </c>
      <c r="B79" s="307" t="s">
        <v>318</v>
      </c>
      <c r="C79" s="308"/>
      <c r="D79" s="113">
        <v>1.2242172429143789</v>
      </c>
      <c r="E79" s="115">
        <v>165</v>
      </c>
      <c r="F79" s="114">
        <v>158</v>
      </c>
      <c r="G79" s="114">
        <v>219</v>
      </c>
      <c r="H79" s="114">
        <v>177</v>
      </c>
      <c r="I79" s="140">
        <v>168</v>
      </c>
      <c r="J79" s="115">
        <v>-3</v>
      </c>
      <c r="K79" s="116">
        <v>-1.7857142857142858</v>
      </c>
    </row>
    <row r="80" spans="1:11" ht="14.1" customHeight="1" x14ac:dyDescent="0.2">
      <c r="A80" s="306" t="s">
        <v>319</v>
      </c>
      <c r="B80" s="307" t="s">
        <v>320</v>
      </c>
      <c r="C80" s="308"/>
      <c r="D80" s="113">
        <v>0</v>
      </c>
      <c r="E80" s="115">
        <v>0</v>
      </c>
      <c r="F80" s="114">
        <v>0</v>
      </c>
      <c r="G80" s="114" t="s">
        <v>514</v>
      </c>
      <c r="H80" s="114" t="s">
        <v>514</v>
      </c>
      <c r="I80" s="140">
        <v>3</v>
      </c>
      <c r="J80" s="115">
        <v>-3</v>
      </c>
      <c r="K80" s="116">
        <v>-100</v>
      </c>
    </row>
    <row r="81" spans="1:11" ht="14.1" customHeight="1" x14ac:dyDescent="0.2">
      <c r="A81" s="310" t="s">
        <v>321</v>
      </c>
      <c r="B81" s="311" t="s">
        <v>334</v>
      </c>
      <c r="C81" s="312"/>
      <c r="D81" s="125">
        <v>0.5861403769105209</v>
      </c>
      <c r="E81" s="143">
        <v>79</v>
      </c>
      <c r="F81" s="144">
        <v>101</v>
      </c>
      <c r="G81" s="144">
        <v>286</v>
      </c>
      <c r="H81" s="144">
        <v>89</v>
      </c>
      <c r="I81" s="145">
        <v>118</v>
      </c>
      <c r="J81" s="143">
        <v>-39</v>
      </c>
      <c r="K81" s="146">
        <v>-33.050847457627121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150019</v>
      </c>
      <c r="C10" s="114">
        <v>73497</v>
      </c>
      <c r="D10" s="114">
        <v>76522</v>
      </c>
      <c r="E10" s="114">
        <v>115743</v>
      </c>
      <c r="F10" s="114">
        <v>31299</v>
      </c>
      <c r="G10" s="114">
        <v>19033</v>
      </c>
      <c r="H10" s="114">
        <v>45501</v>
      </c>
      <c r="I10" s="115">
        <v>24552</v>
      </c>
      <c r="J10" s="114">
        <v>19381</v>
      </c>
      <c r="K10" s="114">
        <v>5171</v>
      </c>
      <c r="L10" s="423">
        <v>11334</v>
      </c>
      <c r="M10" s="424">
        <v>12911</v>
      </c>
    </row>
    <row r="11" spans="1:13" ht="11.1" customHeight="1" x14ac:dyDescent="0.2">
      <c r="A11" s="422" t="s">
        <v>388</v>
      </c>
      <c r="B11" s="115">
        <v>153931</v>
      </c>
      <c r="C11" s="114">
        <v>76149</v>
      </c>
      <c r="D11" s="114">
        <v>77782</v>
      </c>
      <c r="E11" s="114">
        <v>118995</v>
      </c>
      <c r="F11" s="114">
        <v>31985</v>
      </c>
      <c r="G11" s="114">
        <v>19050</v>
      </c>
      <c r="H11" s="114">
        <v>46958</v>
      </c>
      <c r="I11" s="115">
        <v>25093</v>
      </c>
      <c r="J11" s="114">
        <v>19607</v>
      </c>
      <c r="K11" s="114">
        <v>5486</v>
      </c>
      <c r="L11" s="423">
        <v>13315</v>
      </c>
      <c r="M11" s="424">
        <v>9709</v>
      </c>
    </row>
    <row r="12" spans="1:13" ht="11.1" customHeight="1" x14ac:dyDescent="0.2">
      <c r="A12" s="422" t="s">
        <v>389</v>
      </c>
      <c r="B12" s="115">
        <v>154997</v>
      </c>
      <c r="C12" s="114">
        <v>76909</v>
      </c>
      <c r="D12" s="114">
        <v>78088</v>
      </c>
      <c r="E12" s="114">
        <v>119942</v>
      </c>
      <c r="F12" s="114">
        <v>32005</v>
      </c>
      <c r="G12" s="114">
        <v>19644</v>
      </c>
      <c r="H12" s="114">
        <v>47460</v>
      </c>
      <c r="I12" s="115">
        <v>24927</v>
      </c>
      <c r="J12" s="114">
        <v>19240</v>
      </c>
      <c r="K12" s="114">
        <v>5687</v>
      </c>
      <c r="L12" s="423">
        <v>15399</v>
      </c>
      <c r="M12" s="424">
        <v>14630</v>
      </c>
    </row>
    <row r="13" spans="1:13" s="110" customFormat="1" ht="11.1" customHeight="1" x14ac:dyDescent="0.2">
      <c r="A13" s="422" t="s">
        <v>390</v>
      </c>
      <c r="B13" s="115">
        <v>151570</v>
      </c>
      <c r="C13" s="114">
        <v>74446</v>
      </c>
      <c r="D13" s="114">
        <v>77124</v>
      </c>
      <c r="E13" s="114">
        <v>116599</v>
      </c>
      <c r="F13" s="114">
        <v>31917</v>
      </c>
      <c r="G13" s="114">
        <v>18618</v>
      </c>
      <c r="H13" s="114">
        <v>47183</v>
      </c>
      <c r="I13" s="115">
        <v>25379</v>
      </c>
      <c r="J13" s="114">
        <v>19793</v>
      </c>
      <c r="K13" s="114">
        <v>5586</v>
      </c>
      <c r="L13" s="423">
        <v>9212</v>
      </c>
      <c r="M13" s="424">
        <v>12650</v>
      </c>
    </row>
    <row r="14" spans="1:13" ht="15" customHeight="1" x14ac:dyDescent="0.2">
      <c r="A14" s="422" t="s">
        <v>391</v>
      </c>
      <c r="B14" s="115">
        <v>151239</v>
      </c>
      <c r="C14" s="114">
        <v>74411</v>
      </c>
      <c r="D14" s="114">
        <v>76828</v>
      </c>
      <c r="E14" s="114">
        <v>113785</v>
      </c>
      <c r="F14" s="114">
        <v>34777</v>
      </c>
      <c r="G14" s="114">
        <v>17752</v>
      </c>
      <c r="H14" s="114">
        <v>47857</v>
      </c>
      <c r="I14" s="115">
        <v>25137</v>
      </c>
      <c r="J14" s="114">
        <v>19671</v>
      </c>
      <c r="K14" s="114">
        <v>5466</v>
      </c>
      <c r="L14" s="423">
        <v>12609</v>
      </c>
      <c r="M14" s="424">
        <v>13265</v>
      </c>
    </row>
    <row r="15" spans="1:13" ht="11.1" customHeight="1" x14ac:dyDescent="0.2">
      <c r="A15" s="422" t="s">
        <v>388</v>
      </c>
      <c r="B15" s="115">
        <v>154361</v>
      </c>
      <c r="C15" s="114">
        <v>76352</v>
      </c>
      <c r="D15" s="114">
        <v>78009</v>
      </c>
      <c r="E15" s="114">
        <v>115289</v>
      </c>
      <c r="F15" s="114">
        <v>36493</v>
      </c>
      <c r="G15" s="114">
        <v>17549</v>
      </c>
      <c r="H15" s="114">
        <v>49201</v>
      </c>
      <c r="I15" s="115">
        <v>25219</v>
      </c>
      <c r="J15" s="114">
        <v>19446</v>
      </c>
      <c r="K15" s="114">
        <v>5773</v>
      </c>
      <c r="L15" s="423">
        <v>12876</v>
      </c>
      <c r="M15" s="424">
        <v>10099</v>
      </c>
    </row>
    <row r="16" spans="1:13" ht="11.1" customHeight="1" x14ac:dyDescent="0.2">
      <c r="A16" s="422" t="s">
        <v>389</v>
      </c>
      <c r="B16" s="115">
        <v>156079</v>
      </c>
      <c r="C16" s="114">
        <v>77626</v>
      </c>
      <c r="D16" s="114">
        <v>78453</v>
      </c>
      <c r="E16" s="114">
        <v>117202</v>
      </c>
      <c r="F16" s="114">
        <v>36988</v>
      </c>
      <c r="G16" s="114">
        <v>18212</v>
      </c>
      <c r="H16" s="114">
        <v>50047</v>
      </c>
      <c r="I16" s="115">
        <v>25097</v>
      </c>
      <c r="J16" s="114">
        <v>19162</v>
      </c>
      <c r="K16" s="114">
        <v>5935</v>
      </c>
      <c r="L16" s="423">
        <v>15141</v>
      </c>
      <c r="M16" s="424">
        <v>13900</v>
      </c>
    </row>
    <row r="17" spans="1:13" s="110" customFormat="1" ht="11.1" customHeight="1" x14ac:dyDescent="0.2">
      <c r="A17" s="422" t="s">
        <v>390</v>
      </c>
      <c r="B17" s="115">
        <v>153279</v>
      </c>
      <c r="C17" s="114">
        <v>75638</v>
      </c>
      <c r="D17" s="114">
        <v>77641</v>
      </c>
      <c r="E17" s="114">
        <v>116615</v>
      </c>
      <c r="F17" s="114">
        <v>36482</v>
      </c>
      <c r="G17" s="114">
        <v>17232</v>
      </c>
      <c r="H17" s="114">
        <v>49868</v>
      </c>
      <c r="I17" s="115">
        <v>25100</v>
      </c>
      <c r="J17" s="114">
        <v>19242</v>
      </c>
      <c r="K17" s="114">
        <v>5858</v>
      </c>
      <c r="L17" s="423">
        <v>8783</v>
      </c>
      <c r="M17" s="424">
        <v>12010</v>
      </c>
    </row>
    <row r="18" spans="1:13" ht="15" customHeight="1" x14ac:dyDescent="0.2">
      <c r="A18" s="422" t="s">
        <v>392</v>
      </c>
      <c r="B18" s="115">
        <v>152583</v>
      </c>
      <c r="C18" s="114">
        <v>75212</v>
      </c>
      <c r="D18" s="114">
        <v>77371</v>
      </c>
      <c r="E18" s="114">
        <v>115180</v>
      </c>
      <c r="F18" s="114">
        <v>37167</v>
      </c>
      <c r="G18" s="114">
        <v>16253</v>
      </c>
      <c r="H18" s="114">
        <v>50409</v>
      </c>
      <c r="I18" s="115">
        <v>24371</v>
      </c>
      <c r="J18" s="114">
        <v>18775</v>
      </c>
      <c r="K18" s="114">
        <v>5596</v>
      </c>
      <c r="L18" s="423">
        <v>12608</v>
      </c>
      <c r="M18" s="424">
        <v>13476</v>
      </c>
    </row>
    <row r="19" spans="1:13" ht="11.1" customHeight="1" x14ac:dyDescent="0.2">
      <c r="A19" s="422" t="s">
        <v>388</v>
      </c>
      <c r="B19" s="115">
        <v>155233</v>
      </c>
      <c r="C19" s="114">
        <v>76834</v>
      </c>
      <c r="D19" s="114">
        <v>78399</v>
      </c>
      <c r="E19" s="114">
        <v>116354</v>
      </c>
      <c r="F19" s="114">
        <v>38399</v>
      </c>
      <c r="G19" s="114">
        <v>15874</v>
      </c>
      <c r="H19" s="114">
        <v>51812</v>
      </c>
      <c r="I19" s="115">
        <v>25042</v>
      </c>
      <c r="J19" s="114">
        <v>19136</v>
      </c>
      <c r="K19" s="114">
        <v>5906</v>
      </c>
      <c r="L19" s="423">
        <v>11966</v>
      </c>
      <c r="M19" s="424">
        <v>9490</v>
      </c>
    </row>
    <row r="20" spans="1:13" ht="11.1" customHeight="1" x14ac:dyDescent="0.2">
      <c r="A20" s="422" t="s">
        <v>389</v>
      </c>
      <c r="B20" s="115">
        <v>156880</v>
      </c>
      <c r="C20" s="114">
        <v>77758</v>
      </c>
      <c r="D20" s="114">
        <v>79122</v>
      </c>
      <c r="E20" s="114">
        <v>117423</v>
      </c>
      <c r="F20" s="114">
        <v>38957</v>
      </c>
      <c r="G20" s="114">
        <v>16707</v>
      </c>
      <c r="H20" s="114">
        <v>52565</v>
      </c>
      <c r="I20" s="115">
        <v>25189</v>
      </c>
      <c r="J20" s="114">
        <v>18917</v>
      </c>
      <c r="K20" s="114">
        <v>6272</v>
      </c>
      <c r="L20" s="423">
        <v>14149</v>
      </c>
      <c r="M20" s="424">
        <v>12770</v>
      </c>
    </row>
    <row r="21" spans="1:13" s="110" customFormat="1" ht="11.1" customHeight="1" x14ac:dyDescent="0.2">
      <c r="A21" s="422" t="s">
        <v>390</v>
      </c>
      <c r="B21" s="115">
        <v>154037</v>
      </c>
      <c r="C21" s="114">
        <v>75672</v>
      </c>
      <c r="D21" s="114">
        <v>78365</v>
      </c>
      <c r="E21" s="114">
        <v>115764</v>
      </c>
      <c r="F21" s="114">
        <v>38177</v>
      </c>
      <c r="G21" s="114">
        <v>15688</v>
      </c>
      <c r="H21" s="114">
        <v>52378</v>
      </c>
      <c r="I21" s="115">
        <v>26074</v>
      </c>
      <c r="J21" s="114">
        <v>19763</v>
      </c>
      <c r="K21" s="114">
        <v>6311</v>
      </c>
      <c r="L21" s="423">
        <v>9486</v>
      </c>
      <c r="M21" s="424">
        <v>12495</v>
      </c>
    </row>
    <row r="22" spans="1:13" ht="15" customHeight="1" x14ac:dyDescent="0.2">
      <c r="A22" s="422" t="s">
        <v>393</v>
      </c>
      <c r="B22" s="115">
        <v>153276</v>
      </c>
      <c r="C22" s="114">
        <v>75094</v>
      </c>
      <c r="D22" s="114">
        <v>78182</v>
      </c>
      <c r="E22" s="114">
        <v>114684</v>
      </c>
      <c r="F22" s="114">
        <v>37971</v>
      </c>
      <c r="G22" s="114">
        <v>14753</v>
      </c>
      <c r="H22" s="114">
        <v>52831</v>
      </c>
      <c r="I22" s="115">
        <v>24977</v>
      </c>
      <c r="J22" s="114">
        <v>18939</v>
      </c>
      <c r="K22" s="114">
        <v>6038</v>
      </c>
      <c r="L22" s="423">
        <v>12121</v>
      </c>
      <c r="M22" s="424">
        <v>13050</v>
      </c>
    </row>
    <row r="23" spans="1:13" ht="11.1" customHeight="1" x14ac:dyDescent="0.2">
      <c r="A23" s="422" t="s">
        <v>388</v>
      </c>
      <c r="B23" s="115">
        <v>155918</v>
      </c>
      <c r="C23" s="114">
        <v>77010</v>
      </c>
      <c r="D23" s="114">
        <v>78908</v>
      </c>
      <c r="E23" s="114">
        <v>116577</v>
      </c>
      <c r="F23" s="114">
        <v>38668</v>
      </c>
      <c r="G23" s="114">
        <v>14288</v>
      </c>
      <c r="H23" s="114">
        <v>54417</v>
      </c>
      <c r="I23" s="115">
        <v>25752</v>
      </c>
      <c r="J23" s="114">
        <v>19394</v>
      </c>
      <c r="K23" s="114">
        <v>6358</v>
      </c>
      <c r="L23" s="423">
        <v>11963</v>
      </c>
      <c r="M23" s="424">
        <v>9466</v>
      </c>
    </row>
    <row r="24" spans="1:13" ht="11.1" customHeight="1" x14ac:dyDescent="0.2">
      <c r="A24" s="422" t="s">
        <v>389</v>
      </c>
      <c r="B24" s="115">
        <v>157927</v>
      </c>
      <c r="C24" s="114">
        <v>78253</v>
      </c>
      <c r="D24" s="114">
        <v>79674</v>
      </c>
      <c r="E24" s="114">
        <v>115766</v>
      </c>
      <c r="F24" s="114">
        <v>39031</v>
      </c>
      <c r="G24" s="114">
        <v>15165</v>
      </c>
      <c r="H24" s="114">
        <v>55364</v>
      </c>
      <c r="I24" s="115">
        <v>25988</v>
      </c>
      <c r="J24" s="114">
        <v>19356</v>
      </c>
      <c r="K24" s="114">
        <v>6632</v>
      </c>
      <c r="L24" s="423">
        <v>14828</v>
      </c>
      <c r="M24" s="424">
        <v>13300</v>
      </c>
    </row>
    <row r="25" spans="1:13" s="110" customFormat="1" ht="11.1" customHeight="1" x14ac:dyDescent="0.2">
      <c r="A25" s="422" t="s">
        <v>390</v>
      </c>
      <c r="B25" s="115">
        <v>155323</v>
      </c>
      <c r="C25" s="114">
        <v>76302</v>
      </c>
      <c r="D25" s="114">
        <v>79021</v>
      </c>
      <c r="E25" s="114">
        <v>113232</v>
      </c>
      <c r="F25" s="114">
        <v>38936</v>
      </c>
      <c r="G25" s="114">
        <v>14324</v>
      </c>
      <c r="H25" s="114">
        <v>55199</v>
      </c>
      <c r="I25" s="115">
        <v>26760</v>
      </c>
      <c r="J25" s="114">
        <v>20216</v>
      </c>
      <c r="K25" s="114">
        <v>6544</v>
      </c>
      <c r="L25" s="423">
        <v>8862</v>
      </c>
      <c r="M25" s="424">
        <v>11596</v>
      </c>
    </row>
    <row r="26" spans="1:13" ht="15" customHeight="1" x14ac:dyDescent="0.2">
      <c r="A26" s="422" t="s">
        <v>394</v>
      </c>
      <c r="B26" s="115">
        <v>155198</v>
      </c>
      <c r="C26" s="114">
        <v>76334</v>
      </c>
      <c r="D26" s="114">
        <v>78864</v>
      </c>
      <c r="E26" s="114">
        <v>113009</v>
      </c>
      <c r="F26" s="114">
        <v>39063</v>
      </c>
      <c r="G26" s="114">
        <v>13485</v>
      </c>
      <c r="H26" s="114">
        <v>55793</v>
      </c>
      <c r="I26" s="115">
        <v>26821</v>
      </c>
      <c r="J26" s="114">
        <v>20386</v>
      </c>
      <c r="K26" s="114">
        <v>6435</v>
      </c>
      <c r="L26" s="423">
        <v>12084</v>
      </c>
      <c r="M26" s="424">
        <v>12262</v>
      </c>
    </row>
    <row r="27" spans="1:13" ht="11.1" customHeight="1" x14ac:dyDescent="0.2">
      <c r="A27" s="422" t="s">
        <v>388</v>
      </c>
      <c r="B27" s="115">
        <v>158161</v>
      </c>
      <c r="C27" s="114">
        <v>78285</v>
      </c>
      <c r="D27" s="114">
        <v>79876</v>
      </c>
      <c r="E27" s="114">
        <v>115115</v>
      </c>
      <c r="F27" s="114">
        <v>39944</v>
      </c>
      <c r="G27" s="114">
        <v>13152</v>
      </c>
      <c r="H27" s="114">
        <v>57233</v>
      </c>
      <c r="I27" s="115">
        <v>27563</v>
      </c>
      <c r="J27" s="114">
        <v>20740</v>
      </c>
      <c r="K27" s="114">
        <v>6823</v>
      </c>
      <c r="L27" s="423">
        <v>12260</v>
      </c>
      <c r="M27" s="424">
        <v>9513</v>
      </c>
    </row>
    <row r="28" spans="1:13" ht="11.1" customHeight="1" x14ac:dyDescent="0.2">
      <c r="A28" s="422" t="s">
        <v>389</v>
      </c>
      <c r="B28" s="115">
        <v>159395</v>
      </c>
      <c r="C28" s="114">
        <v>79069</v>
      </c>
      <c r="D28" s="114">
        <v>80326</v>
      </c>
      <c r="E28" s="114">
        <v>118074</v>
      </c>
      <c r="F28" s="114">
        <v>40186</v>
      </c>
      <c r="G28" s="114">
        <v>14210</v>
      </c>
      <c r="H28" s="114">
        <v>57649</v>
      </c>
      <c r="I28" s="115">
        <v>27475</v>
      </c>
      <c r="J28" s="114">
        <v>20389</v>
      </c>
      <c r="K28" s="114">
        <v>7086</v>
      </c>
      <c r="L28" s="423">
        <v>14486</v>
      </c>
      <c r="M28" s="424">
        <v>13447</v>
      </c>
    </row>
    <row r="29" spans="1:13" s="110" customFormat="1" ht="11.1" customHeight="1" x14ac:dyDescent="0.2">
      <c r="A29" s="422" t="s">
        <v>390</v>
      </c>
      <c r="B29" s="115">
        <v>156703</v>
      </c>
      <c r="C29" s="114">
        <v>77207</v>
      </c>
      <c r="D29" s="114">
        <v>79496</v>
      </c>
      <c r="E29" s="114">
        <v>116450</v>
      </c>
      <c r="F29" s="114">
        <v>40042</v>
      </c>
      <c r="G29" s="114">
        <v>13341</v>
      </c>
      <c r="H29" s="114">
        <v>57326</v>
      </c>
      <c r="I29" s="115">
        <v>27208</v>
      </c>
      <c r="J29" s="114">
        <v>20329</v>
      </c>
      <c r="K29" s="114">
        <v>6879</v>
      </c>
      <c r="L29" s="423">
        <v>8514</v>
      </c>
      <c r="M29" s="424">
        <v>11289</v>
      </c>
    </row>
    <row r="30" spans="1:13" ht="15" customHeight="1" x14ac:dyDescent="0.2">
      <c r="A30" s="422" t="s">
        <v>395</v>
      </c>
      <c r="B30" s="115">
        <v>157159</v>
      </c>
      <c r="C30" s="114">
        <v>77297</v>
      </c>
      <c r="D30" s="114">
        <v>79862</v>
      </c>
      <c r="E30" s="114">
        <v>115777</v>
      </c>
      <c r="F30" s="114">
        <v>41222</v>
      </c>
      <c r="G30" s="114">
        <v>12554</v>
      </c>
      <c r="H30" s="114">
        <v>57890</v>
      </c>
      <c r="I30" s="115">
        <v>25973</v>
      </c>
      <c r="J30" s="114">
        <v>19310</v>
      </c>
      <c r="K30" s="114">
        <v>6663</v>
      </c>
      <c r="L30" s="423">
        <v>12781</v>
      </c>
      <c r="M30" s="424">
        <v>12361</v>
      </c>
    </row>
    <row r="31" spans="1:13" ht="11.1" customHeight="1" x14ac:dyDescent="0.2">
      <c r="A31" s="422" t="s">
        <v>388</v>
      </c>
      <c r="B31" s="115">
        <v>159096</v>
      </c>
      <c r="C31" s="114">
        <v>78397</v>
      </c>
      <c r="D31" s="114">
        <v>80699</v>
      </c>
      <c r="E31" s="114">
        <v>116780</v>
      </c>
      <c r="F31" s="114">
        <v>42190</v>
      </c>
      <c r="G31" s="114">
        <v>12072</v>
      </c>
      <c r="H31" s="114">
        <v>58997</v>
      </c>
      <c r="I31" s="115">
        <v>26375</v>
      </c>
      <c r="J31" s="114">
        <v>19411</v>
      </c>
      <c r="K31" s="114">
        <v>6964</v>
      </c>
      <c r="L31" s="423">
        <v>11833</v>
      </c>
      <c r="M31" s="424">
        <v>9856</v>
      </c>
    </row>
    <row r="32" spans="1:13" ht="11.1" customHeight="1" x14ac:dyDescent="0.2">
      <c r="A32" s="422" t="s">
        <v>389</v>
      </c>
      <c r="B32" s="115">
        <v>160786</v>
      </c>
      <c r="C32" s="114">
        <v>79548</v>
      </c>
      <c r="D32" s="114">
        <v>81238</v>
      </c>
      <c r="E32" s="114">
        <v>117965</v>
      </c>
      <c r="F32" s="114">
        <v>42788</v>
      </c>
      <c r="G32" s="114">
        <v>13032</v>
      </c>
      <c r="H32" s="114">
        <v>59309</v>
      </c>
      <c r="I32" s="115">
        <v>26350</v>
      </c>
      <c r="J32" s="114">
        <v>19204</v>
      </c>
      <c r="K32" s="114">
        <v>7146</v>
      </c>
      <c r="L32" s="423">
        <v>15061</v>
      </c>
      <c r="M32" s="424">
        <v>13388</v>
      </c>
    </row>
    <row r="33" spans="1:13" s="110" customFormat="1" ht="11.1" customHeight="1" x14ac:dyDescent="0.2">
      <c r="A33" s="422" t="s">
        <v>390</v>
      </c>
      <c r="B33" s="115">
        <v>158423</v>
      </c>
      <c r="C33" s="114">
        <v>77943</v>
      </c>
      <c r="D33" s="114">
        <v>80480</v>
      </c>
      <c r="E33" s="114">
        <v>115779</v>
      </c>
      <c r="F33" s="114">
        <v>42623</v>
      </c>
      <c r="G33" s="114">
        <v>12318</v>
      </c>
      <c r="H33" s="114">
        <v>59032</v>
      </c>
      <c r="I33" s="115">
        <v>26107</v>
      </c>
      <c r="J33" s="114">
        <v>19156</v>
      </c>
      <c r="K33" s="114">
        <v>6951</v>
      </c>
      <c r="L33" s="423">
        <v>8823</v>
      </c>
      <c r="M33" s="424">
        <v>11275</v>
      </c>
    </row>
    <row r="34" spans="1:13" ht="15" customHeight="1" x14ac:dyDescent="0.2">
      <c r="A34" s="422" t="s">
        <v>396</v>
      </c>
      <c r="B34" s="115">
        <v>158592</v>
      </c>
      <c r="C34" s="114">
        <v>78239</v>
      </c>
      <c r="D34" s="114">
        <v>80353</v>
      </c>
      <c r="E34" s="114">
        <v>115666</v>
      </c>
      <c r="F34" s="114">
        <v>42914</v>
      </c>
      <c r="G34" s="114">
        <v>11699</v>
      </c>
      <c r="H34" s="114">
        <v>59670</v>
      </c>
      <c r="I34" s="115">
        <v>25745</v>
      </c>
      <c r="J34" s="114">
        <v>18922</v>
      </c>
      <c r="K34" s="114">
        <v>6823</v>
      </c>
      <c r="L34" s="423">
        <v>12529</v>
      </c>
      <c r="M34" s="424">
        <v>12293</v>
      </c>
    </row>
    <row r="35" spans="1:13" ht="11.1" customHeight="1" x14ac:dyDescent="0.2">
      <c r="A35" s="422" t="s">
        <v>388</v>
      </c>
      <c r="B35" s="115">
        <v>160387</v>
      </c>
      <c r="C35" s="114">
        <v>79419</v>
      </c>
      <c r="D35" s="114">
        <v>80968</v>
      </c>
      <c r="E35" s="114">
        <v>116448</v>
      </c>
      <c r="F35" s="114">
        <v>43935</v>
      </c>
      <c r="G35" s="114">
        <v>11450</v>
      </c>
      <c r="H35" s="114">
        <v>60570</v>
      </c>
      <c r="I35" s="115">
        <v>26258</v>
      </c>
      <c r="J35" s="114">
        <v>19178</v>
      </c>
      <c r="K35" s="114">
        <v>7080</v>
      </c>
      <c r="L35" s="423">
        <v>12053</v>
      </c>
      <c r="M35" s="424">
        <v>10476</v>
      </c>
    </row>
    <row r="36" spans="1:13" ht="11.1" customHeight="1" x14ac:dyDescent="0.2">
      <c r="A36" s="422" t="s">
        <v>389</v>
      </c>
      <c r="B36" s="115">
        <v>162867</v>
      </c>
      <c r="C36" s="114">
        <v>81001</v>
      </c>
      <c r="D36" s="114">
        <v>81866</v>
      </c>
      <c r="E36" s="114">
        <v>118354</v>
      </c>
      <c r="F36" s="114">
        <v>44513</v>
      </c>
      <c r="G36" s="114">
        <v>12986</v>
      </c>
      <c r="H36" s="114">
        <v>61009</v>
      </c>
      <c r="I36" s="115">
        <v>26129</v>
      </c>
      <c r="J36" s="114">
        <v>18833</v>
      </c>
      <c r="K36" s="114">
        <v>7296</v>
      </c>
      <c r="L36" s="423">
        <v>15614</v>
      </c>
      <c r="M36" s="424">
        <v>13632</v>
      </c>
    </row>
    <row r="37" spans="1:13" s="110" customFormat="1" ht="11.1" customHeight="1" x14ac:dyDescent="0.2">
      <c r="A37" s="422" t="s">
        <v>390</v>
      </c>
      <c r="B37" s="115">
        <v>160775</v>
      </c>
      <c r="C37" s="114">
        <v>79635</v>
      </c>
      <c r="D37" s="114">
        <v>81140</v>
      </c>
      <c r="E37" s="114">
        <v>116395</v>
      </c>
      <c r="F37" s="114">
        <v>44380</v>
      </c>
      <c r="G37" s="114">
        <v>12467</v>
      </c>
      <c r="H37" s="114">
        <v>60340</v>
      </c>
      <c r="I37" s="115">
        <v>25865</v>
      </c>
      <c r="J37" s="114">
        <v>18729</v>
      </c>
      <c r="K37" s="114">
        <v>7136</v>
      </c>
      <c r="L37" s="423">
        <v>10383</v>
      </c>
      <c r="M37" s="424">
        <v>12726</v>
      </c>
    </row>
    <row r="38" spans="1:13" ht="15" customHeight="1" x14ac:dyDescent="0.2">
      <c r="A38" s="425" t="s">
        <v>397</v>
      </c>
      <c r="B38" s="115">
        <v>160324</v>
      </c>
      <c r="C38" s="114">
        <v>79457</v>
      </c>
      <c r="D38" s="114">
        <v>80867</v>
      </c>
      <c r="E38" s="114">
        <v>115909</v>
      </c>
      <c r="F38" s="114">
        <v>44415</v>
      </c>
      <c r="G38" s="114">
        <v>11953</v>
      </c>
      <c r="H38" s="114">
        <v>60519</v>
      </c>
      <c r="I38" s="115">
        <v>25532</v>
      </c>
      <c r="J38" s="114">
        <v>18652</v>
      </c>
      <c r="K38" s="114">
        <v>6880</v>
      </c>
      <c r="L38" s="423">
        <v>11835</v>
      </c>
      <c r="M38" s="424">
        <v>12253</v>
      </c>
    </row>
    <row r="39" spans="1:13" ht="11.1" customHeight="1" x14ac:dyDescent="0.2">
      <c r="A39" s="422" t="s">
        <v>388</v>
      </c>
      <c r="B39" s="115">
        <v>162193</v>
      </c>
      <c r="C39" s="114">
        <v>80607</v>
      </c>
      <c r="D39" s="114">
        <v>81586</v>
      </c>
      <c r="E39" s="114">
        <v>116879</v>
      </c>
      <c r="F39" s="114">
        <v>45314</v>
      </c>
      <c r="G39" s="114">
        <v>11771</v>
      </c>
      <c r="H39" s="114">
        <v>61520</v>
      </c>
      <c r="I39" s="115">
        <v>26271</v>
      </c>
      <c r="J39" s="114">
        <v>18974</v>
      </c>
      <c r="K39" s="114">
        <v>7297</v>
      </c>
      <c r="L39" s="423">
        <v>12291</v>
      </c>
      <c r="M39" s="424">
        <v>10453</v>
      </c>
    </row>
    <row r="40" spans="1:13" ht="11.1" customHeight="1" x14ac:dyDescent="0.2">
      <c r="A40" s="425" t="s">
        <v>389</v>
      </c>
      <c r="B40" s="115">
        <v>164460</v>
      </c>
      <c r="C40" s="114">
        <v>82079</v>
      </c>
      <c r="D40" s="114">
        <v>82381</v>
      </c>
      <c r="E40" s="114">
        <v>118684</v>
      </c>
      <c r="F40" s="114">
        <v>45776</v>
      </c>
      <c r="G40" s="114">
        <v>13337</v>
      </c>
      <c r="H40" s="114">
        <v>61800</v>
      </c>
      <c r="I40" s="115">
        <v>26139</v>
      </c>
      <c r="J40" s="114">
        <v>18573</v>
      </c>
      <c r="K40" s="114">
        <v>7566</v>
      </c>
      <c r="L40" s="423">
        <v>15986</v>
      </c>
      <c r="M40" s="424">
        <v>14183</v>
      </c>
    </row>
    <row r="41" spans="1:13" s="110" customFormat="1" ht="11.1" customHeight="1" x14ac:dyDescent="0.2">
      <c r="A41" s="422" t="s">
        <v>390</v>
      </c>
      <c r="B41" s="115">
        <v>162556</v>
      </c>
      <c r="C41" s="114">
        <v>80872</v>
      </c>
      <c r="D41" s="114">
        <v>81684</v>
      </c>
      <c r="E41" s="114">
        <v>116965</v>
      </c>
      <c r="F41" s="114">
        <v>45591</v>
      </c>
      <c r="G41" s="114">
        <v>12952</v>
      </c>
      <c r="H41" s="114">
        <v>61375</v>
      </c>
      <c r="I41" s="115">
        <v>26008</v>
      </c>
      <c r="J41" s="114">
        <v>18596</v>
      </c>
      <c r="K41" s="114">
        <v>7412</v>
      </c>
      <c r="L41" s="423">
        <v>9521</v>
      </c>
      <c r="M41" s="424">
        <v>11587</v>
      </c>
    </row>
    <row r="42" spans="1:13" ht="15" customHeight="1" x14ac:dyDescent="0.2">
      <c r="A42" s="422" t="s">
        <v>398</v>
      </c>
      <c r="B42" s="115">
        <v>162342</v>
      </c>
      <c r="C42" s="114">
        <v>80847</v>
      </c>
      <c r="D42" s="114">
        <v>81495</v>
      </c>
      <c r="E42" s="114">
        <v>116564</v>
      </c>
      <c r="F42" s="114">
        <v>45778</v>
      </c>
      <c r="G42" s="114">
        <v>12579</v>
      </c>
      <c r="H42" s="114">
        <v>61584</v>
      </c>
      <c r="I42" s="115">
        <v>25756</v>
      </c>
      <c r="J42" s="114">
        <v>18355</v>
      </c>
      <c r="K42" s="114">
        <v>7401</v>
      </c>
      <c r="L42" s="423">
        <v>12503</v>
      </c>
      <c r="M42" s="424">
        <v>12776</v>
      </c>
    </row>
    <row r="43" spans="1:13" ht="11.1" customHeight="1" x14ac:dyDescent="0.2">
      <c r="A43" s="422" t="s">
        <v>388</v>
      </c>
      <c r="B43" s="115">
        <v>163992</v>
      </c>
      <c r="C43" s="114">
        <v>81927</v>
      </c>
      <c r="D43" s="114">
        <v>82065</v>
      </c>
      <c r="E43" s="114">
        <v>117448</v>
      </c>
      <c r="F43" s="114">
        <v>46544</v>
      </c>
      <c r="G43" s="114">
        <v>12361</v>
      </c>
      <c r="H43" s="114">
        <v>62485</v>
      </c>
      <c r="I43" s="115">
        <v>26368</v>
      </c>
      <c r="J43" s="114">
        <v>18690</v>
      </c>
      <c r="K43" s="114">
        <v>7678</v>
      </c>
      <c r="L43" s="423">
        <v>12151</v>
      </c>
      <c r="M43" s="424">
        <v>10587</v>
      </c>
    </row>
    <row r="44" spans="1:13" ht="11.1" customHeight="1" x14ac:dyDescent="0.2">
      <c r="A44" s="422" t="s">
        <v>389</v>
      </c>
      <c r="B44" s="115">
        <v>166150</v>
      </c>
      <c r="C44" s="114">
        <v>83262</v>
      </c>
      <c r="D44" s="114">
        <v>82888</v>
      </c>
      <c r="E44" s="114">
        <v>119301</v>
      </c>
      <c r="F44" s="114">
        <v>46849</v>
      </c>
      <c r="G44" s="114">
        <v>14077</v>
      </c>
      <c r="H44" s="114">
        <v>62678</v>
      </c>
      <c r="I44" s="115">
        <v>26363</v>
      </c>
      <c r="J44" s="114">
        <v>18457</v>
      </c>
      <c r="K44" s="114">
        <v>7906</v>
      </c>
      <c r="L44" s="423">
        <v>16175</v>
      </c>
      <c r="M44" s="424">
        <v>14272</v>
      </c>
    </row>
    <row r="45" spans="1:13" s="110" customFormat="1" ht="11.1" customHeight="1" x14ac:dyDescent="0.2">
      <c r="A45" s="422" t="s">
        <v>390</v>
      </c>
      <c r="B45" s="115">
        <v>163962</v>
      </c>
      <c r="C45" s="114">
        <v>81859</v>
      </c>
      <c r="D45" s="114">
        <v>82103</v>
      </c>
      <c r="E45" s="114">
        <v>117310</v>
      </c>
      <c r="F45" s="114">
        <v>46652</v>
      </c>
      <c r="G45" s="114">
        <v>13625</v>
      </c>
      <c r="H45" s="114">
        <v>62172</v>
      </c>
      <c r="I45" s="115">
        <v>26092</v>
      </c>
      <c r="J45" s="114">
        <v>18249</v>
      </c>
      <c r="K45" s="114">
        <v>7843</v>
      </c>
      <c r="L45" s="423">
        <v>9728</v>
      </c>
      <c r="M45" s="424">
        <v>11857</v>
      </c>
    </row>
    <row r="46" spans="1:13" ht="15" customHeight="1" x14ac:dyDescent="0.2">
      <c r="A46" s="422" t="s">
        <v>399</v>
      </c>
      <c r="B46" s="115">
        <v>163607</v>
      </c>
      <c r="C46" s="114">
        <v>81921</v>
      </c>
      <c r="D46" s="114">
        <v>81686</v>
      </c>
      <c r="E46" s="114">
        <v>116901</v>
      </c>
      <c r="F46" s="114">
        <v>46706</v>
      </c>
      <c r="G46" s="114">
        <v>13229</v>
      </c>
      <c r="H46" s="114">
        <v>62227</v>
      </c>
      <c r="I46" s="115">
        <v>25665</v>
      </c>
      <c r="J46" s="114">
        <v>17950</v>
      </c>
      <c r="K46" s="114">
        <v>7715</v>
      </c>
      <c r="L46" s="423">
        <v>13153</v>
      </c>
      <c r="M46" s="424">
        <v>13569</v>
      </c>
    </row>
    <row r="47" spans="1:13" ht="11.1" customHeight="1" x14ac:dyDescent="0.2">
      <c r="A47" s="422" t="s">
        <v>388</v>
      </c>
      <c r="B47" s="115">
        <v>164870</v>
      </c>
      <c r="C47" s="114">
        <v>82504</v>
      </c>
      <c r="D47" s="114">
        <v>82366</v>
      </c>
      <c r="E47" s="114">
        <v>117359</v>
      </c>
      <c r="F47" s="114">
        <v>47511</v>
      </c>
      <c r="G47" s="114">
        <v>13076</v>
      </c>
      <c r="H47" s="114">
        <v>63028</v>
      </c>
      <c r="I47" s="115">
        <v>26289</v>
      </c>
      <c r="J47" s="114">
        <v>18284</v>
      </c>
      <c r="K47" s="114">
        <v>8005</v>
      </c>
      <c r="L47" s="423">
        <v>12313</v>
      </c>
      <c r="M47" s="424">
        <v>11008</v>
      </c>
    </row>
    <row r="48" spans="1:13" ht="11.1" customHeight="1" x14ac:dyDescent="0.2">
      <c r="A48" s="422" t="s">
        <v>389</v>
      </c>
      <c r="B48" s="115">
        <v>167167</v>
      </c>
      <c r="C48" s="114">
        <v>83939</v>
      </c>
      <c r="D48" s="114">
        <v>83228</v>
      </c>
      <c r="E48" s="114">
        <v>119134</v>
      </c>
      <c r="F48" s="114">
        <v>48033</v>
      </c>
      <c r="G48" s="114">
        <v>14815</v>
      </c>
      <c r="H48" s="114">
        <v>63251</v>
      </c>
      <c r="I48" s="115">
        <v>26195</v>
      </c>
      <c r="J48" s="114">
        <v>17967</v>
      </c>
      <c r="K48" s="114">
        <v>8228</v>
      </c>
      <c r="L48" s="423">
        <v>16133</v>
      </c>
      <c r="M48" s="424">
        <v>13822</v>
      </c>
    </row>
    <row r="49" spans="1:17" s="110" customFormat="1" ht="11.1" customHeight="1" x14ac:dyDescent="0.2">
      <c r="A49" s="422" t="s">
        <v>390</v>
      </c>
      <c r="B49" s="115">
        <v>165423</v>
      </c>
      <c r="C49" s="114">
        <v>82886</v>
      </c>
      <c r="D49" s="114">
        <v>82537</v>
      </c>
      <c r="E49" s="114">
        <v>117675</v>
      </c>
      <c r="F49" s="114">
        <v>47748</v>
      </c>
      <c r="G49" s="114">
        <v>14355</v>
      </c>
      <c r="H49" s="114">
        <v>62839</v>
      </c>
      <c r="I49" s="115">
        <v>25882</v>
      </c>
      <c r="J49" s="114">
        <v>17793</v>
      </c>
      <c r="K49" s="114">
        <v>8089</v>
      </c>
      <c r="L49" s="423">
        <v>9530</v>
      </c>
      <c r="M49" s="424">
        <v>11602</v>
      </c>
    </row>
    <row r="50" spans="1:17" ht="15" customHeight="1" x14ac:dyDescent="0.2">
      <c r="A50" s="422" t="s">
        <v>400</v>
      </c>
      <c r="B50" s="143">
        <v>164907</v>
      </c>
      <c r="C50" s="144">
        <v>82692</v>
      </c>
      <c r="D50" s="144">
        <v>82215</v>
      </c>
      <c r="E50" s="144">
        <v>117246</v>
      </c>
      <c r="F50" s="144">
        <v>47661</v>
      </c>
      <c r="G50" s="144">
        <v>13981</v>
      </c>
      <c r="H50" s="144">
        <v>62805</v>
      </c>
      <c r="I50" s="143">
        <v>24782</v>
      </c>
      <c r="J50" s="144">
        <v>17028</v>
      </c>
      <c r="K50" s="144">
        <v>7754</v>
      </c>
      <c r="L50" s="426">
        <v>12861</v>
      </c>
      <c r="M50" s="427">
        <v>13478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0.7945870286723673</v>
      </c>
      <c r="C6" s="480">
        <f>'Tabelle 3.3'!J11</f>
        <v>-3.4404831482563805</v>
      </c>
      <c r="D6" s="481">
        <f t="shared" ref="D6:E9" si="0">IF(OR(AND(B6&gt;=-50,B6&lt;=50),ISNUMBER(B6)=FALSE),B6,"")</f>
        <v>0.7945870286723673</v>
      </c>
      <c r="E6" s="481">
        <f t="shared" si="0"/>
        <v>-3.4404831482563805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0.7945870286723673</v>
      </c>
      <c r="C14" s="480">
        <f>'Tabelle 3.3'!J11</f>
        <v>-3.4404831482563805</v>
      </c>
      <c r="D14" s="481">
        <f>IF(OR(AND(B14&gt;=-50,B14&lt;=50),ISNUMBER(B14)=FALSE),B14,"")</f>
        <v>0.7945870286723673</v>
      </c>
      <c r="E14" s="481">
        <f>IF(OR(AND(C14&gt;=-50,C14&lt;=50),ISNUMBER(C14)=FALSE),C14,"")</f>
        <v>-3.4404831482563805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0.93457943925233644</v>
      </c>
      <c r="C15" s="480">
        <f>'Tabelle 3.3'!J12</f>
        <v>0</v>
      </c>
      <c r="D15" s="481">
        <f t="shared" ref="D15:E45" si="3">IF(OR(AND(B15&gt;=-50,B15&lt;=50),ISNUMBER(B15)=FALSE),B15,"")</f>
        <v>0.93457943925233644</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1.499482936918304</v>
      </c>
      <c r="C16" s="480">
        <f>'Tabelle 3.3'!J13</f>
        <v>-2.0833333333333335</v>
      </c>
      <c r="D16" s="481">
        <f t="shared" si="3"/>
        <v>1.499482936918304</v>
      </c>
      <c r="E16" s="481">
        <f t="shared" si="3"/>
        <v>-2.0833333333333335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0.45880844747317995</v>
      </c>
      <c r="C17" s="480">
        <f>'Tabelle 3.3'!J14</f>
        <v>-7.2596468279921513</v>
      </c>
      <c r="D17" s="481">
        <f t="shared" si="3"/>
        <v>0.45880844747317995</v>
      </c>
      <c r="E17" s="481">
        <f t="shared" si="3"/>
        <v>-7.2596468279921513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-1.1267048823878236</v>
      </c>
      <c r="C18" s="480">
        <f>'Tabelle 3.3'!J15</f>
        <v>-5.3677932405566597</v>
      </c>
      <c r="D18" s="481">
        <f t="shared" si="3"/>
        <v>-1.1267048823878236</v>
      </c>
      <c r="E18" s="481">
        <f t="shared" si="3"/>
        <v>-5.3677932405566597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0.52401119804751994</v>
      </c>
      <c r="C19" s="480">
        <f>'Tabelle 3.3'!J16</f>
        <v>-9.2055485498108442</v>
      </c>
      <c r="D19" s="481">
        <f t="shared" si="3"/>
        <v>0.52401119804751994</v>
      </c>
      <c r="E19" s="481">
        <f t="shared" si="3"/>
        <v>-9.2055485498108442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3.1646701233684964</v>
      </c>
      <c r="C20" s="480">
        <f>'Tabelle 3.3'!J17</f>
        <v>-4.7210300429184553</v>
      </c>
      <c r="D20" s="481">
        <f t="shared" si="3"/>
        <v>3.1646701233684964</v>
      </c>
      <c r="E20" s="481">
        <f t="shared" si="3"/>
        <v>-4.7210300429184553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-1.3995801259622114</v>
      </c>
      <c r="C21" s="480">
        <f>'Tabelle 3.3'!J18</f>
        <v>-0.37831021437578816</v>
      </c>
      <c r="D21" s="481">
        <f t="shared" si="3"/>
        <v>-1.3995801259622114</v>
      </c>
      <c r="E21" s="481">
        <f t="shared" si="3"/>
        <v>-0.37831021437578816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0.15021236921164405</v>
      </c>
      <c r="C22" s="480">
        <f>'Tabelle 3.3'!J19</f>
        <v>-4.7486631016042784</v>
      </c>
      <c r="D22" s="481">
        <f t="shared" si="3"/>
        <v>0.15021236921164405</v>
      </c>
      <c r="E22" s="481">
        <f t="shared" si="3"/>
        <v>-4.7486631016042784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1.9194086790653315</v>
      </c>
      <c r="C23" s="480">
        <f>'Tabelle 3.3'!J20</f>
        <v>-3.3492822966507179</v>
      </c>
      <c r="D23" s="481">
        <f t="shared" si="3"/>
        <v>1.9194086790653315</v>
      </c>
      <c r="E23" s="481">
        <f t="shared" si="3"/>
        <v>-3.3492822966507179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-0.81406707912732013</v>
      </c>
      <c r="C24" s="480">
        <f>'Tabelle 3.3'!J21</f>
        <v>-11.346039309112568</v>
      </c>
      <c r="D24" s="481">
        <f t="shared" si="3"/>
        <v>-0.81406707912732013</v>
      </c>
      <c r="E24" s="481">
        <f t="shared" si="3"/>
        <v>-11.346039309112568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3.4262948207171315</v>
      </c>
      <c r="C25" s="480">
        <f>'Tabelle 3.3'!J22</f>
        <v>25</v>
      </c>
      <c r="D25" s="481">
        <f t="shared" si="3"/>
        <v>3.4262948207171315</v>
      </c>
      <c r="E25" s="481">
        <f t="shared" si="3"/>
        <v>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-0.70045323444581786</v>
      </c>
      <c r="C26" s="480">
        <f>'Tabelle 3.3'!J23</f>
        <v>6.3218390804597702</v>
      </c>
      <c r="D26" s="481">
        <f t="shared" si="3"/>
        <v>-0.70045323444581786</v>
      </c>
      <c r="E26" s="481">
        <f t="shared" si="3"/>
        <v>6.3218390804597702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0.90168702734147765</v>
      </c>
      <c r="C27" s="480">
        <f>'Tabelle 3.3'!J24</f>
        <v>-1.072234762979684</v>
      </c>
      <c r="D27" s="481">
        <f t="shared" si="3"/>
        <v>0.90168702734147765</v>
      </c>
      <c r="E27" s="481">
        <f t="shared" si="3"/>
        <v>-1.072234762979684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-2.0241593209271955</v>
      </c>
      <c r="C28" s="480">
        <f>'Tabelle 3.3'!J25</f>
        <v>3.5138486978090118</v>
      </c>
      <c r="D28" s="481">
        <f t="shared" si="3"/>
        <v>-2.0241593209271955</v>
      </c>
      <c r="E28" s="481">
        <f t="shared" si="3"/>
        <v>3.5138486978090118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-0.51829268292682928</v>
      </c>
      <c r="C29" s="480">
        <f>'Tabelle 3.3'!J26</f>
        <v>31.77570093457944</v>
      </c>
      <c r="D29" s="481">
        <f t="shared" si="3"/>
        <v>-0.51829268292682928</v>
      </c>
      <c r="E29" s="481">
        <f t="shared" si="3"/>
        <v>31.77570093457944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2.8865810777659662</v>
      </c>
      <c r="C30" s="480">
        <f>'Tabelle 3.3'!J27</f>
        <v>-3.1019202363367797</v>
      </c>
      <c r="D30" s="481">
        <f t="shared" si="3"/>
        <v>2.8865810777659662</v>
      </c>
      <c r="E30" s="481">
        <f t="shared" si="3"/>
        <v>-3.1019202363367797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2.57294810981745</v>
      </c>
      <c r="C31" s="480">
        <f>'Tabelle 3.3'!J28</f>
        <v>-7.8828828828828827</v>
      </c>
      <c r="D31" s="481">
        <f t="shared" si="3"/>
        <v>2.57294810981745</v>
      </c>
      <c r="E31" s="481">
        <f t="shared" si="3"/>
        <v>-7.8828828828828827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3.5941502106915642</v>
      </c>
      <c r="C32" s="480">
        <f>'Tabelle 3.3'!J29</f>
        <v>3.3103448275862069</v>
      </c>
      <c r="D32" s="481">
        <f t="shared" si="3"/>
        <v>3.5941502106915642</v>
      </c>
      <c r="E32" s="481">
        <f t="shared" si="3"/>
        <v>3.3103448275862069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1.5652898464468517</v>
      </c>
      <c r="C33" s="480">
        <f>'Tabelle 3.3'!J30</f>
        <v>-1.4834205933682374</v>
      </c>
      <c r="D33" s="481">
        <f t="shared" si="3"/>
        <v>1.5652898464468517</v>
      </c>
      <c r="E33" s="481">
        <f t="shared" si="3"/>
        <v>-1.4834205933682374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-1.0041551246537397</v>
      </c>
      <c r="C34" s="480">
        <f>'Tabelle 3.3'!J31</f>
        <v>-9.85200845665962</v>
      </c>
      <c r="D34" s="481">
        <f t="shared" si="3"/>
        <v>-1.0041551246537397</v>
      </c>
      <c r="E34" s="481">
        <f t="shared" si="3"/>
        <v>-9.85200845665962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0.93457943925233644</v>
      </c>
      <c r="C37" s="480">
        <f>'Tabelle 3.3'!J34</f>
        <v>0</v>
      </c>
      <c r="D37" s="481">
        <f t="shared" si="3"/>
        <v>0.93457943925233644</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3.0191283345194195E-2</v>
      </c>
      <c r="C38" s="480">
        <f>'Tabelle 3.3'!J35</f>
        <v>-3.6589053522830359</v>
      </c>
      <c r="D38" s="481">
        <f t="shared" si="3"/>
        <v>3.0191283345194195E-2</v>
      </c>
      <c r="E38" s="481">
        <f t="shared" si="3"/>
        <v>-3.6589053522830359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1.1072911550654105</v>
      </c>
      <c r="C39" s="480">
        <f>'Tabelle 3.3'!J36</f>
        <v>-3.5635785437029415</v>
      </c>
      <c r="D39" s="481">
        <f t="shared" si="3"/>
        <v>1.1072911550654105</v>
      </c>
      <c r="E39" s="481">
        <f t="shared" si="3"/>
        <v>-3.5635785437029415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1.1072911550654105</v>
      </c>
      <c r="C45" s="480">
        <f>'Tabelle 3.3'!J36</f>
        <v>-3.5635785437029415</v>
      </c>
      <c r="D45" s="481">
        <f t="shared" si="3"/>
        <v>1.1072911550654105</v>
      </c>
      <c r="E45" s="481">
        <f t="shared" si="3"/>
        <v>-3.5635785437029415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155198</v>
      </c>
      <c r="C51" s="487">
        <v>20386</v>
      </c>
      <c r="D51" s="487">
        <v>6435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158161</v>
      </c>
      <c r="C52" s="487">
        <v>20740</v>
      </c>
      <c r="D52" s="487">
        <v>6823</v>
      </c>
      <c r="E52" s="488">
        <f t="shared" ref="E52:G70" si="11">IF($A$51=37802,IF(COUNTBLANK(B$51:B$70)&gt;0,#N/A,B52/B$51*100),IF(COUNTBLANK(B$51:B$75)&gt;0,#N/A,B52/B$51*100))</f>
        <v>101.90917408729494</v>
      </c>
      <c r="F52" s="488">
        <f t="shared" si="11"/>
        <v>101.73648582360444</v>
      </c>
      <c r="G52" s="488">
        <f t="shared" si="11"/>
        <v>106.02952602952602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159395</v>
      </c>
      <c r="C53" s="487">
        <v>20389</v>
      </c>
      <c r="D53" s="487">
        <v>7086</v>
      </c>
      <c r="E53" s="488">
        <f t="shared" si="11"/>
        <v>102.70428742638435</v>
      </c>
      <c r="F53" s="488">
        <f t="shared" si="11"/>
        <v>100.01471598155598</v>
      </c>
      <c r="G53" s="488">
        <f t="shared" si="11"/>
        <v>110.11655011655013</v>
      </c>
      <c r="H53" s="489">
        <f>IF(ISERROR(L53)=TRUE,IF(MONTH(A53)=MONTH(MAX(A$51:A$75)),A53,""),"")</f>
        <v>41883</v>
      </c>
      <c r="I53" s="488">
        <f t="shared" si="12"/>
        <v>102.70428742638435</v>
      </c>
      <c r="J53" s="488">
        <f t="shared" si="10"/>
        <v>100.01471598155598</v>
      </c>
      <c r="K53" s="488">
        <f t="shared" si="10"/>
        <v>110.11655011655013</v>
      </c>
      <c r="L53" s="488" t="e">
        <f t="shared" si="13"/>
        <v>#N/A</v>
      </c>
    </row>
    <row r="54" spans="1:14" ht="15" customHeight="1" x14ac:dyDescent="0.2">
      <c r="A54" s="490" t="s">
        <v>463</v>
      </c>
      <c r="B54" s="487">
        <v>156703</v>
      </c>
      <c r="C54" s="487">
        <v>20329</v>
      </c>
      <c r="D54" s="487">
        <v>6879</v>
      </c>
      <c r="E54" s="488">
        <f t="shared" si="11"/>
        <v>100.96972899135299</v>
      </c>
      <c r="F54" s="488">
        <f t="shared" si="11"/>
        <v>99.720396350436573</v>
      </c>
      <c r="G54" s="488">
        <f t="shared" si="11"/>
        <v>106.8997668997669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157159</v>
      </c>
      <c r="C55" s="487">
        <v>19310</v>
      </c>
      <c r="D55" s="487">
        <v>6663</v>
      </c>
      <c r="E55" s="488">
        <f t="shared" si="11"/>
        <v>101.26354721065994</v>
      </c>
      <c r="F55" s="488">
        <f t="shared" si="11"/>
        <v>94.721867948592177</v>
      </c>
      <c r="G55" s="488">
        <f t="shared" si="11"/>
        <v>103.54312354312354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159096</v>
      </c>
      <c r="C56" s="487">
        <v>19411</v>
      </c>
      <c r="D56" s="487">
        <v>6964</v>
      </c>
      <c r="E56" s="488">
        <f t="shared" si="11"/>
        <v>102.51163030451423</v>
      </c>
      <c r="F56" s="488">
        <f t="shared" si="11"/>
        <v>95.217305994309825</v>
      </c>
      <c r="G56" s="488">
        <f t="shared" si="11"/>
        <v>108.22066822066823</v>
      </c>
      <c r="H56" s="489" t="str">
        <f t="shared" si="14"/>
        <v/>
      </c>
      <c r="I56" s="488" t="str">
        <f t="shared" si="12"/>
        <v/>
      </c>
      <c r="J56" s="488" t="str">
        <f t="shared" si="10"/>
        <v/>
      </c>
      <c r="K56" s="488" t="str">
        <f t="shared" si="10"/>
        <v/>
      </c>
      <c r="L56" s="488" t="e">
        <f t="shared" si="13"/>
        <v>#N/A</v>
      </c>
    </row>
    <row r="57" spans="1:14" ht="15" customHeight="1" x14ac:dyDescent="0.2">
      <c r="A57" s="490">
        <v>42248</v>
      </c>
      <c r="B57" s="487">
        <v>160786</v>
      </c>
      <c r="C57" s="487">
        <v>19204</v>
      </c>
      <c r="D57" s="487">
        <v>7146</v>
      </c>
      <c r="E57" s="488">
        <f t="shared" si="11"/>
        <v>103.6005618629106</v>
      </c>
      <c r="F57" s="488">
        <f t="shared" si="11"/>
        <v>94.201903266947909</v>
      </c>
      <c r="G57" s="488">
        <f t="shared" si="11"/>
        <v>111.04895104895105</v>
      </c>
      <c r="H57" s="489">
        <f t="shared" si="14"/>
        <v>42248</v>
      </c>
      <c r="I57" s="488">
        <f t="shared" si="12"/>
        <v>103.6005618629106</v>
      </c>
      <c r="J57" s="488">
        <f t="shared" si="10"/>
        <v>94.201903266947909</v>
      </c>
      <c r="K57" s="488">
        <f t="shared" si="10"/>
        <v>111.04895104895105</v>
      </c>
      <c r="L57" s="488" t="e">
        <f t="shared" si="13"/>
        <v>#N/A</v>
      </c>
    </row>
    <row r="58" spans="1:14" ht="15" customHeight="1" x14ac:dyDescent="0.2">
      <c r="A58" s="490" t="s">
        <v>466</v>
      </c>
      <c r="B58" s="487">
        <v>158423</v>
      </c>
      <c r="C58" s="487">
        <v>19156</v>
      </c>
      <c r="D58" s="487">
        <v>6951</v>
      </c>
      <c r="E58" s="488">
        <f t="shared" si="11"/>
        <v>102.07799069575638</v>
      </c>
      <c r="F58" s="488">
        <f t="shared" si="11"/>
        <v>93.966447562052394</v>
      </c>
      <c r="G58" s="488">
        <f t="shared" si="11"/>
        <v>108.01864801864802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158592</v>
      </c>
      <c r="C59" s="487">
        <v>18922</v>
      </c>
      <c r="D59" s="487">
        <v>6823</v>
      </c>
      <c r="E59" s="488">
        <f t="shared" si="11"/>
        <v>102.18688385159602</v>
      </c>
      <c r="F59" s="488">
        <f t="shared" si="11"/>
        <v>92.818601000686755</v>
      </c>
      <c r="G59" s="488">
        <f t="shared" si="11"/>
        <v>106.02952602952602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160387</v>
      </c>
      <c r="C60" s="487">
        <v>19178</v>
      </c>
      <c r="D60" s="487">
        <v>7080</v>
      </c>
      <c r="E60" s="488">
        <f t="shared" si="11"/>
        <v>103.34347092101703</v>
      </c>
      <c r="F60" s="488">
        <f t="shared" si="11"/>
        <v>94.074364760129498</v>
      </c>
      <c r="G60" s="488">
        <f t="shared" si="11"/>
        <v>110.02331002331003</v>
      </c>
      <c r="H60" s="489" t="str">
        <f t="shared" si="14"/>
        <v/>
      </c>
      <c r="I60" s="488" t="str">
        <f t="shared" si="12"/>
        <v/>
      </c>
      <c r="J60" s="488" t="str">
        <f t="shared" si="10"/>
        <v/>
      </c>
      <c r="K60" s="488" t="str">
        <f t="shared" si="10"/>
        <v/>
      </c>
      <c r="L60" s="488" t="e">
        <f t="shared" si="13"/>
        <v>#N/A</v>
      </c>
    </row>
    <row r="61" spans="1:14" ht="15" customHeight="1" x14ac:dyDescent="0.2">
      <c r="A61" s="490">
        <v>42614</v>
      </c>
      <c r="B61" s="487">
        <v>162867</v>
      </c>
      <c r="C61" s="487">
        <v>18833</v>
      </c>
      <c r="D61" s="487">
        <v>7296</v>
      </c>
      <c r="E61" s="488">
        <f t="shared" si="11"/>
        <v>104.94142965759868</v>
      </c>
      <c r="F61" s="488">
        <f t="shared" si="11"/>
        <v>92.382026881192985</v>
      </c>
      <c r="G61" s="488">
        <f t="shared" si="11"/>
        <v>113.37995337995339</v>
      </c>
      <c r="H61" s="489">
        <f t="shared" si="14"/>
        <v>42614</v>
      </c>
      <c r="I61" s="488">
        <f t="shared" si="12"/>
        <v>104.94142965759868</v>
      </c>
      <c r="J61" s="488">
        <f t="shared" si="10"/>
        <v>92.382026881192985</v>
      </c>
      <c r="K61" s="488">
        <f t="shared" si="10"/>
        <v>113.37995337995339</v>
      </c>
      <c r="L61" s="488" t="e">
        <f t="shared" si="13"/>
        <v>#N/A</v>
      </c>
    </row>
    <row r="62" spans="1:14" ht="15" customHeight="1" x14ac:dyDescent="0.2">
      <c r="A62" s="490" t="s">
        <v>469</v>
      </c>
      <c r="B62" s="487">
        <v>160775</v>
      </c>
      <c r="C62" s="487">
        <v>18729</v>
      </c>
      <c r="D62" s="487">
        <v>7136</v>
      </c>
      <c r="E62" s="488">
        <f t="shared" si="11"/>
        <v>103.59347414270803</v>
      </c>
      <c r="F62" s="488">
        <f t="shared" si="11"/>
        <v>91.871872853919356</v>
      </c>
      <c r="G62" s="488">
        <f t="shared" si="11"/>
        <v>110.89355089355088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160324</v>
      </c>
      <c r="C63" s="487">
        <v>18652</v>
      </c>
      <c r="D63" s="487">
        <v>6880</v>
      </c>
      <c r="E63" s="488">
        <f t="shared" si="11"/>
        <v>103.30287761440225</v>
      </c>
      <c r="F63" s="488">
        <f t="shared" si="11"/>
        <v>91.494162660649465</v>
      </c>
      <c r="G63" s="488">
        <f t="shared" si="11"/>
        <v>106.9153069153069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162193</v>
      </c>
      <c r="C64" s="487">
        <v>18974</v>
      </c>
      <c r="D64" s="487">
        <v>7297</v>
      </c>
      <c r="E64" s="488">
        <f t="shared" si="11"/>
        <v>104.50714571064059</v>
      </c>
      <c r="F64" s="488">
        <f t="shared" si="11"/>
        <v>93.073678014323562</v>
      </c>
      <c r="G64" s="488">
        <f t="shared" si="11"/>
        <v>113.39549339549339</v>
      </c>
      <c r="H64" s="489" t="str">
        <f t="shared" si="14"/>
        <v/>
      </c>
      <c r="I64" s="488" t="str">
        <f t="shared" si="12"/>
        <v/>
      </c>
      <c r="J64" s="488" t="str">
        <f t="shared" si="10"/>
        <v/>
      </c>
      <c r="K64" s="488" t="str">
        <f t="shared" si="10"/>
        <v/>
      </c>
      <c r="L64" s="488" t="e">
        <f t="shared" si="13"/>
        <v>#N/A</v>
      </c>
    </row>
    <row r="65" spans="1:12" ht="15" customHeight="1" x14ac:dyDescent="0.2">
      <c r="A65" s="490">
        <v>42979</v>
      </c>
      <c r="B65" s="487">
        <v>164460</v>
      </c>
      <c r="C65" s="487">
        <v>18573</v>
      </c>
      <c r="D65" s="487">
        <v>7566</v>
      </c>
      <c r="E65" s="488">
        <f t="shared" si="11"/>
        <v>105.96786041057231</v>
      </c>
      <c r="F65" s="488">
        <f t="shared" si="11"/>
        <v>91.10664181300892</v>
      </c>
      <c r="G65" s="488">
        <f t="shared" si="11"/>
        <v>117.57575757575758</v>
      </c>
      <c r="H65" s="489">
        <f t="shared" si="14"/>
        <v>42979</v>
      </c>
      <c r="I65" s="488">
        <f t="shared" si="12"/>
        <v>105.96786041057231</v>
      </c>
      <c r="J65" s="488">
        <f t="shared" si="10"/>
        <v>91.10664181300892</v>
      </c>
      <c r="K65" s="488">
        <f t="shared" si="10"/>
        <v>117.57575757575758</v>
      </c>
      <c r="L65" s="488" t="e">
        <f t="shared" si="13"/>
        <v>#N/A</v>
      </c>
    </row>
    <row r="66" spans="1:12" ht="15" customHeight="1" x14ac:dyDescent="0.2">
      <c r="A66" s="490" t="s">
        <v>472</v>
      </c>
      <c r="B66" s="487">
        <v>162556</v>
      </c>
      <c r="C66" s="487">
        <v>18596</v>
      </c>
      <c r="D66" s="487">
        <v>7412</v>
      </c>
      <c r="E66" s="488">
        <f t="shared" si="11"/>
        <v>104.74104047732573</v>
      </c>
      <c r="F66" s="488">
        <f t="shared" si="11"/>
        <v>91.219464338271365</v>
      </c>
      <c r="G66" s="488">
        <f t="shared" si="11"/>
        <v>115.18259518259519</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162342</v>
      </c>
      <c r="C67" s="487">
        <v>18355</v>
      </c>
      <c r="D67" s="487">
        <v>7401</v>
      </c>
      <c r="E67" s="488">
        <f t="shared" si="11"/>
        <v>104.60315210247555</v>
      </c>
      <c r="F67" s="488">
        <f t="shared" si="11"/>
        <v>90.037280486608466</v>
      </c>
      <c r="G67" s="488">
        <f t="shared" si="11"/>
        <v>115.01165501165499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163992</v>
      </c>
      <c r="C68" s="487">
        <v>18690</v>
      </c>
      <c r="D68" s="487">
        <v>7678</v>
      </c>
      <c r="E68" s="488">
        <f t="shared" si="11"/>
        <v>105.66631013286253</v>
      </c>
      <c r="F68" s="488">
        <f t="shared" si="11"/>
        <v>91.68056509369174</v>
      </c>
      <c r="G68" s="488">
        <f t="shared" si="11"/>
        <v>119.31623931623932</v>
      </c>
      <c r="H68" s="489" t="str">
        <f t="shared" si="14"/>
        <v/>
      </c>
      <c r="I68" s="488" t="str">
        <f t="shared" si="12"/>
        <v/>
      </c>
      <c r="J68" s="488" t="str">
        <f t="shared" si="12"/>
        <v/>
      </c>
      <c r="K68" s="488" t="str">
        <f t="shared" si="12"/>
        <v/>
      </c>
      <c r="L68" s="488" t="e">
        <f t="shared" si="13"/>
        <v>#N/A</v>
      </c>
    </row>
    <row r="69" spans="1:12" ht="15" customHeight="1" x14ac:dyDescent="0.2">
      <c r="A69" s="490">
        <v>43344</v>
      </c>
      <c r="B69" s="487">
        <v>166150</v>
      </c>
      <c r="C69" s="487">
        <v>18457</v>
      </c>
      <c r="D69" s="487">
        <v>7906</v>
      </c>
      <c r="E69" s="488">
        <f t="shared" si="11"/>
        <v>107.05679196896867</v>
      </c>
      <c r="F69" s="488">
        <f t="shared" si="11"/>
        <v>90.537623859511427</v>
      </c>
      <c r="G69" s="488">
        <f t="shared" si="11"/>
        <v>122.85936285936285</v>
      </c>
      <c r="H69" s="489">
        <f t="shared" si="14"/>
        <v>43344</v>
      </c>
      <c r="I69" s="488">
        <f t="shared" si="12"/>
        <v>107.05679196896867</v>
      </c>
      <c r="J69" s="488">
        <f t="shared" si="12"/>
        <v>90.537623859511427</v>
      </c>
      <c r="K69" s="488">
        <f t="shared" si="12"/>
        <v>122.85936285936285</v>
      </c>
      <c r="L69" s="488" t="e">
        <f t="shared" si="13"/>
        <v>#N/A</v>
      </c>
    </row>
    <row r="70" spans="1:12" ht="15" customHeight="1" x14ac:dyDescent="0.2">
      <c r="A70" s="490" t="s">
        <v>475</v>
      </c>
      <c r="B70" s="487">
        <v>163962</v>
      </c>
      <c r="C70" s="487">
        <v>18249</v>
      </c>
      <c r="D70" s="487">
        <v>7843</v>
      </c>
      <c r="E70" s="488">
        <f t="shared" si="11"/>
        <v>105.6469799868555</v>
      </c>
      <c r="F70" s="488">
        <f t="shared" si="11"/>
        <v>89.517315804964198</v>
      </c>
      <c r="G70" s="488">
        <f t="shared" si="11"/>
        <v>121.88034188034189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163607</v>
      </c>
      <c r="C71" s="487">
        <v>17950</v>
      </c>
      <c r="D71" s="487">
        <v>7715</v>
      </c>
      <c r="E71" s="491">
        <f t="shared" ref="E71:G75" si="15">IF($A$51=37802,IF(COUNTBLANK(B$51:B$70)&gt;0,#N/A,IF(ISBLANK(B71)=FALSE,B71/B$51*100,#N/A)),IF(COUNTBLANK(B$51:B$75)&gt;0,#N/A,B71/B$51*100))</f>
        <v>105.41823992577224</v>
      </c>
      <c r="F71" s="491">
        <f t="shared" si="15"/>
        <v>88.050622976552546</v>
      </c>
      <c r="G71" s="491">
        <f t="shared" si="15"/>
        <v>119.89121989121989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164870</v>
      </c>
      <c r="C72" s="487">
        <v>18284</v>
      </c>
      <c r="D72" s="487">
        <v>8005</v>
      </c>
      <c r="E72" s="491">
        <f t="shared" si="15"/>
        <v>106.23203907266847</v>
      </c>
      <c r="F72" s="491">
        <f t="shared" si="15"/>
        <v>89.689002256450507</v>
      </c>
      <c r="G72" s="491">
        <f t="shared" si="15"/>
        <v>124.39782439782441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167167</v>
      </c>
      <c r="C73" s="487">
        <v>17967</v>
      </c>
      <c r="D73" s="487">
        <v>8228</v>
      </c>
      <c r="E73" s="491">
        <f t="shared" si="15"/>
        <v>107.71208391860721</v>
      </c>
      <c r="F73" s="491">
        <f t="shared" si="15"/>
        <v>88.13401353870303</v>
      </c>
      <c r="G73" s="491">
        <f t="shared" si="15"/>
        <v>127.86324786324785</v>
      </c>
      <c r="H73" s="492">
        <f>IF(A$51=37802,IF(ISERROR(L73)=TRUE,IF(ISBLANK(A73)=FALSE,IF(MONTH(A73)=MONTH(MAX(A$51:A$75)),A73,""),""),""),IF(ISERROR(L73)=TRUE,IF(MONTH(A73)=MONTH(MAX(A$51:A$75)),A73,""),""))</f>
        <v>43709</v>
      </c>
      <c r="I73" s="488">
        <f t="shared" si="12"/>
        <v>107.71208391860721</v>
      </c>
      <c r="J73" s="488">
        <f t="shared" si="12"/>
        <v>88.13401353870303</v>
      </c>
      <c r="K73" s="488">
        <f t="shared" si="12"/>
        <v>127.86324786324785</v>
      </c>
      <c r="L73" s="488" t="e">
        <f t="shared" si="13"/>
        <v>#N/A</v>
      </c>
    </row>
    <row r="74" spans="1:12" ht="15" customHeight="1" x14ac:dyDescent="0.2">
      <c r="A74" s="490" t="s">
        <v>478</v>
      </c>
      <c r="B74" s="487">
        <v>165423</v>
      </c>
      <c r="C74" s="487">
        <v>17793</v>
      </c>
      <c r="D74" s="487">
        <v>8089</v>
      </c>
      <c r="E74" s="491">
        <f t="shared" si="15"/>
        <v>106.58835809739817</v>
      </c>
      <c r="F74" s="491">
        <f t="shared" si="15"/>
        <v>87.280486608456783</v>
      </c>
      <c r="G74" s="491">
        <f t="shared" si="15"/>
        <v>125.70318570318571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164907</v>
      </c>
      <c r="C75" s="493">
        <v>17028</v>
      </c>
      <c r="D75" s="493">
        <v>7754</v>
      </c>
      <c r="E75" s="491">
        <f t="shared" si="15"/>
        <v>106.25587958607714</v>
      </c>
      <c r="F75" s="491">
        <f t="shared" si="15"/>
        <v>83.527911311684491</v>
      </c>
      <c r="G75" s="491">
        <f t="shared" si="15"/>
        <v>120.4972804972805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107.71208391860721</v>
      </c>
      <c r="J77" s="488">
        <f>IF(J75&lt;&gt;"",J75,IF(J74&lt;&gt;"",J74,IF(J73&lt;&gt;"",J73,IF(J72&lt;&gt;"",J72,IF(J71&lt;&gt;"",J71,IF(J70&lt;&gt;"",J70,""))))))</f>
        <v>88.13401353870303</v>
      </c>
      <c r="K77" s="488">
        <f>IF(K75&lt;&gt;"",K75,IF(K74&lt;&gt;"",K74,IF(K73&lt;&gt;"",K73,IF(K72&lt;&gt;"",K72,IF(K71&lt;&gt;"",K71,IF(K70&lt;&gt;"",K70,""))))))</f>
        <v>127.86324786324785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+7,7%</v>
      </c>
      <c r="J79" s="488" t="str">
        <f>"GeB - ausschließlich: "&amp;IF(J77&gt;100,"+","")&amp;TEXT(J77-100,"0,0")&amp;"%"</f>
        <v>GeB - ausschließlich: -11,9%</v>
      </c>
      <c r="K79" s="488" t="str">
        <f>"GeB - im Nebenjob: "&amp;IF(K77&gt;100,"+","")&amp;TEXT(K77-100,"0,0")&amp;"%"</f>
        <v>GeB - im Nebenjob: +27,9%</v>
      </c>
    </row>
    <row r="81" spans="9:9" ht="15" customHeight="1" x14ac:dyDescent="0.2">
      <c r="I81" s="488" t="str">
        <f>IF(ISERROR(HLOOKUP(1,I$78:K$79,2,FALSE)),"",HLOOKUP(1,I$78:K$79,2,FALSE))</f>
        <v>GeB - im Nebenjob: +27,9%</v>
      </c>
    </row>
    <row r="82" spans="9:9" ht="15" customHeight="1" x14ac:dyDescent="0.2">
      <c r="I82" s="488" t="str">
        <f>IF(ISERROR(HLOOKUP(2,I$78:K$79,2,FALSE)),"",HLOOKUP(2,I$78:K$79,2,FALSE))</f>
        <v>SvB: +7,7%</v>
      </c>
    </row>
    <row r="83" spans="9:9" ht="15" customHeight="1" x14ac:dyDescent="0.2">
      <c r="I83" s="488" t="str">
        <f>IF(ISERROR(HLOOKUP(3,I$78:K$79,2,FALSE)),"",HLOOKUP(3,I$78:K$79,2,FALSE))</f>
        <v>GeB - ausschließlich: -11,9%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164907</v>
      </c>
      <c r="E12" s="114">
        <v>165423</v>
      </c>
      <c r="F12" s="114">
        <v>167167</v>
      </c>
      <c r="G12" s="114">
        <v>164870</v>
      </c>
      <c r="H12" s="114">
        <v>163607</v>
      </c>
      <c r="I12" s="115">
        <v>1300</v>
      </c>
      <c r="J12" s="116">
        <v>0.7945870286723673</v>
      </c>
      <c r="N12" s="117"/>
    </row>
    <row r="13" spans="1:15" s="110" customFormat="1" ht="13.5" customHeight="1" x14ac:dyDescent="0.2">
      <c r="A13" s="118" t="s">
        <v>105</v>
      </c>
      <c r="B13" s="119" t="s">
        <v>106</v>
      </c>
      <c r="C13" s="113">
        <v>50.144626971565792</v>
      </c>
      <c r="D13" s="114">
        <v>82692</v>
      </c>
      <c r="E13" s="114">
        <v>82886</v>
      </c>
      <c r="F13" s="114">
        <v>83939</v>
      </c>
      <c r="G13" s="114">
        <v>82504</v>
      </c>
      <c r="H13" s="114">
        <v>81921</v>
      </c>
      <c r="I13" s="115">
        <v>771</v>
      </c>
      <c r="J13" s="116">
        <v>0.94115062071996192</v>
      </c>
    </row>
    <row r="14" spans="1:15" s="110" customFormat="1" ht="13.5" customHeight="1" x14ac:dyDescent="0.2">
      <c r="A14" s="120"/>
      <c r="B14" s="119" t="s">
        <v>107</v>
      </c>
      <c r="C14" s="113">
        <v>49.855373028434208</v>
      </c>
      <c r="D14" s="114">
        <v>82215</v>
      </c>
      <c r="E14" s="114">
        <v>82537</v>
      </c>
      <c r="F14" s="114">
        <v>83228</v>
      </c>
      <c r="G14" s="114">
        <v>82366</v>
      </c>
      <c r="H14" s="114">
        <v>81686</v>
      </c>
      <c r="I14" s="115">
        <v>529</v>
      </c>
      <c r="J14" s="116">
        <v>0.64760179222877845</v>
      </c>
    </row>
    <row r="15" spans="1:15" s="110" customFormat="1" ht="13.5" customHeight="1" x14ac:dyDescent="0.2">
      <c r="A15" s="118" t="s">
        <v>105</v>
      </c>
      <c r="B15" s="121" t="s">
        <v>108</v>
      </c>
      <c r="C15" s="113">
        <v>8.4781119054982508</v>
      </c>
      <c r="D15" s="114">
        <v>13981</v>
      </c>
      <c r="E15" s="114">
        <v>14355</v>
      </c>
      <c r="F15" s="114">
        <v>14815</v>
      </c>
      <c r="G15" s="114">
        <v>13076</v>
      </c>
      <c r="H15" s="114">
        <v>13229</v>
      </c>
      <c r="I15" s="115">
        <v>752</v>
      </c>
      <c r="J15" s="116">
        <v>5.6844810643283692</v>
      </c>
    </row>
    <row r="16" spans="1:15" s="110" customFormat="1" ht="13.5" customHeight="1" x14ac:dyDescent="0.2">
      <c r="A16" s="118"/>
      <c r="B16" s="121" t="s">
        <v>109</v>
      </c>
      <c r="C16" s="113">
        <v>66.048742624630847</v>
      </c>
      <c r="D16" s="114">
        <v>108919</v>
      </c>
      <c r="E16" s="114">
        <v>109195</v>
      </c>
      <c r="F16" s="114">
        <v>110574</v>
      </c>
      <c r="G16" s="114">
        <v>110557</v>
      </c>
      <c r="H16" s="114">
        <v>109990</v>
      </c>
      <c r="I16" s="115">
        <v>-1071</v>
      </c>
      <c r="J16" s="116">
        <v>-0.97372488408037094</v>
      </c>
    </row>
    <row r="17" spans="1:10" s="110" customFormat="1" ht="13.5" customHeight="1" x14ac:dyDescent="0.2">
      <c r="A17" s="118"/>
      <c r="B17" s="121" t="s">
        <v>110</v>
      </c>
      <c r="C17" s="113">
        <v>24.459847065315603</v>
      </c>
      <c r="D17" s="114">
        <v>40336</v>
      </c>
      <c r="E17" s="114">
        <v>40154</v>
      </c>
      <c r="F17" s="114">
        <v>40110</v>
      </c>
      <c r="G17" s="114">
        <v>39651</v>
      </c>
      <c r="H17" s="114">
        <v>38841</v>
      </c>
      <c r="I17" s="115">
        <v>1495</v>
      </c>
      <c r="J17" s="116">
        <v>3.8490255142761516</v>
      </c>
    </row>
    <row r="18" spans="1:10" s="110" customFormat="1" ht="13.5" customHeight="1" x14ac:dyDescent="0.2">
      <c r="A18" s="120"/>
      <c r="B18" s="121" t="s">
        <v>111</v>
      </c>
      <c r="C18" s="113">
        <v>1.0132984045552949</v>
      </c>
      <c r="D18" s="114">
        <v>1671</v>
      </c>
      <c r="E18" s="114">
        <v>1719</v>
      </c>
      <c r="F18" s="114">
        <v>1668</v>
      </c>
      <c r="G18" s="114">
        <v>1586</v>
      </c>
      <c r="H18" s="114">
        <v>1547</v>
      </c>
      <c r="I18" s="115">
        <v>124</v>
      </c>
      <c r="J18" s="116">
        <v>8.015513897866839</v>
      </c>
    </row>
    <row r="19" spans="1:10" s="110" customFormat="1" ht="13.5" customHeight="1" x14ac:dyDescent="0.2">
      <c r="A19" s="120"/>
      <c r="B19" s="121" t="s">
        <v>112</v>
      </c>
      <c r="C19" s="113">
        <v>0.28682833354557419</v>
      </c>
      <c r="D19" s="114">
        <v>473</v>
      </c>
      <c r="E19" s="114">
        <v>490</v>
      </c>
      <c r="F19" s="114">
        <v>509</v>
      </c>
      <c r="G19" s="114">
        <v>431</v>
      </c>
      <c r="H19" s="114">
        <v>426</v>
      </c>
      <c r="I19" s="115">
        <v>47</v>
      </c>
      <c r="J19" s="116">
        <v>11.032863849765258</v>
      </c>
    </row>
    <row r="20" spans="1:10" s="110" customFormat="1" ht="13.5" customHeight="1" x14ac:dyDescent="0.2">
      <c r="A20" s="118" t="s">
        <v>113</v>
      </c>
      <c r="B20" s="122" t="s">
        <v>114</v>
      </c>
      <c r="C20" s="113">
        <v>71.098255380305261</v>
      </c>
      <c r="D20" s="114">
        <v>117246</v>
      </c>
      <c r="E20" s="114">
        <v>117675</v>
      </c>
      <c r="F20" s="114">
        <v>119134</v>
      </c>
      <c r="G20" s="114">
        <v>117359</v>
      </c>
      <c r="H20" s="114">
        <v>116901</v>
      </c>
      <c r="I20" s="115">
        <v>345</v>
      </c>
      <c r="J20" s="116">
        <v>0.29512151307516615</v>
      </c>
    </row>
    <row r="21" spans="1:10" s="110" customFormat="1" ht="13.5" customHeight="1" x14ac:dyDescent="0.2">
      <c r="A21" s="120"/>
      <c r="B21" s="122" t="s">
        <v>115</v>
      </c>
      <c r="C21" s="113">
        <v>28.901744619694735</v>
      </c>
      <c r="D21" s="114">
        <v>47661</v>
      </c>
      <c r="E21" s="114">
        <v>47748</v>
      </c>
      <c r="F21" s="114">
        <v>48033</v>
      </c>
      <c r="G21" s="114">
        <v>47511</v>
      </c>
      <c r="H21" s="114">
        <v>46706</v>
      </c>
      <c r="I21" s="115">
        <v>955</v>
      </c>
      <c r="J21" s="116">
        <v>2.0447051770650453</v>
      </c>
    </row>
    <row r="22" spans="1:10" s="110" customFormat="1" ht="13.5" customHeight="1" x14ac:dyDescent="0.2">
      <c r="A22" s="118" t="s">
        <v>113</v>
      </c>
      <c r="B22" s="122" t="s">
        <v>116</v>
      </c>
      <c r="C22" s="113">
        <v>95.462290866973504</v>
      </c>
      <c r="D22" s="114">
        <v>157424</v>
      </c>
      <c r="E22" s="114">
        <v>158115</v>
      </c>
      <c r="F22" s="114">
        <v>159621</v>
      </c>
      <c r="G22" s="114">
        <v>157362</v>
      </c>
      <c r="H22" s="114">
        <v>156586</v>
      </c>
      <c r="I22" s="115">
        <v>838</v>
      </c>
      <c r="J22" s="116">
        <v>0.53516917221207516</v>
      </c>
    </row>
    <row r="23" spans="1:10" s="110" customFormat="1" ht="13.5" customHeight="1" x14ac:dyDescent="0.2">
      <c r="A23" s="123"/>
      <c r="B23" s="124" t="s">
        <v>117</v>
      </c>
      <c r="C23" s="125">
        <v>4.5122402323733981</v>
      </c>
      <c r="D23" s="114">
        <v>7441</v>
      </c>
      <c r="E23" s="114">
        <v>7262</v>
      </c>
      <c r="F23" s="114">
        <v>7499</v>
      </c>
      <c r="G23" s="114">
        <v>7457</v>
      </c>
      <c r="H23" s="114">
        <v>6975</v>
      </c>
      <c r="I23" s="115">
        <v>466</v>
      </c>
      <c r="J23" s="116">
        <v>6.6810035842293907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24782</v>
      </c>
      <c r="E26" s="114">
        <v>25882</v>
      </c>
      <c r="F26" s="114">
        <v>26195</v>
      </c>
      <c r="G26" s="114">
        <v>26289</v>
      </c>
      <c r="H26" s="140">
        <v>25665</v>
      </c>
      <c r="I26" s="115">
        <v>-883</v>
      </c>
      <c r="J26" s="116">
        <v>-3.4404831482563805</v>
      </c>
    </row>
    <row r="27" spans="1:10" s="110" customFormat="1" ht="13.5" customHeight="1" x14ac:dyDescent="0.2">
      <c r="A27" s="118" t="s">
        <v>105</v>
      </c>
      <c r="B27" s="119" t="s">
        <v>106</v>
      </c>
      <c r="C27" s="113">
        <v>46.683076426438546</v>
      </c>
      <c r="D27" s="115">
        <v>11569</v>
      </c>
      <c r="E27" s="114">
        <v>12015</v>
      </c>
      <c r="F27" s="114">
        <v>12207</v>
      </c>
      <c r="G27" s="114">
        <v>12110</v>
      </c>
      <c r="H27" s="140">
        <v>11854</v>
      </c>
      <c r="I27" s="115">
        <v>-285</v>
      </c>
      <c r="J27" s="116">
        <v>-2.4042517293740508</v>
      </c>
    </row>
    <row r="28" spans="1:10" s="110" customFormat="1" ht="13.5" customHeight="1" x14ac:dyDescent="0.2">
      <c r="A28" s="120"/>
      <c r="B28" s="119" t="s">
        <v>107</v>
      </c>
      <c r="C28" s="113">
        <v>53.316923573561454</v>
      </c>
      <c r="D28" s="115">
        <v>13213</v>
      </c>
      <c r="E28" s="114">
        <v>13867</v>
      </c>
      <c r="F28" s="114">
        <v>13988</v>
      </c>
      <c r="G28" s="114">
        <v>14179</v>
      </c>
      <c r="H28" s="140">
        <v>13811</v>
      </c>
      <c r="I28" s="115">
        <v>-598</v>
      </c>
      <c r="J28" s="116">
        <v>-4.3298819781333719</v>
      </c>
    </row>
    <row r="29" spans="1:10" s="110" customFormat="1" ht="13.5" customHeight="1" x14ac:dyDescent="0.2">
      <c r="A29" s="118" t="s">
        <v>105</v>
      </c>
      <c r="B29" s="121" t="s">
        <v>108</v>
      </c>
      <c r="C29" s="113">
        <v>14.978613509805504</v>
      </c>
      <c r="D29" s="115">
        <v>3712</v>
      </c>
      <c r="E29" s="114">
        <v>3864</v>
      </c>
      <c r="F29" s="114">
        <v>3982</v>
      </c>
      <c r="G29" s="114">
        <v>4122</v>
      </c>
      <c r="H29" s="140">
        <v>3793</v>
      </c>
      <c r="I29" s="115">
        <v>-81</v>
      </c>
      <c r="J29" s="116">
        <v>-2.1355127867123649</v>
      </c>
    </row>
    <row r="30" spans="1:10" s="110" customFormat="1" ht="13.5" customHeight="1" x14ac:dyDescent="0.2">
      <c r="A30" s="118"/>
      <c r="B30" s="121" t="s">
        <v>109</v>
      </c>
      <c r="C30" s="113">
        <v>38.891130659349528</v>
      </c>
      <c r="D30" s="115">
        <v>9638</v>
      </c>
      <c r="E30" s="114">
        <v>10229</v>
      </c>
      <c r="F30" s="114">
        <v>10251</v>
      </c>
      <c r="G30" s="114">
        <v>10328</v>
      </c>
      <c r="H30" s="140">
        <v>10291</v>
      </c>
      <c r="I30" s="115">
        <v>-653</v>
      </c>
      <c r="J30" s="116">
        <v>-6.3453503060927021</v>
      </c>
    </row>
    <row r="31" spans="1:10" s="110" customFormat="1" ht="13.5" customHeight="1" x14ac:dyDescent="0.2">
      <c r="A31" s="118"/>
      <c r="B31" s="121" t="s">
        <v>110</v>
      </c>
      <c r="C31" s="113">
        <v>22.831087079331773</v>
      </c>
      <c r="D31" s="115">
        <v>5658</v>
      </c>
      <c r="E31" s="114">
        <v>5859</v>
      </c>
      <c r="F31" s="114">
        <v>5989</v>
      </c>
      <c r="G31" s="114">
        <v>6042</v>
      </c>
      <c r="H31" s="140">
        <v>6060</v>
      </c>
      <c r="I31" s="115">
        <v>-402</v>
      </c>
      <c r="J31" s="116">
        <v>-6.6336633663366333</v>
      </c>
    </row>
    <row r="32" spans="1:10" s="110" customFormat="1" ht="13.5" customHeight="1" x14ac:dyDescent="0.2">
      <c r="A32" s="120"/>
      <c r="B32" s="121" t="s">
        <v>111</v>
      </c>
      <c r="C32" s="113">
        <v>23.299168751513196</v>
      </c>
      <c r="D32" s="115">
        <v>5774</v>
      </c>
      <c r="E32" s="114">
        <v>5930</v>
      </c>
      <c r="F32" s="114">
        <v>5973</v>
      </c>
      <c r="G32" s="114">
        <v>5797</v>
      </c>
      <c r="H32" s="140">
        <v>5521</v>
      </c>
      <c r="I32" s="115">
        <v>253</v>
      </c>
      <c r="J32" s="116">
        <v>4.5825031697156309</v>
      </c>
    </row>
    <row r="33" spans="1:10" s="110" customFormat="1" ht="13.5" customHeight="1" x14ac:dyDescent="0.2">
      <c r="A33" s="120"/>
      <c r="B33" s="121" t="s">
        <v>112</v>
      </c>
      <c r="C33" s="113">
        <v>2.9618271325962393</v>
      </c>
      <c r="D33" s="115">
        <v>734</v>
      </c>
      <c r="E33" s="114">
        <v>776</v>
      </c>
      <c r="F33" s="114">
        <v>789</v>
      </c>
      <c r="G33" s="114">
        <v>701</v>
      </c>
      <c r="H33" s="140">
        <v>642</v>
      </c>
      <c r="I33" s="115">
        <v>92</v>
      </c>
      <c r="J33" s="116">
        <v>14.330218068535826</v>
      </c>
    </row>
    <row r="34" spans="1:10" s="110" customFormat="1" ht="13.5" customHeight="1" x14ac:dyDescent="0.2">
      <c r="A34" s="118" t="s">
        <v>113</v>
      </c>
      <c r="B34" s="122" t="s">
        <v>116</v>
      </c>
      <c r="C34" s="113">
        <v>96.114115083528361</v>
      </c>
      <c r="D34" s="115">
        <v>23819</v>
      </c>
      <c r="E34" s="114">
        <v>24836</v>
      </c>
      <c r="F34" s="114">
        <v>25196</v>
      </c>
      <c r="G34" s="114">
        <v>25270</v>
      </c>
      <c r="H34" s="140">
        <v>24689</v>
      </c>
      <c r="I34" s="115">
        <v>-870</v>
      </c>
      <c r="J34" s="116">
        <v>-3.5238365263882701</v>
      </c>
    </row>
    <row r="35" spans="1:10" s="110" customFormat="1" ht="13.5" customHeight="1" x14ac:dyDescent="0.2">
      <c r="A35" s="118"/>
      <c r="B35" s="119" t="s">
        <v>117</v>
      </c>
      <c r="C35" s="113">
        <v>3.805181179888629</v>
      </c>
      <c r="D35" s="115">
        <v>943</v>
      </c>
      <c r="E35" s="114">
        <v>1023</v>
      </c>
      <c r="F35" s="114">
        <v>975</v>
      </c>
      <c r="G35" s="114">
        <v>993</v>
      </c>
      <c r="H35" s="140">
        <v>940</v>
      </c>
      <c r="I35" s="115">
        <v>3</v>
      </c>
      <c r="J35" s="116">
        <v>0.31914893617021278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17028</v>
      </c>
      <c r="E37" s="114">
        <v>17793</v>
      </c>
      <c r="F37" s="114">
        <v>17967</v>
      </c>
      <c r="G37" s="114">
        <v>18284</v>
      </c>
      <c r="H37" s="140">
        <v>17950</v>
      </c>
      <c r="I37" s="115">
        <v>-922</v>
      </c>
      <c r="J37" s="116">
        <v>-5.1364902506963785</v>
      </c>
    </row>
    <row r="38" spans="1:10" s="110" customFormat="1" ht="13.5" customHeight="1" x14ac:dyDescent="0.2">
      <c r="A38" s="118" t="s">
        <v>105</v>
      </c>
      <c r="B38" s="119" t="s">
        <v>106</v>
      </c>
      <c r="C38" s="113">
        <v>49.630021141649046</v>
      </c>
      <c r="D38" s="115">
        <v>8451</v>
      </c>
      <c r="E38" s="114">
        <v>8748</v>
      </c>
      <c r="F38" s="114">
        <v>8881</v>
      </c>
      <c r="G38" s="114">
        <v>8958</v>
      </c>
      <c r="H38" s="140">
        <v>8796</v>
      </c>
      <c r="I38" s="115">
        <v>-345</v>
      </c>
      <c r="J38" s="116">
        <v>-3.9222373806275579</v>
      </c>
    </row>
    <row r="39" spans="1:10" s="110" customFormat="1" ht="13.5" customHeight="1" x14ac:dyDescent="0.2">
      <c r="A39" s="120"/>
      <c r="B39" s="119" t="s">
        <v>107</v>
      </c>
      <c r="C39" s="113">
        <v>50.369978858350954</v>
      </c>
      <c r="D39" s="115">
        <v>8577</v>
      </c>
      <c r="E39" s="114">
        <v>9045</v>
      </c>
      <c r="F39" s="114">
        <v>9086</v>
      </c>
      <c r="G39" s="114">
        <v>9326</v>
      </c>
      <c r="H39" s="140">
        <v>9154</v>
      </c>
      <c r="I39" s="115">
        <v>-577</v>
      </c>
      <c r="J39" s="116">
        <v>-6.3032554074721432</v>
      </c>
    </row>
    <row r="40" spans="1:10" s="110" customFormat="1" ht="13.5" customHeight="1" x14ac:dyDescent="0.2">
      <c r="A40" s="118" t="s">
        <v>105</v>
      </c>
      <c r="B40" s="121" t="s">
        <v>108</v>
      </c>
      <c r="C40" s="113">
        <v>17.518205308902985</v>
      </c>
      <c r="D40" s="115">
        <v>2983</v>
      </c>
      <c r="E40" s="114">
        <v>3066</v>
      </c>
      <c r="F40" s="114">
        <v>3120</v>
      </c>
      <c r="G40" s="114">
        <v>3399</v>
      </c>
      <c r="H40" s="140">
        <v>3083</v>
      </c>
      <c r="I40" s="115">
        <v>-100</v>
      </c>
      <c r="J40" s="116">
        <v>-3.2435939020434641</v>
      </c>
    </row>
    <row r="41" spans="1:10" s="110" customFormat="1" ht="13.5" customHeight="1" x14ac:dyDescent="0.2">
      <c r="A41" s="118"/>
      <c r="B41" s="121" t="s">
        <v>109</v>
      </c>
      <c r="C41" s="113">
        <v>24.712238665727039</v>
      </c>
      <c r="D41" s="115">
        <v>4208</v>
      </c>
      <c r="E41" s="114">
        <v>4546</v>
      </c>
      <c r="F41" s="114">
        <v>4489</v>
      </c>
      <c r="G41" s="114">
        <v>4627</v>
      </c>
      <c r="H41" s="140">
        <v>4805</v>
      </c>
      <c r="I41" s="115">
        <v>-597</v>
      </c>
      <c r="J41" s="116">
        <v>-12.424557752341311</v>
      </c>
    </row>
    <row r="42" spans="1:10" s="110" customFormat="1" ht="13.5" customHeight="1" x14ac:dyDescent="0.2">
      <c r="A42" s="118"/>
      <c r="B42" s="121" t="s">
        <v>110</v>
      </c>
      <c r="C42" s="113">
        <v>24.436222692036644</v>
      </c>
      <c r="D42" s="115">
        <v>4161</v>
      </c>
      <c r="E42" s="114">
        <v>4357</v>
      </c>
      <c r="F42" s="114">
        <v>4492</v>
      </c>
      <c r="G42" s="114">
        <v>4554</v>
      </c>
      <c r="H42" s="140">
        <v>4625</v>
      </c>
      <c r="I42" s="115">
        <v>-464</v>
      </c>
      <c r="J42" s="116">
        <v>-10.032432432432433</v>
      </c>
    </row>
    <row r="43" spans="1:10" s="110" customFormat="1" ht="13.5" customHeight="1" x14ac:dyDescent="0.2">
      <c r="A43" s="120"/>
      <c r="B43" s="121" t="s">
        <v>111</v>
      </c>
      <c r="C43" s="113">
        <v>33.333333333333336</v>
      </c>
      <c r="D43" s="115">
        <v>5676</v>
      </c>
      <c r="E43" s="114">
        <v>5824</v>
      </c>
      <c r="F43" s="114">
        <v>5866</v>
      </c>
      <c r="G43" s="114">
        <v>5704</v>
      </c>
      <c r="H43" s="140">
        <v>5437</v>
      </c>
      <c r="I43" s="115">
        <v>239</v>
      </c>
      <c r="J43" s="116">
        <v>4.3958065109435349</v>
      </c>
    </row>
    <row r="44" spans="1:10" s="110" customFormat="1" ht="13.5" customHeight="1" x14ac:dyDescent="0.2">
      <c r="A44" s="120"/>
      <c r="B44" s="121" t="s">
        <v>112</v>
      </c>
      <c r="C44" s="113">
        <v>4.1754756871035941</v>
      </c>
      <c r="D44" s="115">
        <v>711</v>
      </c>
      <c r="E44" s="114">
        <v>748</v>
      </c>
      <c r="F44" s="114">
        <v>761</v>
      </c>
      <c r="G44" s="114">
        <v>678</v>
      </c>
      <c r="H44" s="140">
        <v>625</v>
      </c>
      <c r="I44" s="115">
        <v>86</v>
      </c>
      <c r="J44" s="116">
        <v>13.76</v>
      </c>
    </row>
    <row r="45" spans="1:10" s="110" customFormat="1" ht="13.5" customHeight="1" x14ac:dyDescent="0.2">
      <c r="A45" s="118" t="s">
        <v>113</v>
      </c>
      <c r="B45" s="122" t="s">
        <v>116</v>
      </c>
      <c r="C45" s="113">
        <v>95.754052149400991</v>
      </c>
      <c r="D45" s="115">
        <v>16305</v>
      </c>
      <c r="E45" s="114">
        <v>16986</v>
      </c>
      <c r="F45" s="114">
        <v>17198</v>
      </c>
      <c r="G45" s="114">
        <v>17495</v>
      </c>
      <c r="H45" s="140">
        <v>17174</v>
      </c>
      <c r="I45" s="115">
        <v>-869</v>
      </c>
      <c r="J45" s="116">
        <v>-5.0599743798765573</v>
      </c>
    </row>
    <row r="46" spans="1:10" s="110" customFormat="1" ht="13.5" customHeight="1" x14ac:dyDescent="0.2">
      <c r="A46" s="118"/>
      <c r="B46" s="119" t="s">
        <v>117</v>
      </c>
      <c r="C46" s="113">
        <v>4.1284942447733144</v>
      </c>
      <c r="D46" s="115">
        <v>703</v>
      </c>
      <c r="E46" s="114">
        <v>784</v>
      </c>
      <c r="F46" s="114">
        <v>745</v>
      </c>
      <c r="G46" s="114">
        <v>763</v>
      </c>
      <c r="H46" s="140">
        <v>740</v>
      </c>
      <c r="I46" s="115">
        <v>-37</v>
      </c>
      <c r="J46" s="116">
        <v>-5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7754</v>
      </c>
      <c r="E48" s="114">
        <v>8089</v>
      </c>
      <c r="F48" s="114">
        <v>8228</v>
      </c>
      <c r="G48" s="114">
        <v>8005</v>
      </c>
      <c r="H48" s="140">
        <v>7715</v>
      </c>
      <c r="I48" s="115">
        <v>39</v>
      </c>
      <c r="J48" s="116">
        <v>0.50550874918988986</v>
      </c>
    </row>
    <row r="49" spans="1:12" s="110" customFormat="1" ht="13.5" customHeight="1" x14ac:dyDescent="0.2">
      <c r="A49" s="118" t="s">
        <v>105</v>
      </c>
      <c r="B49" s="119" t="s">
        <v>106</v>
      </c>
      <c r="C49" s="113">
        <v>40.211503740005156</v>
      </c>
      <c r="D49" s="115">
        <v>3118</v>
      </c>
      <c r="E49" s="114">
        <v>3267</v>
      </c>
      <c r="F49" s="114">
        <v>3326</v>
      </c>
      <c r="G49" s="114">
        <v>3152</v>
      </c>
      <c r="H49" s="140">
        <v>3058</v>
      </c>
      <c r="I49" s="115">
        <v>60</v>
      </c>
      <c r="J49" s="116">
        <v>1.9620667102681491</v>
      </c>
    </row>
    <row r="50" spans="1:12" s="110" customFormat="1" ht="13.5" customHeight="1" x14ac:dyDescent="0.2">
      <c r="A50" s="120"/>
      <c r="B50" s="119" t="s">
        <v>107</v>
      </c>
      <c r="C50" s="113">
        <v>59.788496259994844</v>
      </c>
      <c r="D50" s="115">
        <v>4636</v>
      </c>
      <c r="E50" s="114">
        <v>4822</v>
      </c>
      <c r="F50" s="114">
        <v>4902</v>
      </c>
      <c r="G50" s="114">
        <v>4853</v>
      </c>
      <c r="H50" s="140">
        <v>4657</v>
      </c>
      <c r="I50" s="115">
        <v>-21</v>
      </c>
      <c r="J50" s="116">
        <v>-0.45093407773244576</v>
      </c>
    </row>
    <row r="51" spans="1:12" s="110" customFormat="1" ht="13.5" customHeight="1" x14ac:dyDescent="0.2">
      <c r="A51" s="118" t="s">
        <v>105</v>
      </c>
      <c r="B51" s="121" t="s">
        <v>108</v>
      </c>
      <c r="C51" s="113">
        <v>9.4015991746195517</v>
      </c>
      <c r="D51" s="115">
        <v>729</v>
      </c>
      <c r="E51" s="114">
        <v>798</v>
      </c>
      <c r="F51" s="114">
        <v>862</v>
      </c>
      <c r="G51" s="114">
        <v>723</v>
      </c>
      <c r="H51" s="140">
        <v>710</v>
      </c>
      <c r="I51" s="115">
        <v>19</v>
      </c>
      <c r="J51" s="116">
        <v>2.676056338028169</v>
      </c>
    </row>
    <row r="52" spans="1:12" s="110" customFormat="1" ht="13.5" customHeight="1" x14ac:dyDescent="0.2">
      <c r="A52" s="118"/>
      <c r="B52" s="121" t="s">
        <v>109</v>
      </c>
      <c r="C52" s="113">
        <v>70.028372452927528</v>
      </c>
      <c r="D52" s="115">
        <v>5430</v>
      </c>
      <c r="E52" s="114">
        <v>5683</v>
      </c>
      <c r="F52" s="114">
        <v>5762</v>
      </c>
      <c r="G52" s="114">
        <v>5701</v>
      </c>
      <c r="H52" s="140">
        <v>5486</v>
      </c>
      <c r="I52" s="115">
        <v>-56</v>
      </c>
      <c r="J52" s="116">
        <v>-1.0207801676995989</v>
      </c>
    </row>
    <row r="53" spans="1:12" s="110" customFormat="1" ht="13.5" customHeight="1" x14ac:dyDescent="0.2">
      <c r="A53" s="118"/>
      <c r="B53" s="121" t="s">
        <v>110</v>
      </c>
      <c r="C53" s="113">
        <v>19.306164560226978</v>
      </c>
      <c r="D53" s="115">
        <v>1497</v>
      </c>
      <c r="E53" s="114">
        <v>1502</v>
      </c>
      <c r="F53" s="114">
        <v>1497</v>
      </c>
      <c r="G53" s="114">
        <v>1488</v>
      </c>
      <c r="H53" s="140">
        <v>1435</v>
      </c>
      <c r="I53" s="115">
        <v>62</v>
      </c>
      <c r="J53" s="116">
        <v>4.3205574912891986</v>
      </c>
    </row>
    <row r="54" spans="1:12" s="110" customFormat="1" ht="13.5" customHeight="1" x14ac:dyDescent="0.2">
      <c r="A54" s="120"/>
      <c r="B54" s="121" t="s">
        <v>111</v>
      </c>
      <c r="C54" s="113">
        <v>1.2638638122259478</v>
      </c>
      <c r="D54" s="115">
        <v>98</v>
      </c>
      <c r="E54" s="114">
        <v>106</v>
      </c>
      <c r="F54" s="114">
        <v>107</v>
      </c>
      <c r="G54" s="114">
        <v>93</v>
      </c>
      <c r="H54" s="140">
        <v>84</v>
      </c>
      <c r="I54" s="115">
        <v>14</v>
      </c>
      <c r="J54" s="116">
        <v>16.666666666666668</v>
      </c>
    </row>
    <row r="55" spans="1:12" s="110" customFormat="1" ht="13.5" customHeight="1" x14ac:dyDescent="0.2">
      <c r="A55" s="120"/>
      <c r="B55" s="121" t="s">
        <v>112</v>
      </c>
      <c r="C55" s="113">
        <v>0.29662109878772247</v>
      </c>
      <c r="D55" s="115">
        <v>23</v>
      </c>
      <c r="E55" s="114">
        <v>28</v>
      </c>
      <c r="F55" s="114">
        <v>28</v>
      </c>
      <c r="G55" s="114">
        <v>23</v>
      </c>
      <c r="H55" s="140">
        <v>17</v>
      </c>
      <c r="I55" s="115">
        <v>6</v>
      </c>
      <c r="J55" s="116">
        <v>35.294117647058826</v>
      </c>
    </row>
    <row r="56" spans="1:12" s="110" customFormat="1" ht="13.5" customHeight="1" x14ac:dyDescent="0.2">
      <c r="A56" s="118" t="s">
        <v>113</v>
      </c>
      <c r="B56" s="122" t="s">
        <v>116</v>
      </c>
      <c r="C56" s="113">
        <v>96.904823316997678</v>
      </c>
      <c r="D56" s="115">
        <v>7514</v>
      </c>
      <c r="E56" s="114">
        <v>7850</v>
      </c>
      <c r="F56" s="114">
        <v>7998</v>
      </c>
      <c r="G56" s="114">
        <v>7775</v>
      </c>
      <c r="H56" s="140">
        <v>7515</v>
      </c>
      <c r="I56" s="115">
        <v>-1</v>
      </c>
      <c r="J56" s="116">
        <v>-1.330671989354624E-2</v>
      </c>
    </row>
    <row r="57" spans="1:12" s="110" customFormat="1" ht="13.5" customHeight="1" x14ac:dyDescent="0.2">
      <c r="A57" s="142"/>
      <c r="B57" s="124" t="s">
        <v>117</v>
      </c>
      <c r="C57" s="125">
        <v>3.0951766830023213</v>
      </c>
      <c r="D57" s="143">
        <v>240</v>
      </c>
      <c r="E57" s="144">
        <v>239</v>
      </c>
      <c r="F57" s="144">
        <v>230</v>
      </c>
      <c r="G57" s="144">
        <v>230</v>
      </c>
      <c r="H57" s="145">
        <v>200</v>
      </c>
      <c r="I57" s="143">
        <v>40</v>
      </c>
      <c r="J57" s="146">
        <v>20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164907</v>
      </c>
      <c r="E12" s="236">
        <v>165423</v>
      </c>
      <c r="F12" s="114">
        <v>167167</v>
      </c>
      <c r="G12" s="114">
        <v>164870</v>
      </c>
      <c r="H12" s="140">
        <v>163607</v>
      </c>
      <c r="I12" s="115">
        <v>1300</v>
      </c>
      <c r="J12" s="116">
        <v>0.7945870286723673</v>
      </c>
    </row>
    <row r="13" spans="1:15" s="110" customFormat="1" ht="12" customHeight="1" x14ac:dyDescent="0.2">
      <c r="A13" s="118" t="s">
        <v>105</v>
      </c>
      <c r="B13" s="119" t="s">
        <v>106</v>
      </c>
      <c r="C13" s="113">
        <v>50.144626971565792</v>
      </c>
      <c r="D13" s="115">
        <v>82692</v>
      </c>
      <c r="E13" s="114">
        <v>82886</v>
      </c>
      <c r="F13" s="114">
        <v>83939</v>
      </c>
      <c r="G13" s="114">
        <v>82504</v>
      </c>
      <c r="H13" s="140">
        <v>81921</v>
      </c>
      <c r="I13" s="115">
        <v>771</v>
      </c>
      <c r="J13" s="116">
        <v>0.94115062071996192</v>
      </c>
    </row>
    <row r="14" spans="1:15" s="110" customFormat="1" ht="12" customHeight="1" x14ac:dyDescent="0.2">
      <c r="A14" s="118"/>
      <c r="B14" s="119" t="s">
        <v>107</v>
      </c>
      <c r="C14" s="113">
        <v>49.855373028434208</v>
      </c>
      <c r="D14" s="115">
        <v>82215</v>
      </c>
      <c r="E14" s="114">
        <v>82537</v>
      </c>
      <c r="F14" s="114">
        <v>83228</v>
      </c>
      <c r="G14" s="114">
        <v>82366</v>
      </c>
      <c r="H14" s="140">
        <v>81686</v>
      </c>
      <c r="I14" s="115">
        <v>529</v>
      </c>
      <c r="J14" s="116">
        <v>0.64760179222877845</v>
      </c>
    </row>
    <row r="15" spans="1:15" s="110" customFormat="1" ht="12" customHeight="1" x14ac:dyDescent="0.2">
      <c r="A15" s="118" t="s">
        <v>105</v>
      </c>
      <c r="B15" s="121" t="s">
        <v>108</v>
      </c>
      <c r="C15" s="113">
        <v>8.4781119054982508</v>
      </c>
      <c r="D15" s="115">
        <v>13981</v>
      </c>
      <c r="E15" s="114">
        <v>14355</v>
      </c>
      <c r="F15" s="114">
        <v>14815</v>
      </c>
      <c r="G15" s="114">
        <v>13076</v>
      </c>
      <c r="H15" s="140">
        <v>13229</v>
      </c>
      <c r="I15" s="115">
        <v>752</v>
      </c>
      <c r="J15" s="116">
        <v>5.6844810643283692</v>
      </c>
    </row>
    <row r="16" spans="1:15" s="110" customFormat="1" ht="12" customHeight="1" x14ac:dyDescent="0.2">
      <c r="A16" s="118"/>
      <c r="B16" s="121" t="s">
        <v>109</v>
      </c>
      <c r="C16" s="113">
        <v>66.048742624630847</v>
      </c>
      <c r="D16" s="115">
        <v>108919</v>
      </c>
      <c r="E16" s="114">
        <v>109195</v>
      </c>
      <c r="F16" s="114">
        <v>110574</v>
      </c>
      <c r="G16" s="114">
        <v>110557</v>
      </c>
      <c r="H16" s="140">
        <v>109990</v>
      </c>
      <c r="I16" s="115">
        <v>-1071</v>
      </c>
      <c r="J16" s="116">
        <v>-0.97372488408037094</v>
      </c>
    </row>
    <row r="17" spans="1:10" s="110" customFormat="1" ht="12" customHeight="1" x14ac:dyDescent="0.2">
      <c r="A17" s="118"/>
      <c r="B17" s="121" t="s">
        <v>110</v>
      </c>
      <c r="C17" s="113">
        <v>24.459847065315603</v>
      </c>
      <c r="D17" s="115">
        <v>40336</v>
      </c>
      <c r="E17" s="114">
        <v>40154</v>
      </c>
      <c r="F17" s="114">
        <v>40110</v>
      </c>
      <c r="G17" s="114">
        <v>39651</v>
      </c>
      <c r="H17" s="140">
        <v>38841</v>
      </c>
      <c r="I17" s="115">
        <v>1495</v>
      </c>
      <c r="J17" s="116">
        <v>3.8490255142761516</v>
      </c>
    </row>
    <row r="18" spans="1:10" s="110" customFormat="1" ht="12" customHeight="1" x14ac:dyDescent="0.2">
      <c r="A18" s="120"/>
      <c r="B18" s="121" t="s">
        <v>111</v>
      </c>
      <c r="C18" s="113">
        <v>1.0132984045552949</v>
      </c>
      <c r="D18" s="115">
        <v>1671</v>
      </c>
      <c r="E18" s="114">
        <v>1719</v>
      </c>
      <c r="F18" s="114">
        <v>1668</v>
      </c>
      <c r="G18" s="114">
        <v>1586</v>
      </c>
      <c r="H18" s="140">
        <v>1547</v>
      </c>
      <c r="I18" s="115">
        <v>124</v>
      </c>
      <c r="J18" s="116">
        <v>8.015513897866839</v>
      </c>
    </row>
    <row r="19" spans="1:10" s="110" customFormat="1" ht="12" customHeight="1" x14ac:dyDescent="0.2">
      <c r="A19" s="120"/>
      <c r="B19" s="121" t="s">
        <v>112</v>
      </c>
      <c r="C19" s="113">
        <v>0.28682833354557419</v>
      </c>
      <c r="D19" s="115">
        <v>473</v>
      </c>
      <c r="E19" s="114">
        <v>490</v>
      </c>
      <c r="F19" s="114">
        <v>509</v>
      </c>
      <c r="G19" s="114">
        <v>431</v>
      </c>
      <c r="H19" s="140">
        <v>426</v>
      </c>
      <c r="I19" s="115">
        <v>47</v>
      </c>
      <c r="J19" s="116">
        <v>11.032863849765258</v>
      </c>
    </row>
    <row r="20" spans="1:10" s="110" customFormat="1" ht="12" customHeight="1" x14ac:dyDescent="0.2">
      <c r="A20" s="118" t="s">
        <v>113</v>
      </c>
      <c r="B20" s="119" t="s">
        <v>181</v>
      </c>
      <c r="C20" s="113">
        <v>71.098255380305261</v>
      </c>
      <c r="D20" s="115">
        <v>117246</v>
      </c>
      <c r="E20" s="114">
        <v>117675</v>
      </c>
      <c r="F20" s="114">
        <v>119134</v>
      </c>
      <c r="G20" s="114">
        <v>117359</v>
      </c>
      <c r="H20" s="140">
        <v>116901</v>
      </c>
      <c r="I20" s="115">
        <v>345</v>
      </c>
      <c r="J20" s="116">
        <v>0.29512151307516615</v>
      </c>
    </row>
    <row r="21" spans="1:10" s="110" customFormat="1" ht="12" customHeight="1" x14ac:dyDescent="0.2">
      <c r="A21" s="118"/>
      <c r="B21" s="119" t="s">
        <v>182</v>
      </c>
      <c r="C21" s="113">
        <v>28.901744619694735</v>
      </c>
      <c r="D21" s="115">
        <v>47661</v>
      </c>
      <c r="E21" s="114">
        <v>47748</v>
      </c>
      <c r="F21" s="114">
        <v>48033</v>
      </c>
      <c r="G21" s="114">
        <v>47511</v>
      </c>
      <c r="H21" s="140">
        <v>46706</v>
      </c>
      <c r="I21" s="115">
        <v>955</v>
      </c>
      <c r="J21" s="116">
        <v>2.0447051770650453</v>
      </c>
    </row>
    <row r="22" spans="1:10" s="110" customFormat="1" ht="12" customHeight="1" x14ac:dyDescent="0.2">
      <c r="A22" s="118" t="s">
        <v>113</v>
      </c>
      <c r="B22" s="119" t="s">
        <v>116</v>
      </c>
      <c r="C22" s="113">
        <v>95.462290866973504</v>
      </c>
      <c r="D22" s="115">
        <v>157424</v>
      </c>
      <c r="E22" s="114">
        <v>158115</v>
      </c>
      <c r="F22" s="114">
        <v>159621</v>
      </c>
      <c r="G22" s="114">
        <v>157362</v>
      </c>
      <c r="H22" s="140">
        <v>156586</v>
      </c>
      <c r="I22" s="115">
        <v>838</v>
      </c>
      <c r="J22" s="116">
        <v>0.53516917221207516</v>
      </c>
    </row>
    <row r="23" spans="1:10" s="110" customFormat="1" ht="12" customHeight="1" x14ac:dyDescent="0.2">
      <c r="A23" s="118"/>
      <c r="B23" s="119" t="s">
        <v>117</v>
      </c>
      <c r="C23" s="113">
        <v>4.5122402323733981</v>
      </c>
      <c r="D23" s="115">
        <v>7441</v>
      </c>
      <c r="E23" s="114">
        <v>7262</v>
      </c>
      <c r="F23" s="114">
        <v>7499</v>
      </c>
      <c r="G23" s="114">
        <v>7457</v>
      </c>
      <c r="H23" s="140">
        <v>6975</v>
      </c>
      <c r="I23" s="115">
        <v>466</v>
      </c>
      <c r="J23" s="116">
        <v>6.6810035842293907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187125</v>
      </c>
      <c r="E64" s="236">
        <v>187887</v>
      </c>
      <c r="F64" s="236">
        <v>190085</v>
      </c>
      <c r="G64" s="236">
        <v>187401</v>
      </c>
      <c r="H64" s="140">
        <v>186477</v>
      </c>
      <c r="I64" s="115">
        <v>648</v>
      </c>
      <c r="J64" s="116">
        <v>0.3474959378368378</v>
      </c>
    </row>
    <row r="65" spans="1:12" s="110" customFormat="1" ht="12" customHeight="1" x14ac:dyDescent="0.2">
      <c r="A65" s="118" t="s">
        <v>105</v>
      </c>
      <c r="B65" s="119" t="s">
        <v>106</v>
      </c>
      <c r="C65" s="113">
        <v>51.674014696058784</v>
      </c>
      <c r="D65" s="235">
        <v>96695</v>
      </c>
      <c r="E65" s="236">
        <v>96983</v>
      </c>
      <c r="F65" s="236">
        <v>98435</v>
      </c>
      <c r="G65" s="236">
        <v>96957</v>
      </c>
      <c r="H65" s="140">
        <v>96349</v>
      </c>
      <c r="I65" s="115">
        <v>346</v>
      </c>
      <c r="J65" s="116">
        <v>0.3591111480139908</v>
      </c>
    </row>
    <row r="66" spans="1:12" s="110" customFormat="1" ht="12" customHeight="1" x14ac:dyDescent="0.2">
      <c r="A66" s="118"/>
      <c r="B66" s="119" t="s">
        <v>107</v>
      </c>
      <c r="C66" s="113">
        <v>48.325985303941216</v>
      </c>
      <c r="D66" s="235">
        <v>90430</v>
      </c>
      <c r="E66" s="236">
        <v>90904</v>
      </c>
      <c r="F66" s="236">
        <v>91650</v>
      </c>
      <c r="G66" s="236">
        <v>90444</v>
      </c>
      <c r="H66" s="140">
        <v>90128</v>
      </c>
      <c r="I66" s="115">
        <v>302</v>
      </c>
      <c r="J66" s="116">
        <v>0.33507899875732294</v>
      </c>
    </row>
    <row r="67" spans="1:12" s="110" customFormat="1" ht="12" customHeight="1" x14ac:dyDescent="0.2">
      <c r="A67" s="118" t="s">
        <v>105</v>
      </c>
      <c r="B67" s="121" t="s">
        <v>108</v>
      </c>
      <c r="C67" s="113">
        <v>7.9706078824315298</v>
      </c>
      <c r="D67" s="235">
        <v>14915</v>
      </c>
      <c r="E67" s="236">
        <v>15354</v>
      </c>
      <c r="F67" s="236">
        <v>15874</v>
      </c>
      <c r="G67" s="236">
        <v>13954</v>
      </c>
      <c r="H67" s="140">
        <v>14116</v>
      </c>
      <c r="I67" s="115">
        <v>799</v>
      </c>
      <c r="J67" s="116">
        <v>5.660243695097761</v>
      </c>
    </row>
    <row r="68" spans="1:12" s="110" customFormat="1" ht="12" customHeight="1" x14ac:dyDescent="0.2">
      <c r="A68" s="118"/>
      <c r="B68" s="121" t="s">
        <v>109</v>
      </c>
      <c r="C68" s="113">
        <v>66.4251169004676</v>
      </c>
      <c r="D68" s="235">
        <v>124298</v>
      </c>
      <c r="E68" s="236">
        <v>124685</v>
      </c>
      <c r="F68" s="236">
        <v>126404</v>
      </c>
      <c r="G68" s="236">
        <v>126419</v>
      </c>
      <c r="H68" s="140">
        <v>126124</v>
      </c>
      <c r="I68" s="115">
        <v>-1826</v>
      </c>
      <c r="J68" s="116">
        <v>-1.4477815483175287</v>
      </c>
    </row>
    <row r="69" spans="1:12" s="110" customFormat="1" ht="12" customHeight="1" x14ac:dyDescent="0.2">
      <c r="A69" s="118"/>
      <c r="B69" s="121" t="s">
        <v>110</v>
      </c>
      <c r="C69" s="113">
        <v>24.640213760855044</v>
      </c>
      <c r="D69" s="235">
        <v>46108</v>
      </c>
      <c r="E69" s="236">
        <v>45989</v>
      </c>
      <c r="F69" s="236">
        <v>46000</v>
      </c>
      <c r="G69" s="236">
        <v>45326</v>
      </c>
      <c r="H69" s="140">
        <v>44582</v>
      </c>
      <c r="I69" s="115">
        <v>1526</v>
      </c>
      <c r="J69" s="116">
        <v>3.4229061056031584</v>
      </c>
    </row>
    <row r="70" spans="1:12" s="110" customFormat="1" ht="12" customHeight="1" x14ac:dyDescent="0.2">
      <c r="A70" s="120"/>
      <c r="B70" s="121" t="s">
        <v>111</v>
      </c>
      <c r="C70" s="113">
        <v>0.96406145624582495</v>
      </c>
      <c r="D70" s="235">
        <v>1804</v>
      </c>
      <c r="E70" s="236">
        <v>1859</v>
      </c>
      <c r="F70" s="236">
        <v>1807</v>
      </c>
      <c r="G70" s="236">
        <v>1702</v>
      </c>
      <c r="H70" s="140">
        <v>1655</v>
      </c>
      <c r="I70" s="115">
        <v>149</v>
      </c>
      <c r="J70" s="116">
        <v>9.0030211480362539</v>
      </c>
    </row>
    <row r="71" spans="1:12" s="110" customFormat="1" ht="12" customHeight="1" x14ac:dyDescent="0.2">
      <c r="A71" s="120"/>
      <c r="B71" s="121" t="s">
        <v>112</v>
      </c>
      <c r="C71" s="113">
        <v>0.2848363393453574</v>
      </c>
      <c r="D71" s="235">
        <v>533</v>
      </c>
      <c r="E71" s="236">
        <v>554</v>
      </c>
      <c r="F71" s="236">
        <v>575</v>
      </c>
      <c r="G71" s="236">
        <v>496</v>
      </c>
      <c r="H71" s="140">
        <v>477</v>
      </c>
      <c r="I71" s="115">
        <v>56</v>
      </c>
      <c r="J71" s="116">
        <v>11.740041928721174</v>
      </c>
    </row>
    <row r="72" spans="1:12" s="110" customFormat="1" ht="12" customHeight="1" x14ac:dyDescent="0.2">
      <c r="A72" s="118" t="s">
        <v>113</v>
      </c>
      <c r="B72" s="119" t="s">
        <v>181</v>
      </c>
      <c r="C72" s="113">
        <v>71.829525718102872</v>
      </c>
      <c r="D72" s="235">
        <v>134411</v>
      </c>
      <c r="E72" s="236">
        <v>135067</v>
      </c>
      <c r="F72" s="236">
        <v>137001</v>
      </c>
      <c r="G72" s="236">
        <v>135087</v>
      </c>
      <c r="H72" s="140">
        <v>134782</v>
      </c>
      <c r="I72" s="115">
        <v>-371</v>
      </c>
      <c r="J72" s="116">
        <v>-0.27525930762267958</v>
      </c>
    </row>
    <row r="73" spans="1:12" s="110" customFormat="1" ht="12" customHeight="1" x14ac:dyDescent="0.2">
      <c r="A73" s="118"/>
      <c r="B73" s="119" t="s">
        <v>182</v>
      </c>
      <c r="C73" s="113">
        <v>28.170474281897128</v>
      </c>
      <c r="D73" s="115">
        <v>52714</v>
      </c>
      <c r="E73" s="114">
        <v>52820</v>
      </c>
      <c r="F73" s="114">
        <v>53084</v>
      </c>
      <c r="G73" s="114">
        <v>52314</v>
      </c>
      <c r="H73" s="140">
        <v>51695</v>
      </c>
      <c r="I73" s="115">
        <v>1019</v>
      </c>
      <c r="J73" s="116">
        <v>1.9711770964309894</v>
      </c>
    </row>
    <row r="74" spans="1:12" s="110" customFormat="1" ht="12" customHeight="1" x14ac:dyDescent="0.2">
      <c r="A74" s="118" t="s">
        <v>113</v>
      </c>
      <c r="B74" s="119" t="s">
        <v>116</v>
      </c>
      <c r="C74" s="113">
        <v>95.500868403473618</v>
      </c>
      <c r="D74" s="115">
        <v>178706</v>
      </c>
      <c r="E74" s="114">
        <v>179713</v>
      </c>
      <c r="F74" s="114">
        <v>181767</v>
      </c>
      <c r="G74" s="114">
        <v>179082</v>
      </c>
      <c r="H74" s="140">
        <v>178587</v>
      </c>
      <c r="I74" s="115">
        <v>119</v>
      </c>
      <c r="J74" s="116">
        <v>6.6634189498675722E-2</v>
      </c>
    </row>
    <row r="75" spans="1:12" s="110" customFormat="1" ht="12" customHeight="1" x14ac:dyDescent="0.2">
      <c r="A75" s="142"/>
      <c r="B75" s="124" t="s">
        <v>117</v>
      </c>
      <c r="C75" s="125">
        <v>4.4686706746826985</v>
      </c>
      <c r="D75" s="143">
        <v>8362</v>
      </c>
      <c r="E75" s="144">
        <v>8113</v>
      </c>
      <c r="F75" s="144">
        <v>8255</v>
      </c>
      <c r="G75" s="144">
        <v>8254</v>
      </c>
      <c r="H75" s="145">
        <v>7833</v>
      </c>
      <c r="I75" s="143">
        <v>529</v>
      </c>
      <c r="J75" s="146">
        <v>6.7534788714413381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164907</v>
      </c>
      <c r="G11" s="114">
        <v>165423</v>
      </c>
      <c r="H11" s="114">
        <v>167167</v>
      </c>
      <c r="I11" s="114">
        <v>164870</v>
      </c>
      <c r="J11" s="140">
        <v>163607</v>
      </c>
      <c r="K11" s="114">
        <v>1300</v>
      </c>
      <c r="L11" s="116">
        <v>0.7945870286723673</v>
      </c>
    </row>
    <row r="12" spans="1:17" s="110" customFormat="1" ht="24.95" customHeight="1" x14ac:dyDescent="0.2">
      <c r="A12" s="604" t="s">
        <v>185</v>
      </c>
      <c r="B12" s="605"/>
      <c r="C12" s="605"/>
      <c r="D12" s="606"/>
      <c r="E12" s="113">
        <v>50.144626971565792</v>
      </c>
      <c r="F12" s="115">
        <v>82692</v>
      </c>
      <c r="G12" s="114">
        <v>82886</v>
      </c>
      <c r="H12" s="114">
        <v>83939</v>
      </c>
      <c r="I12" s="114">
        <v>82504</v>
      </c>
      <c r="J12" s="140">
        <v>81921</v>
      </c>
      <c r="K12" s="114">
        <v>771</v>
      </c>
      <c r="L12" s="116">
        <v>0.94115062071996192</v>
      </c>
    </row>
    <row r="13" spans="1:17" s="110" customFormat="1" ht="15" customHeight="1" x14ac:dyDescent="0.2">
      <c r="A13" s="120"/>
      <c r="B13" s="612" t="s">
        <v>107</v>
      </c>
      <c r="C13" s="612"/>
      <c r="E13" s="113">
        <v>49.855373028434208</v>
      </c>
      <c r="F13" s="115">
        <v>82215</v>
      </c>
      <c r="G13" s="114">
        <v>82537</v>
      </c>
      <c r="H13" s="114">
        <v>83228</v>
      </c>
      <c r="I13" s="114">
        <v>82366</v>
      </c>
      <c r="J13" s="140">
        <v>81686</v>
      </c>
      <c r="K13" s="114">
        <v>529</v>
      </c>
      <c r="L13" s="116">
        <v>0.64760179222877845</v>
      </c>
    </row>
    <row r="14" spans="1:17" s="110" customFormat="1" ht="24.95" customHeight="1" x14ac:dyDescent="0.2">
      <c r="A14" s="604" t="s">
        <v>186</v>
      </c>
      <c r="B14" s="605"/>
      <c r="C14" s="605"/>
      <c r="D14" s="606"/>
      <c r="E14" s="113">
        <v>8.4781119054982508</v>
      </c>
      <c r="F14" s="115">
        <v>13981</v>
      </c>
      <c r="G14" s="114">
        <v>14355</v>
      </c>
      <c r="H14" s="114">
        <v>14815</v>
      </c>
      <c r="I14" s="114">
        <v>13076</v>
      </c>
      <c r="J14" s="140">
        <v>13229</v>
      </c>
      <c r="K14" s="114">
        <v>752</v>
      </c>
      <c r="L14" s="116">
        <v>5.6844810643283692</v>
      </c>
    </row>
    <row r="15" spans="1:17" s="110" customFormat="1" ht="15" customHeight="1" x14ac:dyDescent="0.2">
      <c r="A15" s="120"/>
      <c r="B15" s="119"/>
      <c r="C15" s="258" t="s">
        <v>106</v>
      </c>
      <c r="E15" s="113">
        <v>57.478005865102638</v>
      </c>
      <c r="F15" s="115">
        <v>8036</v>
      </c>
      <c r="G15" s="114">
        <v>8277</v>
      </c>
      <c r="H15" s="114">
        <v>8547</v>
      </c>
      <c r="I15" s="114">
        <v>7527</v>
      </c>
      <c r="J15" s="140">
        <v>7608</v>
      </c>
      <c r="K15" s="114">
        <v>428</v>
      </c>
      <c r="L15" s="116">
        <v>5.6256572029442689</v>
      </c>
    </row>
    <row r="16" spans="1:17" s="110" customFormat="1" ht="15" customHeight="1" x14ac:dyDescent="0.2">
      <c r="A16" s="120"/>
      <c r="B16" s="119"/>
      <c r="C16" s="258" t="s">
        <v>107</v>
      </c>
      <c r="E16" s="113">
        <v>42.521994134897362</v>
      </c>
      <c r="F16" s="115">
        <v>5945</v>
      </c>
      <c r="G16" s="114">
        <v>6078</v>
      </c>
      <c r="H16" s="114">
        <v>6268</v>
      </c>
      <c r="I16" s="114">
        <v>5549</v>
      </c>
      <c r="J16" s="140">
        <v>5621</v>
      </c>
      <c r="K16" s="114">
        <v>324</v>
      </c>
      <c r="L16" s="116">
        <v>5.7640989147838466</v>
      </c>
    </row>
    <row r="17" spans="1:12" s="110" customFormat="1" ht="15" customHeight="1" x14ac:dyDescent="0.2">
      <c r="A17" s="120"/>
      <c r="B17" s="121" t="s">
        <v>109</v>
      </c>
      <c r="C17" s="258"/>
      <c r="E17" s="113">
        <v>66.048742624630847</v>
      </c>
      <c r="F17" s="115">
        <v>108919</v>
      </c>
      <c r="G17" s="114">
        <v>109195</v>
      </c>
      <c r="H17" s="114">
        <v>110574</v>
      </c>
      <c r="I17" s="114">
        <v>110557</v>
      </c>
      <c r="J17" s="140">
        <v>109990</v>
      </c>
      <c r="K17" s="114">
        <v>-1071</v>
      </c>
      <c r="L17" s="116">
        <v>-0.97372488408037094</v>
      </c>
    </row>
    <row r="18" spans="1:12" s="110" customFormat="1" ht="15" customHeight="1" x14ac:dyDescent="0.2">
      <c r="A18" s="120"/>
      <c r="B18" s="119"/>
      <c r="C18" s="258" t="s">
        <v>106</v>
      </c>
      <c r="E18" s="113">
        <v>50.294255364077891</v>
      </c>
      <c r="F18" s="115">
        <v>54780</v>
      </c>
      <c r="G18" s="114">
        <v>54878</v>
      </c>
      <c r="H18" s="114">
        <v>55695</v>
      </c>
      <c r="I18" s="114">
        <v>55579</v>
      </c>
      <c r="J18" s="140">
        <v>55327</v>
      </c>
      <c r="K18" s="114">
        <v>-547</v>
      </c>
      <c r="L18" s="116">
        <v>-0.9886673775914111</v>
      </c>
    </row>
    <row r="19" spans="1:12" s="110" customFormat="1" ht="15" customHeight="1" x14ac:dyDescent="0.2">
      <c r="A19" s="120"/>
      <c r="B19" s="119"/>
      <c r="C19" s="258" t="s">
        <v>107</v>
      </c>
      <c r="E19" s="113">
        <v>49.705744635922109</v>
      </c>
      <c r="F19" s="115">
        <v>54139</v>
      </c>
      <c r="G19" s="114">
        <v>54317</v>
      </c>
      <c r="H19" s="114">
        <v>54879</v>
      </c>
      <c r="I19" s="114">
        <v>54978</v>
      </c>
      <c r="J19" s="140">
        <v>54663</v>
      </c>
      <c r="K19" s="114">
        <v>-524</v>
      </c>
      <c r="L19" s="116">
        <v>-0.95860088176645997</v>
      </c>
    </row>
    <row r="20" spans="1:12" s="110" customFormat="1" ht="15" customHeight="1" x14ac:dyDescent="0.2">
      <c r="A20" s="120"/>
      <c r="B20" s="121" t="s">
        <v>110</v>
      </c>
      <c r="C20" s="258"/>
      <c r="E20" s="113">
        <v>24.459847065315603</v>
      </c>
      <c r="F20" s="115">
        <v>40336</v>
      </c>
      <c r="G20" s="114">
        <v>40154</v>
      </c>
      <c r="H20" s="114">
        <v>40110</v>
      </c>
      <c r="I20" s="114">
        <v>39651</v>
      </c>
      <c r="J20" s="140">
        <v>38841</v>
      </c>
      <c r="K20" s="114">
        <v>1495</v>
      </c>
      <c r="L20" s="116">
        <v>3.8490255142761516</v>
      </c>
    </row>
    <row r="21" spans="1:12" s="110" customFormat="1" ht="15" customHeight="1" x14ac:dyDescent="0.2">
      <c r="A21" s="120"/>
      <c r="B21" s="119"/>
      <c r="C21" s="258" t="s">
        <v>106</v>
      </c>
      <c r="E21" s="113">
        <v>46.613447044823481</v>
      </c>
      <c r="F21" s="115">
        <v>18802</v>
      </c>
      <c r="G21" s="114">
        <v>18642</v>
      </c>
      <c r="H21" s="114">
        <v>18632</v>
      </c>
      <c r="I21" s="114">
        <v>18361</v>
      </c>
      <c r="J21" s="140">
        <v>17973</v>
      </c>
      <c r="K21" s="114">
        <v>829</v>
      </c>
      <c r="L21" s="116">
        <v>4.6124742669559895</v>
      </c>
    </row>
    <row r="22" spans="1:12" s="110" customFormat="1" ht="15" customHeight="1" x14ac:dyDescent="0.2">
      <c r="A22" s="120"/>
      <c r="B22" s="119"/>
      <c r="C22" s="258" t="s">
        <v>107</v>
      </c>
      <c r="E22" s="113">
        <v>53.386552955176519</v>
      </c>
      <c r="F22" s="115">
        <v>21534</v>
      </c>
      <c r="G22" s="114">
        <v>21512</v>
      </c>
      <c r="H22" s="114">
        <v>21478</v>
      </c>
      <c r="I22" s="114">
        <v>21290</v>
      </c>
      <c r="J22" s="140">
        <v>20868</v>
      </c>
      <c r="K22" s="114">
        <v>666</v>
      </c>
      <c r="L22" s="116">
        <v>3.1914893617021276</v>
      </c>
    </row>
    <row r="23" spans="1:12" s="110" customFormat="1" ht="15" customHeight="1" x14ac:dyDescent="0.2">
      <c r="A23" s="120"/>
      <c r="B23" s="121" t="s">
        <v>111</v>
      </c>
      <c r="C23" s="258"/>
      <c r="E23" s="113">
        <v>1.0132984045552949</v>
      </c>
      <c r="F23" s="115">
        <v>1671</v>
      </c>
      <c r="G23" s="114">
        <v>1719</v>
      </c>
      <c r="H23" s="114">
        <v>1668</v>
      </c>
      <c r="I23" s="114">
        <v>1586</v>
      </c>
      <c r="J23" s="140">
        <v>1547</v>
      </c>
      <c r="K23" s="114">
        <v>124</v>
      </c>
      <c r="L23" s="116">
        <v>8.015513897866839</v>
      </c>
    </row>
    <row r="24" spans="1:12" s="110" customFormat="1" ht="15" customHeight="1" x14ac:dyDescent="0.2">
      <c r="A24" s="120"/>
      <c r="B24" s="119"/>
      <c r="C24" s="258" t="s">
        <v>106</v>
      </c>
      <c r="E24" s="113">
        <v>64.272890484739676</v>
      </c>
      <c r="F24" s="115">
        <v>1074</v>
      </c>
      <c r="G24" s="114">
        <v>1089</v>
      </c>
      <c r="H24" s="114">
        <v>1065</v>
      </c>
      <c r="I24" s="114">
        <v>1037</v>
      </c>
      <c r="J24" s="140">
        <v>1013</v>
      </c>
      <c r="K24" s="114">
        <v>61</v>
      </c>
      <c r="L24" s="116">
        <v>6.0217176702862787</v>
      </c>
    </row>
    <row r="25" spans="1:12" s="110" customFormat="1" ht="15" customHeight="1" x14ac:dyDescent="0.2">
      <c r="A25" s="120"/>
      <c r="B25" s="119"/>
      <c r="C25" s="258" t="s">
        <v>107</v>
      </c>
      <c r="E25" s="113">
        <v>35.727109515260324</v>
      </c>
      <c r="F25" s="115">
        <v>597</v>
      </c>
      <c r="G25" s="114">
        <v>630</v>
      </c>
      <c r="H25" s="114">
        <v>603</v>
      </c>
      <c r="I25" s="114">
        <v>549</v>
      </c>
      <c r="J25" s="140">
        <v>534</v>
      </c>
      <c r="K25" s="114">
        <v>63</v>
      </c>
      <c r="L25" s="116">
        <v>11.797752808988765</v>
      </c>
    </row>
    <row r="26" spans="1:12" s="110" customFormat="1" ht="15" customHeight="1" x14ac:dyDescent="0.2">
      <c r="A26" s="120"/>
      <c r="C26" s="121" t="s">
        <v>187</v>
      </c>
      <c r="D26" s="110" t="s">
        <v>188</v>
      </c>
      <c r="E26" s="113">
        <v>0.28682833354557419</v>
      </c>
      <c r="F26" s="115">
        <v>473</v>
      </c>
      <c r="G26" s="114">
        <v>490</v>
      </c>
      <c r="H26" s="114">
        <v>509</v>
      </c>
      <c r="I26" s="114">
        <v>431</v>
      </c>
      <c r="J26" s="140">
        <v>426</v>
      </c>
      <c r="K26" s="114">
        <v>47</v>
      </c>
      <c r="L26" s="116">
        <v>11.032863849765258</v>
      </c>
    </row>
    <row r="27" spans="1:12" s="110" customFormat="1" ht="15" customHeight="1" x14ac:dyDescent="0.2">
      <c r="A27" s="120"/>
      <c r="B27" s="119"/>
      <c r="D27" s="259" t="s">
        <v>106</v>
      </c>
      <c r="E27" s="113">
        <v>55.17970401691332</v>
      </c>
      <c r="F27" s="115">
        <v>261</v>
      </c>
      <c r="G27" s="114">
        <v>263</v>
      </c>
      <c r="H27" s="114">
        <v>275</v>
      </c>
      <c r="I27" s="114">
        <v>248</v>
      </c>
      <c r="J27" s="140">
        <v>245</v>
      </c>
      <c r="K27" s="114">
        <v>16</v>
      </c>
      <c r="L27" s="116">
        <v>6.5306122448979593</v>
      </c>
    </row>
    <row r="28" spans="1:12" s="110" customFormat="1" ht="15" customHeight="1" x14ac:dyDescent="0.2">
      <c r="A28" s="120"/>
      <c r="B28" s="119"/>
      <c r="D28" s="259" t="s">
        <v>107</v>
      </c>
      <c r="E28" s="113">
        <v>44.82029598308668</v>
      </c>
      <c r="F28" s="115">
        <v>212</v>
      </c>
      <c r="G28" s="114">
        <v>227</v>
      </c>
      <c r="H28" s="114">
        <v>234</v>
      </c>
      <c r="I28" s="114">
        <v>183</v>
      </c>
      <c r="J28" s="140">
        <v>181</v>
      </c>
      <c r="K28" s="114">
        <v>31</v>
      </c>
      <c r="L28" s="116">
        <v>17.127071823204421</v>
      </c>
    </row>
    <row r="29" spans="1:12" s="110" customFormat="1" ht="24.95" customHeight="1" x14ac:dyDescent="0.2">
      <c r="A29" s="604" t="s">
        <v>189</v>
      </c>
      <c r="B29" s="605"/>
      <c r="C29" s="605"/>
      <c r="D29" s="606"/>
      <c r="E29" s="113">
        <v>95.462290866973504</v>
      </c>
      <c r="F29" s="115">
        <v>157424</v>
      </c>
      <c r="G29" s="114">
        <v>158115</v>
      </c>
      <c r="H29" s="114">
        <v>159621</v>
      </c>
      <c r="I29" s="114">
        <v>157362</v>
      </c>
      <c r="J29" s="140">
        <v>156586</v>
      </c>
      <c r="K29" s="114">
        <v>838</v>
      </c>
      <c r="L29" s="116">
        <v>0.53516917221207516</v>
      </c>
    </row>
    <row r="30" spans="1:12" s="110" customFormat="1" ht="15" customHeight="1" x14ac:dyDescent="0.2">
      <c r="A30" s="120"/>
      <c r="B30" s="119"/>
      <c r="C30" s="258" t="s">
        <v>106</v>
      </c>
      <c r="E30" s="113">
        <v>49.339998983636548</v>
      </c>
      <c r="F30" s="115">
        <v>77673</v>
      </c>
      <c r="G30" s="114">
        <v>78018</v>
      </c>
      <c r="H30" s="114">
        <v>78891</v>
      </c>
      <c r="I30" s="114">
        <v>77451</v>
      </c>
      <c r="J30" s="140">
        <v>77150</v>
      </c>
      <c r="K30" s="114">
        <v>523</v>
      </c>
      <c r="L30" s="116">
        <v>0.677900194426442</v>
      </c>
    </row>
    <row r="31" spans="1:12" s="110" customFormat="1" ht="15" customHeight="1" x14ac:dyDescent="0.2">
      <c r="A31" s="120"/>
      <c r="B31" s="119"/>
      <c r="C31" s="258" t="s">
        <v>107</v>
      </c>
      <c r="E31" s="113">
        <v>50.660001016363452</v>
      </c>
      <c r="F31" s="115">
        <v>79751</v>
      </c>
      <c r="G31" s="114">
        <v>80097</v>
      </c>
      <c r="H31" s="114">
        <v>80730</v>
      </c>
      <c r="I31" s="114">
        <v>79911</v>
      </c>
      <c r="J31" s="140">
        <v>79436</v>
      </c>
      <c r="K31" s="114">
        <v>315</v>
      </c>
      <c r="L31" s="116">
        <v>0.39654564681001059</v>
      </c>
    </row>
    <row r="32" spans="1:12" s="110" customFormat="1" ht="15" customHeight="1" x14ac:dyDescent="0.2">
      <c r="A32" s="120"/>
      <c r="B32" s="119" t="s">
        <v>117</v>
      </c>
      <c r="C32" s="258"/>
      <c r="E32" s="113">
        <v>4.5122402323733981</v>
      </c>
      <c r="F32" s="115">
        <v>7441</v>
      </c>
      <c r="G32" s="114">
        <v>7262</v>
      </c>
      <c r="H32" s="114">
        <v>7499</v>
      </c>
      <c r="I32" s="114">
        <v>7457</v>
      </c>
      <c r="J32" s="140">
        <v>6975</v>
      </c>
      <c r="K32" s="114">
        <v>466</v>
      </c>
      <c r="L32" s="116">
        <v>6.6810035842293907</v>
      </c>
    </row>
    <row r="33" spans="1:12" s="110" customFormat="1" ht="15" customHeight="1" x14ac:dyDescent="0.2">
      <c r="A33" s="120"/>
      <c r="B33" s="119"/>
      <c r="C33" s="258" t="s">
        <v>106</v>
      </c>
      <c r="E33" s="113">
        <v>67.101196075796267</v>
      </c>
      <c r="F33" s="115">
        <v>4993</v>
      </c>
      <c r="G33" s="114">
        <v>4835</v>
      </c>
      <c r="H33" s="114">
        <v>5015</v>
      </c>
      <c r="I33" s="114">
        <v>5019</v>
      </c>
      <c r="J33" s="140">
        <v>4741</v>
      </c>
      <c r="K33" s="114">
        <v>252</v>
      </c>
      <c r="L33" s="116">
        <v>5.3153343176545036</v>
      </c>
    </row>
    <row r="34" spans="1:12" s="110" customFormat="1" ht="15" customHeight="1" x14ac:dyDescent="0.2">
      <c r="A34" s="120"/>
      <c r="B34" s="119"/>
      <c r="C34" s="258" t="s">
        <v>107</v>
      </c>
      <c r="E34" s="113">
        <v>32.898803924203733</v>
      </c>
      <c r="F34" s="115">
        <v>2448</v>
      </c>
      <c r="G34" s="114">
        <v>2427</v>
      </c>
      <c r="H34" s="114">
        <v>2484</v>
      </c>
      <c r="I34" s="114">
        <v>2438</v>
      </c>
      <c r="J34" s="140">
        <v>2234</v>
      </c>
      <c r="K34" s="114">
        <v>214</v>
      </c>
      <c r="L34" s="116">
        <v>9.5792300805729624</v>
      </c>
    </row>
    <row r="35" spans="1:12" s="110" customFormat="1" ht="24.95" customHeight="1" x14ac:dyDescent="0.2">
      <c r="A35" s="604" t="s">
        <v>190</v>
      </c>
      <c r="B35" s="605"/>
      <c r="C35" s="605"/>
      <c r="D35" s="606"/>
      <c r="E35" s="113">
        <v>71.098255380305261</v>
      </c>
      <c r="F35" s="115">
        <v>117246</v>
      </c>
      <c r="G35" s="114">
        <v>117675</v>
      </c>
      <c r="H35" s="114">
        <v>119134</v>
      </c>
      <c r="I35" s="114">
        <v>117359</v>
      </c>
      <c r="J35" s="140">
        <v>116901</v>
      </c>
      <c r="K35" s="114">
        <v>345</v>
      </c>
      <c r="L35" s="116">
        <v>0.29512151307516615</v>
      </c>
    </row>
    <row r="36" spans="1:12" s="110" customFormat="1" ht="15" customHeight="1" x14ac:dyDescent="0.2">
      <c r="A36" s="120"/>
      <c r="B36" s="119"/>
      <c r="C36" s="258" t="s">
        <v>106</v>
      </c>
      <c r="E36" s="113">
        <v>62.895109428040186</v>
      </c>
      <c r="F36" s="115">
        <v>73742</v>
      </c>
      <c r="G36" s="114">
        <v>73921</v>
      </c>
      <c r="H36" s="114">
        <v>74871</v>
      </c>
      <c r="I36" s="114">
        <v>73580</v>
      </c>
      <c r="J36" s="140">
        <v>73259</v>
      </c>
      <c r="K36" s="114">
        <v>483</v>
      </c>
      <c r="L36" s="116">
        <v>0.65930465881325162</v>
      </c>
    </row>
    <row r="37" spans="1:12" s="110" customFormat="1" ht="15" customHeight="1" x14ac:dyDescent="0.2">
      <c r="A37" s="120"/>
      <c r="B37" s="119"/>
      <c r="C37" s="258" t="s">
        <v>107</v>
      </c>
      <c r="E37" s="113">
        <v>37.104890571959814</v>
      </c>
      <c r="F37" s="115">
        <v>43504</v>
      </c>
      <c r="G37" s="114">
        <v>43754</v>
      </c>
      <c r="H37" s="114">
        <v>44263</v>
      </c>
      <c r="I37" s="114">
        <v>43779</v>
      </c>
      <c r="J37" s="140">
        <v>43642</v>
      </c>
      <c r="K37" s="114">
        <v>-138</v>
      </c>
      <c r="L37" s="116">
        <v>-0.316209156317309</v>
      </c>
    </row>
    <row r="38" spans="1:12" s="110" customFormat="1" ht="15" customHeight="1" x14ac:dyDescent="0.2">
      <c r="A38" s="120"/>
      <c r="B38" s="119" t="s">
        <v>182</v>
      </c>
      <c r="C38" s="258"/>
      <c r="E38" s="113">
        <v>28.901744619694735</v>
      </c>
      <c r="F38" s="115">
        <v>47661</v>
      </c>
      <c r="G38" s="114">
        <v>47748</v>
      </c>
      <c r="H38" s="114">
        <v>48033</v>
      </c>
      <c r="I38" s="114">
        <v>47511</v>
      </c>
      <c r="J38" s="140">
        <v>46706</v>
      </c>
      <c r="K38" s="114">
        <v>955</v>
      </c>
      <c r="L38" s="116">
        <v>2.0447051770650453</v>
      </c>
    </row>
    <row r="39" spans="1:12" s="110" customFormat="1" ht="15" customHeight="1" x14ac:dyDescent="0.2">
      <c r="A39" s="120"/>
      <c r="B39" s="119"/>
      <c r="C39" s="258" t="s">
        <v>106</v>
      </c>
      <c r="E39" s="113">
        <v>18.778456180105326</v>
      </c>
      <c r="F39" s="115">
        <v>8950</v>
      </c>
      <c r="G39" s="114">
        <v>8965</v>
      </c>
      <c r="H39" s="114">
        <v>9068</v>
      </c>
      <c r="I39" s="114">
        <v>8924</v>
      </c>
      <c r="J39" s="140">
        <v>8662</v>
      </c>
      <c r="K39" s="114">
        <v>288</v>
      </c>
      <c r="L39" s="116">
        <v>3.3248672362041098</v>
      </c>
    </row>
    <row r="40" spans="1:12" s="110" customFormat="1" ht="15" customHeight="1" x14ac:dyDescent="0.2">
      <c r="A40" s="120"/>
      <c r="B40" s="119"/>
      <c r="C40" s="258" t="s">
        <v>107</v>
      </c>
      <c r="E40" s="113">
        <v>81.221543819894677</v>
      </c>
      <c r="F40" s="115">
        <v>38711</v>
      </c>
      <c r="G40" s="114">
        <v>38783</v>
      </c>
      <c r="H40" s="114">
        <v>38965</v>
      </c>
      <c r="I40" s="114">
        <v>38587</v>
      </c>
      <c r="J40" s="140">
        <v>38044</v>
      </c>
      <c r="K40" s="114">
        <v>667</v>
      </c>
      <c r="L40" s="116">
        <v>1.753233098517506</v>
      </c>
    </row>
    <row r="41" spans="1:12" s="110" customFormat="1" ht="24.75" customHeight="1" x14ac:dyDescent="0.2">
      <c r="A41" s="604" t="s">
        <v>518</v>
      </c>
      <c r="B41" s="605"/>
      <c r="C41" s="605"/>
      <c r="D41" s="606"/>
      <c r="E41" s="113">
        <v>3.689958582716319</v>
      </c>
      <c r="F41" s="115">
        <v>6085</v>
      </c>
      <c r="G41" s="114">
        <v>6613</v>
      </c>
      <c r="H41" s="114">
        <v>6771</v>
      </c>
      <c r="I41" s="114">
        <v>5458</v>
      </c>
      <c r="J41" s="140">
        <v>5865</v>
      </c>
      <c r="K41" s="114">
        <v>220</v>
      </c>
      <c r="L41" s="116">
        <v>3.7510656436487637</v>
      </c>
    </row>
    <row r="42" spans="1:12" s="110" customFormat="1" ht="15" customHeight="1" x14ac:dyDescent="0.2">
      <c r="A42" s="120"/>
      <c r="B42" s="119"/>
      <c r="C42" s="258" t="s">
        <v>106</v>
      </c>
      <c r="E42" s="113">
        <v>61.446179129005749</v>
      </c>
      <c r="F42" s="115">
        <v>3739</v>
      </c>
      <c r="G42" s="114">
        <v>4134</v>
      </c>
      <c r="H42" s="114">
        <v>4194</v>
      </c>
      <c r="I42" s="114">
        <v>3347</v>
      </c>
      <c r="J42" s="140">
        <v>3557</v>
      </c>
      <c r="K42" s="114">
        <v>182</v>
      </c>
      <c r="L42" s="116">
        <v>5.1166713522631433</v>
      </c>
    </row>
    <row r="43" spans="1:12" s="110" customFormat="1" ht="15" customHeight="1" x14ac:dyDescent="0.2">
      <c r="A43" s="123"/>
      <c r="B43" s="124"/>
      <c r="C43" s="260" t="s">
        <v>107</v>
      </c>
      <c r="D43" s="261"/>
      <c r="E43" s="125">
        <v>38.553820870994251</v>
      </c>
      <c r="F43" s="143">
        <v>2346</v>
      </c>
      <c r="G43" s="144">
        <v>2479</v>
      </c>
      <c r="H43" s="144">
        <v>2577</v>
      </c>
      <c r="I43" s="144">
        <v>2111</v>
      </c>
      <c r="J43" s="145">
        <v>2308</v>
      </c>
      <c r="K43" s="144">
        <v>38</v>
      </c>
      <c r="L43" s="146">
        <v>1.6464471403812826</v>
      </c>
    </row>
    <row r="44" spans="1:12" s="110" customFormat="1" ht="45.75" customHeight="1" x14ac:dyDescent="0.2">
      <c r="A44" s="604" t="s">
        <v>191</v>
      </c>
      <c r="B44" s="605"/>
      <c r="C44" s="605"/>
      <c r="D44" s="606"/>
      <c r="E44" s="113">
        <v>1.8695385884165014</v>
      </c>
      <c r="F44" s="115">
        <v>3083</v>
      </c>
      <c r="G44" s="114">
        <v>3128</v>
      </c>
      <c r="H44" s="114">
        <v>3121</v>
      </c>
      <c r="I44" s="114">
        <v>3074</v>
      </c>
      <c r="J44" s="140">
        <v>3122</v>
      </c>
      <c r="K44" s="114">
        <v>-39</v>
      </c>
      <c r="L44" s="116">
        <v>-1.2491992312620115</v>
      </c>
    </row>
    <row r="45" spans="1:12" s="110" customFormat="1" ht="15" customHeight="1" x14ac:dyDescent="0.2">
      <c r="A45" s="120"/>
      <c r="B45" s="119"/>
      <c r="C45" s="258" t="s">
        <v>106</v>
      </c>
      <c r="E45" s="113">
        <v>62.925721699643205</v>
      </c>
      <c r="F45" s="115">
        <v>1940</v>
      </c>
      <c r="G45" s="114">
        <v>1964</v>
      </c>
      <c r="H45" s="114">
        <v>1960</v>
      </c>
      <c r="I45" s="114">
        <v>1937</v>
      </c>
      <c r="J45" s="140">
        <v>1969</v>
      </c>
      <c r="K45" s="114">
        <v>-29</v>
      </c>
      <c r="L45" s="116">
        <v>-1.4728288471305231</v>
      </c>
    </row>
    <row r="46" spans="1:12" s="110" customFormat="1" ht="15" customHeight="1" x14ac:dyDescent="0.2">
      <c r="A46" s="123"/>
      <c r="B46" s="124"/>
      <c r="C46" s="260" t="s">
        <v>107</v>
      </c>
      <c r="D46" s="261"/>
      <c r="E46" s="125">
        <v>37.074278300356795</v>
      </c>
      <c r="F46" s="143">
        <v>1143</v>
      </c>
      <c r="G46" s="144">
        <v>1164</v>
      </c>
      <c r="H46" s="144">
        <v>1161</v>
      </c>
      <c r="I46" s="144">
        <v>1137</v>
      </c>
      <c r="J46" s="145">
        <v>1153</v>
      </c>
      <c r="K46" s="144">
        <v>-10</v>
      </c>
      <c r="L46" s="146">
        <v>-0.86730268863833482</v>
      </c>
    </row>
    <row r="47" spans="1:12" s="110" customFormat="1" ht="39" customHeight="1" x14ac:dyDescent="0.2">
      <c r="A47" s="604" t="s">
        <v>519</v>
      </c>
      <c r="B47" s="607"/>
      <c r="C47" s="607"/>
      <c r="D47" s="608"/>
      <c r="E47" s="113">
        <v>0.49361155075284857</v>
      </c>
      <c r="F47" s="115">
        <v>814</v>
      </c>
      <c r="G47" s="114">
        <v>824</v>
      </c>
      <c r="H47" s="114">
        <v>778</v>
      </c>
      <c r="I47" s="114">
        <v>748</v>
      </c>
      <c r="J47" s="140">
        <v>815</v>
      </c>
      <c r="K47" s="114">
        <v>-1</v>
      </c>
      <c r="L47" s="116">
        <v>-0.12269938650306748</v>
      </c>
    </row>
    <row r="48" spans="1:12" s="110" customFormat="1" ht="15" customHeight="1" x14ac:dyDescent="0.2">
      <c r="A48" s="120"/>
      <c r="B48" s="119"/>
      <c r="C48" s="258" t="s">
        <v>106</v>
      </c>
      <c r="E48" s="113">
        <v>38.329238329238329</v>
      </c>
      <c r="F48" s="115">
        <v>312</v>
      </c>
      <c r="G48" s="114">
        <v>317</v>
      </c>
      <c r="H48" s="114">
        <v>303</v>
      </c>
      <c r="I48" s="114">
        <v>302</v>
      </c>
      <c r="J48" s="140">
        <v>327</v>
      </c>
      <c r="K48" s="114">
        <v>-15</v>
      </c>
      <c r="L48" s="116">
        <v>-4.5871559633027523</v>
      </c>
    </row>
    <row r="49" spans="1:12" s="110" customFormat="1" ht="15" customHeight="1" x14ac:dyDescent="0.2">
      <c r="A49" s="123"/>
      <c r="B49" s="124"/>
      <c r="C49" s="260" t="s">
        <v>107</v>
      </c>
      <c r="D49" s="261"/>
      <c r="E49" s="125">
        <v>61.670761670761671</v>
      </c>
      <c r="F49" s="143">
        <v>502</v>
      </c>
      <c r="G49" s="144">
        <v>507</v>
      </c>
      <c r="H49" s="144">
        <v>475</v>
      </c>
      <c r="I49" s="144">
        <v>446</v>
      </c>
      <c r="J49" s="145">
        <v>488</v>
      </c>
      <c r="K49" s="144">
        <v>14</v>
      </c>
      <c r="L49" s="146">
        <v>2.8688524590163933</v>
      </c>
    </row>
    <row r="50" spans="1:12" s="110" customFormat="1" ht="24.95" customHeight="1" x14ac:dyDescent="0.2">
      <c r="A50" s="609" t="s">
        <v>192</v>
      </c>
      <c r="B50" s="610"/>
      <c r="C50" s="610"/>
      <c r="D50" s="611"/>
      <c r="E50" s="262">
        <v>8.1827939384016446</v>
      </c>
      <c r="F50" s="263">
        <v>13494</v>
      </c>
      <c r="G50" s="264">
        <v>14074</v>
      </c>
      <c r="H50" s="264">
        <v>14365</v>
      </c>
      <c r="I50" s="264">
        <v>12869</v>
      </c>
      <c r="J50" s="265">
        <v>12885</v>
      </c>
      <c r="K50" s="263">
        <v>609</v>
      </c>
      <c r="L50" s="266">
        <v>4.7264260768335271</v>
      </c>
    </row>
    <row r="51" spans="1:12" s="110" customFormat="1" ht="15" customHeight="1" x14ac:dyDescent="0.2">
      <c r="A51" s="120"/>
      <c r="B51" s="119"/>
      <c r="C51" s="258" t="s">
        <v>106</v>
      </c>
      <c r="E51" s="113">
        <v>60.063732029049952</v>
      </c>
      <c r="F51" s="115">
        <v>8105</v>
      </c>
      <c r="G51" s="114">
        <v>8445</v>
      </c>
      <c r="H51" s="114">
        <v>8622</v>
      </c>
      <c r="I51" s="114">
        <v>7663</v>
      </c>
      <c r="J51" s="140">
        <v>7664</v>
      </c>
      <c r="K51" s="114">
        <v>441</v>
      </c>
      <c r="L51" s="116">
        <v>5.7541753653444676</v>
      </c>
    </row>
    <row r="52" spans="1:12" s="110" customFormat="1" ht="15" customHeight="1" x14ac:dyDescent="0.2">
      <c r="A52" s="120"/>
      <c r="B52" s="119"/>
      <c r="C52" s="258" t="s">
        <v>107</v>
      </c>
      <c r="E52" s="113">
        <v>39.936267970950048</v>
      </c>
      <c r="F52" s="115">
        <v>5389</v>
      </c>
      <c r="G52" s="114">
        <v>5629</v>
      </c>
      <c r="H52" s="114">
        <v>5743</v>
      </c>
      <c r="I52" s="114">
        <v>5206</v>
      </c>
      <c r="J52" s="140">
        <v>5221</v>
      </c>
      <c r="K52" s="114">
        <v>168</v>
      </c>
      <c r="L52" s="116">
        <v>3.2177743727255317</v>
      </c>
    </row>
    <row r="53" spans="1:12" s="110" customFormat="1" ht="15" customHeight="1" x14ac:dyDescent="0.2">
      <c r="A53" s="120"/>
      <c r="B53" s="119"/>
      <c r="C53" s="258" t="s">
        <v>187</v>
      </c>
      <c r="D53" s="110" t="s">
        <v>193</v>
      </c>
      <c r="E53" s="113">
        <v>32.888691270194158</v>
      </c>
      <c r="F53" s="115">
        <v>4438</v>
      </c>
      <c r="G53" s="114">
        <v>5130</v>
      </c>
      <c r="H53" s="114">
        <v>5355</v>
      </c>
      <c r="I53" s="114">
        <v>3884</v>
      </c>
      <c r="J53" s="140">
        <v>4266</v>
      </c>
      <c r="K53" s="114">
        <v>172</v>
      </c>
      <c r="L53" s="116">
        <v>4.0318799812470703</v>
      </c>
    </row>
    <row r="54" spans="1:12" s="110" customFormat="1" ht="15" customHeight="1" x14ac:dyDescent="0.2">
      <c r="A54" s="120"/>
      <c r="B54" s="119"/>
      <c r="D54" s="267" t="s">
        <v>194</v>
      </c>
      <c r="E54" s="113">
        <v>64.037854889589909</v>
      </c>
      <c r="F54" s="115">
        <v>2842</v>
      </c>
      <c r="G54" s="114">
        <v>3281</v>
      </c>
      <c r="H54" s="114">
        <v>3420</v>
      </c>
      <c r="I54" s="114">
        <v>2498</v>
      </c>
      <c r="J54" s="140">
        <v>2708</v>
      </c>
      <c r="K54" s="114">
        <v>134</v>
      </c>
      <c r="L54" s="116">
        <v>4.9483013293943872</v>
      </c>
    </row>
    <row r="55" spans="1:12" s="110" customFormat="1" ht="15" customHeight="1" x14ac:dyDescent="0.2">
      <c r="A55" s="120"/>
      <c r="B55" s="119"/>
      <c r="D55" s="267" t="s">
        <v>195</v>
      </c>
      <c r="E55" s="113">
        <v>35.962145110410091</v>
      </c>
      <c r="F55" s="115">
        <v>1596</v>
      </c>
      <c r="G55" s="114">
        <v>1849</v>
      </c>
      <c r="H55" s="114">
        <v>1935</v>
      </c>
      <c r="I55" s="114">
        <v>1386</v>
      </c>
      <c r="J55" s="140">
        <v>1558</v>
      </c>
      <c r="K55" s="114">
        <v>38</v>
      </c>
      <c r="L55" s="116">
        <v>2.4390243902439024</v>
      </c>
    </row>
    <row r="56" spans="1:12" s="110" customFormat="1" ht="15" customHeight="1" x14ac:dyDescent="0.2">
      <c r="A56" s="120"/>
      <c r="B56" s="119" t="s">
        <v>196</v>
      </c>
      <c r="C56" s="258"/>
      <c r="E56" s="113">
        <v>69.510693906262318</v>
      </c>
      <c r="F56" s="115">
        <v>114628</v>
      </c>
      <c r="G56" s="114">
        <v>114404</v>
      </c>
      <c r="H56" s="114">
        <v>115511</v>
      </c>
      <c r="I56" s="114">
        <v>114927</v>
      </c>
      <c r="J56" s="140">
        <v>113902</v>
      </c>
      <c r="K56" s="114">
        <v>726</v>
      </c>
      <c r="L56" s="116">
        <v>0.63739003704939334</v>
      </c>
    </row>
    <row r="57" spans="1:12" s="110" customFormat="1" ht="15" customHeight="1" x14ac:dyDescent="0.2">
      <c r="A57" s="120"/>
      <c r="B57" s="119"/>
      <c r="C57" s="258" t="s">
        <v>106</v>
      </c>
      <c r="E57" s="113">
        <v>49.042118854032175</v>
      </c>
      <c r="F57" s="115">
        <v>56216</v>
      </c>
      <c r="G57" s="114">
        <v>55984</v>
      </c>
      <c r="H57" s="114">
        <v>56641</v>
      </c>
      <c r="I57" s="114">
        <v>56363</v>
      </c>
      <c r="J57" s="140">
        <v>55836</v>
      </c>
      <c r="K57" s="114">
        <v>380</v>
      </c>
      <c r="L57" s="116">
        <v>0.68056451035174437</v>
      </c>
    </row>
    <row r="58" spans="1:12" s="110" customFormat="1" ht="15" customHeight="1" x14ac:dyDescent="0.2">
      <c r="A58" s="120"/>
      <c r="B58" s="119"/>
      <c r="C58" s="258" t="s">
        <v>107</v>
      </c>
      <c r="E58" s="113">
        <v>50.957881145967825</v>
      </c>
      <c r="F58" s="115">
        <v>58412</v>
      </c>
      <c r="G58" s="114">
        <v>58420</v>
      </c>
      <c r="H58" s="114">
        <v>58870</v>
      </c>
      <c r="I58" s="114">
        <v>58564</v>
      </c>
      <c r="J58" s="140">
        <v>58066</v>
      </c>
      <c r="K58" s="114">
        <v>346</v>
      </c>
      <c r="L58" s="116">
        <v>0.5958736610064409</v>
      </c>
    </row>
    <row r="59" spans="1:12" s="110" customFormat="1" ht="15" customHeight="1" x14ac:dyDescent="0.2">
      <c r="A59" s="120"/>
      <c r="B59" s="119"/>
      <c r="C59" s="258" t="s">
        <v>105</v>
      </c>
      <c r="D59" s="110" t="s">
        <v>197</v>
      </c>
      <c r="E59" s="113">
        <v>91.666957462400106</v>
      </c>
      <c r="F59" s="115">
        <v>105076</v>
      </c>
      <c r="G59" s="114">
        <v>104879</v>
      </c>
      <c r="H59" s="114">
        <v>105934</v>
      </c>
      <c r="I59" s="114">
        <v>105404</v>
      </c>
      <c r="J59" s="140">
        <v>104439</v>
      </c>
      <c r="K59" s="114">
        <v>637</v>
      </c>
      <c r="L59" s="116">
        <v>0.60992541100546727</v>
      </c>
    </row>
    <row r="60" spans="1:12" s="110" customFormat="1" ht="15" customHeight="1" x14ac:dyDescent="0.2">
      <c r="A60" s="120"/>
      <c r="B60" s="119"/>
      <c r="C60" s="258"/>
      <c r="D60" s="267" t="s">
        <v>198</v>
      </c>
      <c r="E60" s="113">
        <v>49.02546728082531</v>
      </c>
      <c r="F60" s="115">
        <v>51514</v>
      </c>
      <c r="G60" s="114">
        <v>51304</v>
      </c>
      <c r="H60" s="114">
        <v>51927</v>
      </c>
      <c r="I60" s="114">
        <v>51688</v>
      </c>
      <c r="J60" s="140">
        <v>51212</v>
      </c>
      <c r="K60" s="114">
        <v>302</v>
      </c>
      <c r="L60" s="116">
        <v>0.58970553776458645</v>
      </c>
    </row>
    <row r="61" spans="1:12" s="110" customFormat="1" ht="15" customHeight="1" x14ac:dyDescent="0.2">
      <c r="A61" s="120"/>
      <c r="B61" s="119"/>
      <c r="C61" s="258"/>
      <c r="D61" s="267" t="s">
        <v>199</v>
      </c>
      <c r="E61" s="113">
        <v>50.97453271917469</v>
      </c>
      <c r="F61" s="115">
        <v>53562</v>
      </c>
      <c r="G61" s="114">
        <v>53575</v>
      </c>
      <c r="H61" s="114">
        <v>54007</v>
      </c>
      <c r="I61" s="114">
        <v>53716</v>
      </c>
      <c r="J61" s="140">
        <v>53227</v>
      </c>
      <c r="K61" s="114">
        <v>335</v>
      </c>
      <c r="L61" s="116">
        <v>0.62937982602814357</v>
      </c>
    </row>
    <row r="62" spans="1:12" s="110" customFormat="1" ht="15" customHeight="1" x14ac:dyDescent="0.2">
      <c r="A62" s="120"/>
      <c r="B62" s="119"/>
      <c r="C62" s="258"/>
      <c r="D62" s="258" t="s">
        <v>200</v>
      </c>
      <c r="E62" s="113">
        <v>8.3330425375998889</v>
      </c>
      <c r="F62" s="115">
        <v>9552</v>
      </c>
      <c r="G62" s="114">
        <v>9525</v>
      </c>
      <c r="H62" s="114">
        <v>9577</v>
      </c>
      <c r="I62" s="114">
        <v>9523</v>
      </c>
      <c r="J62" s="140">
        <v>9463</v>
      </c>
      <c r="K62" s="114">
        <v>89</v>
      </c>
      <c r="L62" s="116">
        <v>0.94050512522455876</v>
      </c>
    </row>
    <row r="63" spans="1:12" s="110" customFormat="1" ht="15" customHeight="1" x14ac:dyDescent="0.2">
      <c r="A63" s="120"/>
      <c r="B63" s="119"/>
      <c r="C63" s="258"/>
      <c r="D63" s="267" t="s">
        <v>198</v>
      </c>
      <c r="E63" s="113">
        <v>49.225293132328311</v>
      </c>
      <c r="F63" s="115">
        <v>4702</v>
      </c>
      <c r="G63" s="114">
        <v>4680</v>
      </c>
      <c r="H63" s="114">
        <v>4714</v>
      </c>
      <c r="I63" s="114">
        <v>4675</v>
      </c>
      <c r="J63" s="140">
        <v>4624</v>
      </c>
      <c r="K63" s="114">
        <v>78</v>
      </c>
      <c r="L63" s="116">
        <v>1.6868512110726643</v>
      </c>
    </row>
    <row r="64" spans="1:12" s="110" customFormat="1" ht="15" customHeight="1" x14ac:dyDescent="0.2">
      <c r="A64" s="120"/>
      <c r="B64" s="119"/>
      <c r="C64" s="258"/>
      <c r="D64" s="267" t="s">
        <v>199</v>
      </c>
      <c r="E64" s="113">
        <v>50.774706867671689</v>
      </c>
      <c r="F64" s="115">
        <v>4850</v>
      </c>
      <c r="G64" s="114">
        <v>4845</v>
      </c>
      <c r="H64" s="114">
        <v>4863</v>
      </c>
      <c r="I64" s="114">
        <v>4848</v>
      </c>
      <c r="J64" s="140">
        <v>4839</v>
      </c>
      <c r="K64" s="114">
        <v>11</v>
      </c>
      <c r="L64" s="116">
        <v>0.22731969415168424</v>
      </c>
    </row>
    <row r="65" spans="1:12" s="110" customFormat="1" ht="15" customHeight="1" x14ac:dyDescent="0.2">
      <c r="A65" s="120"/>
      <c r="B65" s="119" t="s">
        <v>201</v>
      </c>
      <c r="C65" s="258"/>
      <c r="E65" s="113">
        <v>12.342107976010722</v>
      </c>
      <c r="F65" s="115">
        <v>20353</v>
      </c>
      <c r="G65" s="114">
        <v>20210</v>
      </c>
      <c r="H65" s="114">
        <v>20065</v>
      </c>
      <c r="I65" s="114">
        <v>19930</v>
      </c>
      <c r="J65" s="140">
        <v>19761</v>
      </c>
      <c r="K65" s="114">
        <v>592</v>
      </c>
      <c r="L65" s="116">
        <v>2.9957998077020394</v>
      </c>
    </row>
    <row r="66" spans="1:12" s="110" customFormat="1" ht="15" customHeight="1" x14ac:dyDescent="0.2">
      <c r="A66" s="120"/>
      <c r="B66" s="119"/>
      <c r="C66" s="258" t="s">
        <v>106</v>
      </c>
      <c r="E66" s="113">
        <v>44.578194860708493</v>
      </c>
      <c r="F66" s="115">
        <v>9073</v>
      </c>
      <c r="G66" s="114">
        <v>8988</v>
      </c>
      <c r="H66" s="114">
        <v>8934</v>
      </c>
      <c r="I66" s="114">
        <v>8847</v>
      </c>
      <c r="J66" s="140">
        <v>8793</v>
      </c>
      <c r="K66" s="114">
        <v>280</v>
      </c>
      <c r="L66" s="116">
        <v>3.1843511884453544</v>
      </c>
    </row>
    <row r="67" spans="1:12" s="110" customFormat="1" ht="15" customHeight="1" x14ac:dyDescent="0.2">
      <c r="A67" s="120"/>
      <c r="B67" s="119"/>
      <c r="C67" s="258" t="s">
        <v>107</v>
      </c>
      <c r="E67" s="113">
        <v>55.421805139291507</v>
      </c>
      <c r="F67" s="115">
        <v>11280</v>
      </c>
      <c r="G67" s="114">
        <v>11222</v>
      </c>
      <c r="H67" s="114">
        <v>11131</v>
      </c>
      <c r="I67" s="114">
        <v>11083</v>
      </c>
      <c r="J67" s="140">
        <v>10968</v>
      </c>
      <c r="K67" s="114">
        <v>312</v>
      </c>
      <c r="L67" s="116">
        <v>2.8446389496717726</v>
      </c>
    </row>
    <row r="68" spans="1:12" s="110" customFormat="1" ht="15" customHeight="1" x14ac:dyDescent="0.2">
      <c r="A68" s="120"/>
      <c r="B68" s="119"/>
      <c r="C68" s="258" t="s">
        <v>105</v>
      </c>
      <c r="D68" s="110" t="s">
        <v>202</v>
      </c>
      <c r="E68" s="113">
        <v>14.179727804254901</v>
      </c>
      <c r="F68" s="115">
        <v>2886</v>
      </c>
      <c r="G68" s="114">
        <v>2837</v>
      </c>
      <c r="H68" s="114">
        <v>2737</v>
      </c>
      <c r="I68" s="114">
        <v>2642</v>
      </c>
      <c r="J68" s="140">
        <v>2564</v>
      </c>
      <c r="K68" s="114">
        <v>322</v>
      </c>
      <c r="L68" s="116">
        <v>12.558502340093604</v>
      </c>
    </row>
    <row r="69" spans="1:12" s="110" customFormat="1" ht="15" customHeight="1" x14ac:dyDescent="0.2">
      <c r="A69" s="120"/>
      <c r="B69" s="119"/>
      <c r="C69" s="258"/>
      <c r="D69" s="267" t="s">
        <v>198</v>
      </c>
      <c r="E69" s="113">
        <v>46.465696465696467</v>
      </c>
      <c r="F69" s="115">
        <v>1341</v>
      </c>
      <c r="G69" s="114">
        <v>1327</v>
      </c>
      <c r="H69" s="114">
        <v>1282</v>
      </c>
      <c r="I69" s="114">
        <v>1247</v>
      </c>
      <c r="J69" s="140">
        <v>1220</v>
      </c>
      <c r="K69" s="114">
        <v>121</v>
      </c>
      <c r="L69" s="116">
        <v>9.9180327868852451</v>
      </c>
    </row>
    <row r="70" spans="1:12" s="110" customFormat="1" ht="15" customHeight="1" x14ac:dyDescent="0.2">
      <c r="A70" s="120"/>
      <c r="B70" s="119"/>
      <c r="C70" s="258"/>
      <c r="D70" s="267" t="s">
        <v>199</v>
      </c>
      <c r="E70" s="113">
        <v>53.534303534303533</v>
      </c>
      <c r="F70" s="115">
        <v>1545</v>
      </c>
      <c r="G70" s="114">
        <v>1510</v>
      </c>
      <c r="H70" s="114">
        <v>1455</v>
      </c>
      <c r="I70" s="114">
        <v>1395</v>
      </c>
      <c r="J70" s="140">
        <v>1344</v>
      </c>
      <c r="K70" s="114">
        <v>201</v>
      </c>
      <c r="L70" s="116">
        <v>14.955357142857142</v>
      </c>
    </row>
    <row r="71" spans="1:12" s="110" customFormat="1" ht="15" customHeight="1" x14ac:dyDescent="0.2">
      <c r="A71" s="120"/>
      <c r="B71" s="119"/>
      <c r="C71" s="258"/>
      <c r="D71" s="110" t="s">
        <v>203</v>
      </c>
      <c r="E71" s="113">
        <v>80.572888517663245</v>
      </c>
      <c r="F71" s="115">
        <v>16399</v>
      </c>
      <c r="G71" s="114">
        <v>16338</v>
      </c>
      <c r="H71" s="114">
        <v>16295</v>
      </c>
      <c r="I71" s="114">
        <v>16276</v>
      </c>
      <c r="J71" s="140">
        <v>16208</v>
      </c>
      <c r="K71" s="114">
        <v>191</v>
      </c>
      <c r="L71" s="116">
        <v>1.1784304047384009</v>
      </c>
    </row>
    <row r="72" spans="1:12" s="110" customFormat="1" ht="15" customHeight="1" x14ac:dyDescent="0.2">
      <c r="A72" s="120"/>
      <c r="B72" s="119"/>
      <c r="C72" s="258"/>
      <c r="D72" s="267" t="s">
        <v>198</v>
      </c>
      <c r="E72" s="113">
        <v>43.606317458381611</v>
      </c>
      <c r="F72" s="115">
        <v>7151</v>
      </c>
      <c r="G72" s="114">
        <v>7094</v>
      </c>
      <c r="H72" s="114">
        <v>7076</v>
      </c>
      <c r="I72" s="114">
        <v>7035</v>
      </c>
      <c r="J72" s="140">
        <v>7022</v>
      </c>
      <c r="K72" s="114">
        <v>129</v>
      </c>
      <c r="L72" s="116">
        <v>1.8370834520079748</v>
      </c>
    </row>
    <row r="73" spans="1:12" s="110" customFormat="1" ht="15" customHeight="1" x14ac:dyDescent="0.2">
      <c r="A73" s="120"/>
      <c r="B73" s="119"/>
      <c r="C73" s="258"/>
      <c r="D73" s="267" t="s">
        <v>199</v>
      </c>
      <c r="E73" s="113">
        <v>56.393682541618389</v>
      </c>
      <c r="F73" s="115">
        <v>9248</v>
      </c>
      <c r="G73" s="114">
        <v>9244</v>
      </c>
      <c r="H73" s="114">
        <v>9219</v>
      </c>
      <c r="I73" s="114">
        <v>9241</v>
      </c>
      <c r="J73" s="140">
        <v>9186</v>
      </c>
      <c r="K73" s="114">
        <v>62</v>
      </c>
      <c r="L73" s="116">
        <v>0.67494012627912037</v>
      </c>
    </row>
    <row r="74" spans="1:12" s="110" customFormat="1" ht="15" customHeight="1" x14ac:dyDescent="0.2">
      <c r="A74" s="120"/>
      <c r="B74" s="119"/>
      <c r="C74" s="258"/>
      <c r="D74" s="110" t="s">
        <v>204</v>
      </c>
      <c r="E74" s="113">
        <v>5.2473836780818557</v>
      </c>
      <c r="F74" s="115">
        <v>1068</v>
      </c>
      <c r="G74" s="114">
        <v>1035</v>
      </c>
      <c r="H74" s="114">
        <v>1033</v>
      </c>
      <c r="I74" s="114">
        <v>1012</v>
      </c>
      <c r="J74" s="140">
        <v>989</v>
      </c>
      <c r="K74" s="114">
        <v>79</v>
      </c>
      <c r="L74" s="116">
        <v>7.9878665318503543</v>
      </c>
    </row>
    <row r="75" spans="1:12" s="110" customFormat="1" ht="15" customHeight="1" x14ac:dyDescent="0.2">
      <c r="A75" s="120"/>
      <c r="B75" s="119"/>
      <c r="C75" s="258"/>
      <c r="D75" s="267" t="s">
        <v>198</v>
      </c>
      <c r="E75" s="113">
        <v>54.400749063670411</v>
      </c>
      <c r="F75" s="115">
        <v>581</v>
      </c>
      <c r="G75" s="114">
        <v>567</v>
      </c>
      <c r="H75" s="114">
        <v>576</v>
      </c>
      <c r="I75" s="114">
        <v>565</v>
      </c>
      <c r="J75" s="140">
        <v>551</v>
      </c>
      <c r="K75" s="114">
        <v>30</v>
      </c>
      <c r="L75" s="116">
        <v>5.4446460980036298</v>
      </c>
    </row>
    <row r="76" spans="1:12" s="110" customFormat="1" ht="15" customHeight="1" x14ac:dyDescent="0.2">
      <c r="A76" s="120"/>
      <c r="B76" s="119"/>
      <c r="C76" s="258"/>
      <c r="D76" s="267" t="s">
        <v>199</v>
      </c>
      <c r="E76" s="113">
        <v>45.599250936329589</v>
      </c>
      <c r="F76" s="115">
        <v>487</v>
      </c>
      <c r="G76" s="114">
        <v>468</v>
      </c>
      <c r="H76" s="114">
        <v>457</v>
      </c>
      <c r="I76" s="114">
        <v>447</v>
      </c>
      <c r="J76" s="140">
        <v>438</v>
      </c>
      <c r="K76" s="114">
        <v>49</v>
      </c>
      <c r="L76" s="116">
        <v>11.187214611872147</v>
      </c>
    </row>
    <row r="77" spans="1:12" s="110" customFormat="1" ht="15" customHeight="1" x14ac:dyDescent="0.2">
      <c r="A77" s="534"/>
      <c r="B77" s="119" t="s">
        <v>205</v>
      </c>
      <c r="C77" s="268"/>
      <c r="D77" s="182"/>
      <c r="E77" s="113">
        <v>9.9644041793253173</v>
      </c>
      <c r="F77" s="115">
        <v>16432</v>
      </c>
      <c r="G77" s="114">
        <v>16735</v>
      </c>
      <c r="H77" s="114">
        <v>17226</v>
      </c>
      <c r="I77" s="114">
        <v>17144</v>
      </c>
      <c r="J77" s="140">
        <v>17059</v>
      </c>
      <c r="K77" s="114">
        <v>-627</v>
      </c>
      <c r="L77" s="116">
        <v>-3.6754792191804913</v>
      </c>
    </row>
    <row r="78" spans="1:12" s="110" customFormat="1" ht="15" customHeight="1" x14ac:dyDescent="0.2">
      <c r="A78" s="120"/>
      <c r="B78" s="119"/>
      <c r="C78" s="268" t="s">
        <v>106</v>
      </c>
      <c r="D78" s="182"/>
      <c r="E78" s="113">
        <v>56.584712755598829</v>
      </c>
      <c r="F78" s="115">
        <v>9298</v>
      </c>
      <c r="G78" s="114">
        <v>9469</v>
      </c>
      <c r="H78" s="114">
        <v>9742</v>
      </c>
      <c r="I78" s="114">
        <v>9631</v>
      </c>
      <c r="J78" s="140">
        <v>9628</v>
      </c>
      <c r="K78" s="114">
        <v>-330</v>
      </c>
      <c r="L78" s="116">
        <v>-3.4275031159119234</v>
      </c>
    </row>
    <row r="79" spans="1:12" s="110" customFormat="1" ht="15" customHeight="1" x14ac:dyDescent="0.2">
      <c r="A79" s="123"/>
      <c r="B79" s="124"/>
      <c r="C79" s="260" t="s">
        <v>107</v>
      </c>
      <c r="D79" s="261"/>
      <c r="E79" s="125">
        <v>43.415287244401171</v>
      </c>
      <c r="F79" s="143">
        <v>7134</v>
      </c>
      <c r="G79" s="144">
        <v>7266</v>
      </c>
      <c r="H79" s="144">
        <v>7484</v>
      </c>
      <c r="I79" s="144">
        <v>7513</v>
      </c>
      <c r="J79" s="145">
        <v>7431</v>
      </c>
      <c r="K79" s="144">
        <v>-297</v>
      </c>
      <c r="L79" s="146">
        <v>-3.9967702866370609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164907</v>
      </c>
      <c r="E11" s="114">
        <v>165423</v>
      </c>
      <c r="F11" s="114">
        <v>167167</v>
      </c>
      <c r="G11" s="114">
        <v>164870</v>
      </c>
      <c r="H11" s="140">
        <v>163607</v>
      </c>
      <c r="I11" s="115">
        <v>1300</v>
      </c>
      <c r="J11" s="116">
        <v>0.7945870286723673</v>
      </c>
    </row>
    <row r="12" spans="1:15" s="110" customFormat="1" ht="24.95" customHeight="1" x14ac:dyDescent="0.2">
      <c r="A12" s="193" t="s">
        <v>132</v>
      </c>
      <c r="B12" s="194" t="s">
        <v>133</v>
      </c>
      <c r="C12" s="113">
        <v>3.209081482290018</v>
      </c>
      <c r="D12" s="115">
        <v>5292</v>
      </c>
      <c r="E12" s="114">
        <v>5121</v>
      </c>
      <c r="F12" s="114">
        <v>5533</v>
      </c>
      <c r="G12" s="114">
        <v>5364</v>
      </c>
      <c r="H12" s="140">
        <v>5243</v>
      </c>
      <c r="I12" s="115">
        <v>49</v>
      </c>
      <c r="J12" s="116">
        <v>0.93457943925233644</v>
      </c>
    </row>
    <row r="13" spans="1:15" s="110" customFormat="1" ht="24.95" customHeight="1" x14ac:dyDescent="0.2">
      <c r="A13" s="193" t="s">
        <v>134</v>
      </c>
      <c r="B13" s="199" t="s">
        <v>214</v>
      </c>
      <c r="C13" s="113">
        <v>2.3807358086679158</v>
      </c>
      <c r="D13" s="115">
        <v>3926</v>
      </c>
      <c r="E13" s="114">
        <v>3925</v>
      </c>
      <c r="F13" s="114">
        <v>3917</v>
      </c>
      <c r="G13" s="114">
        <v>3833</v>
      </c>
      <c r="H13" s="140">
        <v>3868</v>
      </c>
      <c r="I13" s="115">
        <v>58</v>
      </c>
      <c r="J13" s="116">
        <v>1.499482936918304</v>
      </c>
    </row>
    <row r="14" spans="1:15" s="287" customFormat="1" ht="24" customHeight="1" x14ac:dyDescent="0.2">
      <c r="A14" s="193" t="s">
        <v>215</v>
      </c>
      <c r="B14" s="199" t="s">
        <v>137</v>
      </c>
      <c r="C14" s="113">
        <v>18.057450563044625</v>
      </c>
      <c r="D14" s="115">
        <v>29778</v>
      </c>
      <c r="E14" s="114">
        <v>29974</v>
      </c>
      <c r="F14" s="114">
        <v>30081</v>
      </c>
      <c r="G14" s="114">
        <v>29684</v>
      </c>
      <c r="H14" s="140">
        <v>29642</v>
      </c>
      <c r="I14" s="115">
        <v>136</v>
      </c>
      <c r="J14" s="116">
        <v>0.45880844747317995</v>
      </c>
      <c r="K14" s="110"/>
      <c r="L14" s="110"/>
      <c r="M14" s="110"/>
      <c r="N14" s="110"/>
      <c r="O14" s="110"/>
    </row>
    <row r="15" spans="1:15" s="110" customFormat="1" ht="24.75" customHeight="1" x14ac:dyDescent="0.2">
      <c r="A15" s="193" t="s">
        <v>216</v>
      </c>
      <c r="B15" s="199" t="s">
        <v>217</v>
      </c>
      <c r="C15" s="113">
        <v>6.0664495746087193</v>
      </c>
      <c r="D15" s="115">
        <v>10004</v>
      </c>
      <c r="E15" s="114">
        <v>10107</v>
      </c>
      <c r="F15" s="114">
        <v>10186</v>
      </c>
      <c r="G15" s="114">
        <v>10029</v>
      </c>
      <c r="H15" s="140">
        <v>10118</v>
      </c>
      <c r="I15" s="115">
        <v>-114</v>
      </c>
      <c r="J15" s="116">
        <v>-1.1267048823878236</v>
      </c>
    </row>
    <row r="16" spans="1:15" s="287" customFormat="1" ht="24.95" customHeight="1" x14ac:dyDescent="0.2">
      <c r="A16" s="193" t="s">
        <v>218</v>
      </c>
      <c r="B16" s="199" t="s">
        <v>141</v>
      </c>
      <c r="C16" s="113">
        <v>8.4920591606178029</v>
      </c>
      <c r="D16" s="115">
        <v>14004</v>
      </c>
      <c r="E16" s="114">
        <v>14093</v>
      </c>
      <c r="F16" s="114">
        <v>14155</v>
      </c>
      <c r="G16" s="114">
        <v>14005</v>
      </c>
      <c r="H16" s="140">
        <v>13931</v>
      </c>
      <c r="I16" s="115">
        <v>73</v>
      </c>
      <c r="J16" s="116">
        <v>0.52401119804751994</v>
      </c>
      <c r="K16" s="110"/>
      <c r="L16" s="110"/>
      <c r="M16" s="110"/>
      <c r="N16" s="110"/>
      <c r="O16" s="110"/>
    </row>
    <row r="17" spans="1:15" s="110" customFormat="1" ht="24.95" customHeight="1" x14ac:dyDescent="0.2">
      <c r="A17" s="193" t="s">
        <v>219</v>
      </c>
      <c r="B17" s="199" t="s">
        <v>220</v>
      </c>
      <c r="C17" s="113">
        <v>3.4989418278181037</v>
      </c>
      <c r="D17" s="115">
        <v>5770</v>
      </c>
      <c r="E17" s="114">
        <v>5774</v>
      </c>
      <c r="F17" s="114">
        <v>5740</v>
      </c>
      <c r="G17" s="114">
        <v>5650</v>
      </c>
      <c r="H17" s="140">
        <v>5593</v>
      </c>
      <c r="I17" s="115">
        <v>177</v>
      </c>
      <c r="J17" s="116">
        <v>3.1646701233684964</v>
      </c>
    </row>
    <row r="18" spans="1:15" s="287" customFormat="1" ht="24.95" customHeight="1" x14ac:dyDescent="0.2">
      <c r="A18" s="201" t="s">
        <v>144</v>
      </c>
      <c r="B18" s="202" t="s">
        <v>145</v>
      </c>
      <c r="C18" s="113">
        <v>7.6897887900452986</v>
      </c>
      <c r="D18" s="115">
        <v>12681</v>
      </c>
      <c r="E18" s="114">
        <v>12794</v>
      </c>
      <c r="F18" s="114">
        <v>13080</v>
      </c>
      <c r="G18" s="114">
        <v>12884</v>
      </c>
      <c r="H18" s="140">
        <v>12861</v>
      </c>
      <c r="I18" s="115">
        <v>-180</v>
      </c>
      <c r="J18" s="116">
        <v>-1.3995801259622114</v>
      </c>
      <c r="K18" s="110"/>
      <c r="L18" s="110"/>
      <c r="M18" s="110"/>
      <c r="N18" s="110"/>
      <c r="O18" s="110"/>
    </row>
    <row r="19" spans="1:15" s="110" customFormat="1" ht="24.95" customHeight="1" x14ac:dyDescent="0.2">
      <c r="A19" s="193" t="s">
        <v>146</v>
      </c>
      <c r="B19" s="199" t="s">
        <v>147</v>
      </c>
      <c r="C19" s="113">
        <v>11.724790336371409</v>
      </c>
      <c r="D19" s="115">
        <v>19335</v>
      </c>
      <c r="E19" s="114">
        <v>19363</v>
      </c>
      <c r="F19" s="114">
        <v>19500</v>
      </c>
      <c r="G19" s="114">
        <v>19366</v>
      </c>
      <c r="H19" s="140">
        <v>19306</v>
      </c>
      <c r="I19" s="115">
        <v>29</v>
      </c>
      <c r="J19" s="116">
        <v>0.15021236921164405</v>
      </c>
    </row>
    <row r="20" spans="1:15" s="287" customFormat="1" ht="24.95" customHeight="1" x14ac:dyDescent="0.2">
      <c r="A20" s="193" t="s">
        <v>148</v>
      </c>
      <c r="B20" s="199" t="s">
        <v>149</v>
      </c>
      <c r="C20" s="113">
        <v>5.1841340876979149</v>
      </c>
      <c r="D20" s="115">
        <v>8549</v>
      </c>
      <c r="E20" s="114">
        <v>8589</v>
      </c>
      <c r="F20" s="114">
        <v>8497</v>
      </c>
      <c r="G20" s="114">
        <v>8340</v>
      </c>
      <c r="H20" s="140">
        <v>8388</v>
      </c>
      <c r="I20" s="115">
        <v>161</v>
      </c>
      <c r="J20" s="116">
        <v>1.9194086790653315</v>
      </c>
      <c r="K20" s="110"/>
      <c r="L20" s="110"/>
      <c r="M20" s="110"/>
      <c r="N20" s="110"/>
      <c r="O20" s="110"/>
    </row>
    <row r="21" spans="1:15" s="110" customFormat="1" ht="24.95" customHeight="1" x14ac:dyDescent="0.2">
      <c r="A21" s="201" t="s">
        <v>150</v>
      </c>
      <c r="B21" s="202" t="s">
        <v>151</v>
      </c>
      <c r="C21" s="113">
        <v>3.6942033994918346</v>
      </c>
      <c r="D21" s="115">
        <v>6092</v>
      </c>
      <c r="E21" s="114">
        <v>6176</v>
      </c>
      <c r="F21" s="114">
        <v>6798</v>
      </c>
      <c r="G21" s="114">
        <v>6784</v>
      </c>
      <c r="H21" s="140">
        <v>6142</v>
      </c>
      <c r="I21" s="115">
        <v>-50</v>
      </c>
      <c r="J21" s="116">
        <v>-0.81406707912732013</v>
      </c>
    </row>
    <row r="22" spans="1:15" s="110" customFormat="1" ht="24.95" customHeight="1" x14ac:dyDescent="0.2">
      <c r="A22" s="201" t="s">
        <v>152</v>
      </c>
      <c r="B22" s="199" t="s">
        <v>153</v>
      </c>
      <c r="C22" s="113">
        <v>1.5742206213198955</v>
      </c>
      <c r="D22" s="115">
        <v>2596</v>
      </c>
      <c r="E22" s="114">
        <v>2576</v>
      </c>
      <c r="F22" s="114">
        <v>2575</v>
      </c>
      <c r="G22" s="114">
        <v>2534</v>
      </c>
      <c r="H22" s="140">
        <v>2510</v>
      </c>
      <c r="I22" s="115">
        <v>86</v>
      </c>
      <c r="J22" s="116">
        <v>3.4262948207171315</v>
      </c>
    </row>
    <row r="23" spans="1:15" s="110" customFormat="1" ht="24.95" customHeight="1" x14ac:dyDescent="0.2">
      <c r="A23" s="193" t="s">
        <v>154</v>
      </c>
      <c r="B23" s="199" t="s">
        <v>155</v>
      </c>
      <c r="C23" s="113">
        <v>1.461429775570473</v>
      </c>
      <c r="D23" s="115">
        <v>2410</v>
      </c>
      <c r="E23" s="114">
        <v>2431</v>
      </c>
      <c r="F23" s="114">
        <v>2445</v>
      </c>
      <c r="G23" s="114">
        <v>2421</v>
      </c>
      <c r="H23" s="140">
        <v>2427</v>
      </c>
      <c r="I23" s="115">
        <v>-17</v>
      </c>
      <c r="J23" s="116">
        <v>-0.70045323444581786</v>
      </c>
    </row>
    <row r="24" spans="1:15" s="110" customFormat="1" ht="24.95" customHeight="1" x14ac:dyDescent="0.2">
      <c r="A24" s="193" t="s">
        <v>156</v>
      </c>
      <c r="B24" s="199" t="s">
        <v>221</v>
      </c>
      <c r="C24" s="113">
        <v>4.2072198269327563</v>
      </c>
      <c r="D24" s="115">
        <v>6938</v>
      </c>
      <c r="E24" s="114">
        <v>6942</v>
      </c>
      <c r="F24" s="114">
        <v>6961</v>
      </c>
      <c r="G24" s="114">
        <v>6871</v>
      </c>
      <c r="H24" s="140">
        <v>6876</v>
      </c>
      <c r="I24" s="115">
        <v>62</v>
      </c>
      <c r="J24" s="116">
        <v>0.90168702734147765</v>
      </c>
    </row>
    <row r="25" spans="1:15" s="110" customFormat="1" ht="24.95" customHeight="1" x14ac:dyDescent="0.2">
      <c r="A25" s="193" t="s">
        <v>222</v>
      </c>
      <c r="B25" s="204" t="s">
        <v>159</v>
      </c>
      <c r="C25" s="113">
        <v>5.4594407757099459</v>
      </c>
      <c r="D25" s="115">
        <v>9003</v>
      </c>
      <c r="E25" s="114">
        <v>9202</v>
      </c>
      <c r="F25" s="114">
        <v>9347</v>
      </c>
      <c r="G25" s="114">
        <v>9416</v>
      </c>
      <c r="H25" s="140">
        <v>9189</v>
      </c>
      <c r="I25" s="115">
        <v>-186</v>
      </c>
      <c r="J25" s="116">
        <v>-2.0241593209271955</v>
      </c>
    </row>
    <row r="26" spans="1:15" s="110" customFormat="1" ht="24.95" customHeight="1" x14ac:dyDescent="0.2">
      <c r="A26" s="201">
        <v>782.78300000000002</v>
      </c>
      <c r="B26" s="203" t="s">
        <v>160</v>
      </c>
      <c r="C26" s="113">
        <v>1.9786910197869101</v>
      </c>
      <c r="D26" s="115">
        <v>3263</v>
      </c>
      <c r="E26" s="114">
        <v>3273</v>
      </c>
      <c r="F26" s="114">
        <v>3520</v>
      </c>
      <c r="G26" s="114">
        <v>3416</v>
      </c>
      <c r="H26" s="140">
        <v>3280</v>
      </c>
      <c r="I26" s="115">
        <v>-17</v>
      </c>
      <c r="J26" s="116">
        <v>-0.51829268292682928</v>
      </c>
    </row>
    <row r="27" spans="1:15" s="110" customFormat="1" ht="24.95" customHeight="1" x14ac:dyDescent="0.2">
      <c r="A27" s="193" t="s">
        <v>161</v>
      </c>
      <c r="B27" s="199" t="s">
        <v>223</v>
      </c>
      <c r="C27" s="113">
        <v>7.6297549527915738</v>
      </c>
      <c r="D27" s="115">
        <v>12582</v>
      </c>
      <c r="E27" s="114">
        <v>12493</v>
      </c>
      <c r="F27" s="114">
        <v>12485</v>
      </c>
      <c r="G27" s="114">
        <v>12258</v>
      </c>
      <c r="H27" s="140">
        <v>12229</v>
      </c>
      <c r="I27" s="115">
        <v>353</v>
      </c>
      <c r="J27" s="116">
        <v>2.8865810777659662</v>
      </c>
    </row>
    <row r="28" spans="1:15" s="110" customFormat="1" ht="24.95" customHeight="1" x14ac:dyDescent="0.2">
      <c r="A28" s="193" t="s">
        <v>163</v>
      </c>
      <c r="B28" s="199" t="s">
        <v>164</v>
      </c>
      <c r="C28" s="113">
        <v>4.3272875014402059</v>
      </c>
      <c r="D28" s="115">
        <v>7136</v>
      </c>
      <c r="E28" s="114">
        <v>7146</v>
      </c>
      <c r="F28" s="114">
        <v>7066</v>
      </c>
      <c r="G28" s="114">
        <v>6900</v>
      </c>
      <c r="H28" s="140">
        <v>6957</v>
      </c>
      <c r="I28" s="115">
        <v>179</v>
      </c>
      <c r="J28" s="116">
        <v>2.57294810981745</v>
      </c>
    </row>
    <row r="29" spans="1:15" s="110" customFormat="1" ht="24.95" customHeight="1" x14ac:dyDescent="0.2">
      <c r="A29" s="193">
        <v>86</v>
      </c>
      <c r="B29" s="199" t="s">
        <v>165</v>
      </c>
      <c r="C29" s="113">
        <v>7.6030732473454732</v>
      </c>
      <c r="D29" s="115">
        <v>12538</v>
      </c>
      <c r="E29" s="114">
        <v>12507</v>
      </c>
      <c r="F29" s="114">
        <v>12483</v>
      </c>
      <c r="G29" s="114">
        <v>12187</v>
      </c>
      <c r="H29" s="140">
        <v>12103</v>
      </c>
      <c r="I29" s="115">
        <v>435</v>
      </c>
      <c r="J29" s="116">
        <v>3.5941502106915642</v>
      </c>
    </row>
    <row r="30" spans="1:15" s="110" customFormat="1" ht="24.95" customHeight="1" x14ac:dyDescent="0.2">
      <c r="A30" s="193">
        <v>87.88</v>
      </c>
      <c r="B30" s="204" t="s">
        <v>166</v>
      </c>
      <c r="C30" s="113">
        <v>10.348256896311254</v>
      </c>
      <c r="D30" s="115">
        <v>17065</v>
      </c>
      <c r="E30" s="114">
        <v>17160</v>
      </c>
      <c r="F30" s="114">
        <v>17076</v>
      </c>
      <c r="G30" s="114">
        <v>16783</v>
      </c>
      <c r="H30" s="140">
        <v>16802</v>
      </c>
      <c r="I30" s="115">
        <v>263</v>
      </c>
      <c r="J30" s="116">
        <v>1.5652898464468517</v>
      </c>
    </row>
    <row r="31" spans="1:15" s="110" customFormat="1" ht="24.95" customHeight="1" x14ac:dyDescent="0.2">
      <c r="A31" s="193" t="s">
        <v>167</v>
      </c>
      <c r="B31" s="199" t="s">
        <v>168</v>
      </c>
      <c r="C31" s="113">
        <v>3.4674089031999853</v>
      </c>
      <c r="D31" s="115">
        <v>5718</v>
      </c>
      <c r="E31" s="114">
        <v>5745</v>
      </c>
      <c r="F31" s="114">
        <v>5797</v>
      </c>
      <c r="G31" s="114">
        <v>5822</v>
      </c>
      <c r="H31" s="140">
        <v>5776</v>
      </c>
      <c r="I31" s="115">
        <v>-58</v>
      </c>
      <c r="J31" s="116">
        <v>-1.0041551246537397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3.209081482290018</v>
      </c>
      <c r="D34" s="115">
        <v>5292</v>
      </c>
      <c r="E34" s="114">
        <v>5121</v>
      </c>
      <c r="F34" s="114">
        <v>5533</v>
      </c>
      <c r="G34" s="114">
        <v>5364</v>
      </c>
      <c r="H34" s="140">
        <v>5243</v>
      </c>
      <c r="I34" s="115">
        <v>49</v>
      </c>
      <c r="J34" s="116">
        <v>0.93457943925233644</v>
      </c>
    </row>
    <row r="35" spans="1:10" s="110" customFormat="1" ht="24.95" customHeight="1" x14ac:dyDescent="0.2">
      <c r="A35" s="292" t="s">
        <v>171</v>
      </c>
      <c r="B35" s="293" t="s">
        <v>172</v>
      </c>
      <c r="C35" s="113">
        <v>28.127975161757838</v>
      </c>
      <c r="D35" s="115">
        <v>46385</v>
      </c>
      <c r="E35" s="114">
        <v>46693</v>
      </c>
      <c r="F35" s="114">
        <v>47078</v>
      </c>
      <c r="G35" s="114">
        <v>46401</v>
      </c>
      <c r="H35" s="140">
        <v>46371</v>
      </c>
      <c r="I35" s="115">
        <v>14</v>
      </c>
      <c r="J35" s="116">
        <v>3.0191283345194195E-2</v>
      </c>
    </row>
    <row r="36" spans="1:10" s="110" customFormat="1" ht="24.95" customHeight="1" x14ac:dyDescent="0.2">
      <c r="A36" s="294" t="s">
        <v>173</v>
      </c>
      <c r="B36" s="295" t="s">
        <v>174</v>
      </c>
      <c r="C36" s="125">
        <v>68.659911343969625</v>
      </c>
      <c r="D36" s="143">
        <v>113225</v>
      </c>
      <c r="E36" s="144">
        <v>113603</v>
      </c>
      <c r="F36" s="144">
        <v>114550</v>
      </c>
      <c r="G36" s="144">
        <v>113098</v>
      </c>
      <c r="H36" s="145">
        <v>111985</v>
      </c>
      <c r="I36" s="143">
        <v>1240</v>
      </c>
      <c r="J36" s="146">
        <v>1.1072911550654105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2020-09-28T06:23:32Z</dcterms:created>
  <dcterms:modified xsi:type="dcterms:W3CDTF">2020-09-28T10:31:39Z</dcterms:modified>
</cp:coreProperties>
</file>