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I75" i="24"/>
  <c r="I77" i="24" s="1"/>
  <c r="H75" i="24"/>
  <c r="K75" i="24" s="1"/>
  <c r="K77" i="24" s="1"/>
  <c r="G75" i="24"/>
  <c r="F75" i="24"/>
  <c r="E75" i="24"/>
  <c r="L74" i="24"/>
  <c r="J74" i="24"/>
  <c r="I74" i="24"/>
  <c r="H74" i="24"/>
  <c r="K74" i="24" s="1"/>
  <c r="G74" i="24"/>
  <c r="F74" i="24"/>
  <c r="E74" i="24"/>
  <c r="L73" i="24"/>
  <c r="J73" i="24"/>
  <c r="I73" i="24"/>
  <c r="H73" i="24"/>
  <c r="K73" i="24" s="1"/>
  <c r="G73" i="24"/>
  <c r="F73" i="24"/>
  <c r="E73" i="24"/>
  <c r="L72" i="24"/>
  <c r="J72" i="24"/>
  <c r="I72" i="24"/>
  <c r="H72" i="24"/>
  <c r="K72" i="24" s="1"/>
  <c r="G72" i="24"/>
  <c r="F72" i="24"/>
  <c r="E72" i="24"/>
  <c r="L71" i="24"/>
  <c r="H71" i="24"/>
  <c r="K71" i="24" s="1"/>
  <c r="G71" i="24"/>
  <c r="F71" i="24"/>
  <c r="E71" i="24"/>
  <c r="L70" i="24"/>
  <c r="J70" i="24"/>
  <c r="H70" i="24"/>
  <c r="K70" i="24" s="1"/>
  <c r="G70" i="24"/>
  <c r="F70" i="24"/>
  <c r="E70" i="24"/>
  <c r="L69" i="24"/>
  <c r="J69" i="24"/>
  <c r="I69" i="24"/>
  <c r="H69" i="24"/>
  <c r="K69" i="24" s="1"/>
  <c r="G69" i="24"/>
  <c r="F69" i="24"/>
  <c r="E69" i="24"/>
  <c r="L68" i="24"/>
  <c r="I68" i="24"/>
  <c r="H68" i="24"/>
  <c r="G68" i="24"/>
  <c r="F68" i="24"/>
  <c r="E68" i="24"/>
  <c r="L67" i="24"/>
  <c r="H67" i="24"/>
  <c r="G67" i="24"/>
  <c r="F67" i="24"/>
  <c r="E67" i="24"/>
  <c r="L66" i="24"/>
  <c r="H66" i="24"/>
  <c r="K66" i="24" s="1"/>
  <c r="G66" i="24"/>
  <c r="F66" i="24"/>
  <c r="E66" i="24"/>
  <c r="L65" i="24"/>
  <c r="J65" i="24"/>
  <c r="I65" i="24"/>
  <c r="H65" i="24"/>
  <c r="K65" i="24" s="1"/>
  <c r="G65" i="24"/>
  <c r="F65" i="24"/>
  <c r="E65" i="24"/>
  <c r="L64" i="24"/>
  <c r="J64" i="24"/>
  <c r="I64" i="24"/>
  <c r="H64" i="24"/>
  <c r="K64" i="24" s="1"/>
  <c r="G64" i="24"/>
  <c r="F64" i="24"/>
  <c r="E64" i="24"/>
  <c r="L63" i="24"/>
  <c r="H63" i="24"/>
  <c r="K63" i="24" s="1"/>
  <c r="G63" i="24"/>
  <c r="F63" i="24"/>
  <c r="E63" i="24"/>
  <c r="L62" i="24"/>
  <c r="J62" i="24"/>
  <c r="H62" i="24"/>
  <c r="K62" i="24" s="1"/>
  <c r="G62" i="24"/>
  <c r="F62" i="24"/>
  <c r="E62" i="24"/>
  <c r="L61" i="24"/>
  <c r="J61" i="24"/>
  <c r="I61" i="24"/>
  <c r="H61" i="24"/>
  <c r="K61" i="24" s="1"/>
  <c r="G61" i="24"/>
  <c r="F61" i="24"/>
  <c r="E61" i="24"/>
  <c r="L60" i="24"/>
  <c r="I60" i="24"/>
  <c r="H60" i="24"/>
  <c r="G60" i="24"/>
  <c r="F60" i="24"/>
  <c r="E60" i="24"/>
  <c r="L59" i="24"/>
  <c r="H59" i="24"/>
  <c r="G59" i="24"/>
  <c r="F59" i="24"/>
  <c r="E59" i="24"/>
  <c r="L58" i="24"/>
  <c r="H58" i="24"/>
  <c r="K58" i="24" s="1"/>
  <c r="G58" i="24"/>
  <c r="F58" i="24"/>
  <c r="E58" i="24"/>
  <c r="L57" i="24"/>
  <c r="J57" i="24"/>
  <c r="I57" i="24"/>
  <c r="H57" i="24"/>
  <c r="K57" i="24" s="1"/>
  <c r="G57" i="24"/>
  <c r="F57" i="24"/>
  <c r="E57" i="24"/>
  <c r="L56" i="24"/>
  <c r="J56" i="24"/>
  <c r="I56" i="24"/>
  <c r="H56" i="24"/>
  <c r="K56" i="24" s="1"/>
  <c r="G56" i="24"/>
  <c r="F56" i="24"/>
  <c r="E56" i="24"/>
  <c r="L55" i="24"/>
  <c r="H55" i="24"/>
  <c r="K55" i="24" s="1"/>
  <c r="G55" i="24"/>
  <c r="F55" i="24"/>
  <c r="E55" i="24"/>
  <c r="L54" i="24"/>
  <c r="J54" i="24"/>
  <c r="H54" i="24"/>
  <c r="K54" i="24" s="1"/>
  <c r="G54" i="24"/>
  <c r="F54" i="24"/>
  <c r="E54" i="24"/>
  <c r="L53" i="24"/>
  <c r="J53" i="24"/>
  <c r="I53" i="24"/>
  <c r="H53" i="24"/>
  <c r="K53" i="24" s="1"/>
  <c r="G53" i="24"/>
  <c r="F53" i="24"/>
  <c r="E53" i="24"/>
  <c r="L52" i="24"/>
  <c r="I52" i="24"/>
  <c r="H52" i="24"/>
  <c r="G52" i="24"/>
  <c r="F52" i="24"/>
  <c r="E52" i="24"/>
  <c r="L51" i="24"/>
  <c r="H51" i="24"/>
  <c r="G51" i="24"/>
  <c r="F51" i="24"/>
  <c r="E51" i="24"/>
  <c r="M44" i="24"/>
  <c r="K44" i="24"/>
  <c r="I44" i="24"/>
  <c r="G44" i="24"/>
  <c r="F44" i="24"/>
  <c r="E44" i="24"/>
  <c r="C44" i="24"/>
  <c r="L44" i="24" s="1"/>
  <c r="B44" i="24"/>
  <c r="D44" i="24" s="1"/>
  <c r="C43" i="24"/>
  <c r="B43" i="24"/>
  <c r="M42" i="24"/>
  <c r="K42" i="24"/>
  <c r="I42" i="24"/>
  <c r="G42" i="24"/>
  <c r="F42" i="24"/>
  <c r="E42" i="24"/>
  <c r="C42" i="24"/>
  <c r="L42" i="24" s="1"/>
  <c r="B42" i="24"/>
  <c r="D42" i="24" s="1"/>
  <c r="C41" i="24"/>
  <c r="M41" i="24" s="1"/>
  <c r="B41" i="24"/>
  <c r="M40" i="24"/>
  <c r="K40" i="24"/>
  <c r="I40" i="24"/>
  <c r="G40" i="24"/>
  <c r="F40" i="24"/>
  <c r="E40" i="24"/>
  <c r="C40" i="24"/>
  <c r="L40" i="24" s="1"/>
  <c r="B40" i="24"/>
  <c r="D40" i="24" s="1"/>
  <c r="M36" i="24"/>
  <c r="L36" i="24"/>
  <c r="K36" i="24"/>
  <c r="J36" i="24"/>
  <c r="I36" i="24"/>
  <c r="H36" i="24"/>
  <c r="G36" i="24"/>
  <c r="F36" i="24"/>
  <c r="E36" i="24"/>
  <c r="D36" i="24"/>
  <c r="C30" i="24"/>
  <c r="K24" i="24"/>
  <c r="C20" i="24"/>
  <c r="L57" i="15"/>
  <c r="K57" i="15"/>
  <c r="C39" i="24"/>
  <c r="M39" i="24" s="1"/>
  <c r="C38" i="24"/>
  <c r="C37" i="24"/>
  <c r="I37" i="24" s="1"/>
  <c r="C35" i="24"/>
  <c r="G35" i="24" s="1"/>
  <c r="C34" i="24"/>
  <c r="C33" i="24"/>
  <c r="C32" i="24"/>
  <c r="C31" i="24"/>
  <c r="G31" i="24" s="1"/>
  <c r="C29" i="24"/>
  <c r="C28" i="24"/>
  <c r="C27" i="24"/>
  <c r="G27" i="24" s="1"/>
  <c r="C26" i="24"/>
  <c r="C25" i="24"/>
  <c r="C24" i="24"/>
  <c r="L24" i="24" s="1"/>
  <c r="C23" i="24"/>
  <c r="C22" i="24"/>
  <c r="C21" i="24"/>
  <c r="C19" i="24"/>
  <c r="C18" i="24"/>
  <c r="C17" i="24"/>
  <c r="G17" i="24" s="1"/>
  <c r="C16" i="24"/>
  <c r="G16" i="24" s="1"/>
  <c r="C15" i="24"/>
  <c r="C9" i="24"/>
  <c r="C8" i="24"/>
  <c r="C7" i="24"/>
  <c r="B38" i="24"/>
  <c r="B37" i="24"/>
  <c r="B35" i="24"/>
  <c r="B34" i="24"/>
  <c r="B33" i="24"/>
  <c r="B32" i="24"/>
  <c r="B31" i="24"/>
  <c r="B30" i="24"/>
  <c r="B29" i="24"/>
  <c r="B28" i="24"/>
  <c r="B27" i="24"/>
  <c r="B26" i="24"/>
  <c r="B25" i="24"/>
  <c r="B24" i="24"/>
  <c r="B23" i="24"/>
  <c r="B22" i="24"/>
  <c r="B21" i="24"/>
  <c r="B20" i="24"/>
  <c r="D20" i="24" s="1"/>
  <c r="B19" i="24"/>
  <c r="B18" i="24"/>
  <c r="B17" i="24"/>
  <c r="B16" i="24"/>
  <c r="H16" i="24" s="1"/>
  <c r="B15" i="24"/>
  <c r="B9" i="24"/>
  <c r="B8" i="24"/>
  <c r="B7" i="24"/>
  <c r="J18" i="24" l="1"/>
  <c r="F18" i="24"/>
  <c r="K18" i="24"/>
  <c r="H18" i="24"/>
  <c r="D18" i="24"/>
  <c r="F19" i="24"/>
  <c r="J19" i="24"/>
  <c r="K19" i="24"/>
  <c r="H19" i="24"/>
  <c r="D19" i="24"/>
  <c r="J22" i="24"/>
  <c r="H22" i="24"/>
  <c r="F22" i="24"/>
  <c r="K22" i="24"/>
  <c r="D22" i="24"/>
  <c r="F35" i="24"/>
  <c r="D35" i="24"/>
  <c r="J35" i="24"/>
  <c r="K35" i="24"/>
  <c r="H35" i="24"/>
  <c r="B39" i="24"/>
  <c r="B45" i="24"/>
  <c r="L21" i="24"/>
  <c r="M21" i="24"/>
  <c r="I21" i="24"/>
  <c r="G21" i="24"/>
  <c r="E21" i="24"/>
  <c r="F31" i="24"/>
  <c r="D31" i="24"/>
  <c r="J31" i="24"/>
  <c r="K31" i="24"/>
  <c r="H31" i="24"/>
  <c r="I8" i="24"/>
  <c r="G8" i="24"/>
  <c r="E8" i="24"/>
  <c r="L8" i="24"/>
  <c r="M8" i="24"/>
  <c r="I34" i="24"/>
  <c r="M34" i="24"/>
  <c r="L34" i="24"/>
  <c r="G34" i="24"/>
  <c r="E34" i="24"/>
  <c r="F23" i="24"/>
  <c r="D23" i="24"/>
  <c r="J23" i="24"/>
  <c r="K23" i="24"/>
  <c r="H23" i="24"/>
  <c r="J26" i="24"/>
  <c r="H26" i="24"/>
  <c r="F26" i="24"/>
  <c r="K26" i="24"/>
  <c r="D26" i="24"/>
  <c r="F15" i="24"/>
  <c r="J15" i="24"/>
  <c r="D15" i="24"/>
  <c r="K15" i="24"/>
  <c r="H15" i="24"/>
  <c r="I7" i="24"/>
  <c r="G7" i="24"/>
  <c r="E7" i="24"/>
  <c r="L7" i="24"/>
  <c r="M7" i="24"/>
  <c r="F9" i="24"/>
  <c r="J9" i="24"/>
  <c r="H9" i="24"/>
  <c r="D9" i="24"/>
  <c r="K9" i="24"/>
  <c r="F7" i="24"/>
  <c r="J7" i="24"/>
  <c r="K7" i="24"/>
  <c r="H7" i="24"/>
  <c r="D7" i="24"/>
  <c r="B14" i="24"/>
  <c r="B6" i="24"/>
  <c r="F27" i="24"/>
  <c r="D27" i="24"/>
  <c r="J27" i="24"/>
  <c r="K27" i="24"/>
  <c r="H27" i="24"/>
  <c r="J30" i="24"/>
  <c r="H30" i="24"/>
  <c r="F30" i="24"/>
  <c r="K30" i="24"/>
  <c r="D30" i="24"/>
  <c r="L19" i="24"/>
  <c r="I19" i="24"/>
  <c r="G19" i="24"/>
  <c r="E19" i="24"/>
  <c r="M19" i="24"/>
  <c r="J34" i="24"/>
  <c r="H34" i="24"/>
  <c r="F34" i="24"/>
  <c r="K34" i="24"/>
  <c r="D34" i="24"/>
  <c r="C14" i="24"/>
  <c r="C6" i="24"/>
  <c r="G9" i="24"/>
  <c r="E9" i="24"/>
  <c r="M9" i="24"/>
  <c r="I9" i="24"/>
  <c r="L9" i="24"/>
  <c r="I26" i="24"/>
  <c r="M26" i="24"/>
  <c r="L26" i="24"/>
  <c r="G26" i="24"/>
  <c r="E26" i="24"/>
  <c r="L20" i="24"/>
  <c r="I20" i="24"/>
  <c r="G20" i="24"/>
  <c r="E20" i="24"/>
  <c r="M20" i="24"/>
  <c r="L18" i="24"/>
  <c r="I18" i="24"/>
  <c r="G18" i="24"/>
  <c r="M18" i="24"/>
  <c r="H41" i="24"/>
  <c r="F41" i="24"/>
  <c r="D41" i="24"/>
  <c r="K41" i="24"/>
  <c r="J41" i="24"/>
  <c r="M22" i="24"/>
  <c r="L22" i="24"/>
  <c r="I22" i="24"/>
  <c r="G22" i="24"/>
  <c r="I28" i="24"/>
  <c r="E28" i="24"/>
  <c r="M28" i="24"/>
  <c r="G28" i="24"/>
  <c r="G39" i="24"/>
  <c r="L39" i="24"/>
  <c r="I39" i="24"/>
  <c r="E39" i="24"/>
  <c r="E17" i="24"/>
  <c r="K51" i="24"/>
  <c r="J51" i="24"/>
  <c r="I51" i="24"/>
  <c r="K59" i="24"/>
  <c r="J59" i="24"/>
  <c r="I59" i="24"/>
  <c r="K67" i="24"/>
  <c r="J67" i="24"/>
  <c r="I67" i="24"/>
  <c r="J20" i="24"/>
  <c r="H20" i="24"/>
  <c r="F20" i="24"/>
  <c r="K20" i="24"/>
  <c r="L38" i="24"/>
  <c r="E38" i="24"/>
  <c r="G38" i="24"/>
  <c r="I30" i="24"/>
  <c r="M30" i="24"/>
  <c r="L30" i="24"/>
  <c r="G30" i="24"/>
  <c r="E30" i="24"/>
  <c r="E15" i="24"/>
  <c r="M15" i="24"/>
  <c r="L15" i="24"/>
  <c r="G15" i="24"/>
  <c r="F21" i="24"/>
  <c r="D21" i="24"/>
  <c r="J21" i="24"/>
  <c r="K21" i="24"/>
  <c r="H21" i="24"/>
  <c r="F29" i="24"/>
  <c r="D29" i="24"/>
  <c r="J29" i="24"/>
  <c r="H29" i="24"/>
  <c r="K29" i="24"/>
  <c r="D38" i="24"/>
  <c r="K38" i="24"/>
  <c r="J38" i="24"/>
  <c r="H38" i="24"/>
  <c r="F38" i="24"/>
  <c r="M25" i="24"/>
  <c r="E25" i="24"/>
  <c r="L25" i="24"/>
  <c r="I25" i="24"/>
  <c r="G25" i="24"/>
  <c r="H43" i="24"/>
  <c r="F43" i="24"/>
  <c r="D43" i="24"/>
  <c r="K43" i="24"/>
  <c r="J43" i="24"/>
  <c r="J28" i="24"/>
  <c r="H28" i="24"/>
  <c r="F28" i="24"/>
  <c r="D28" i="24"/>
  <c r="J32" i="24"/>
  <c r="H32" i="24"/>
  <c r="F32" i="24"/>
  <c r="D32" i="24"/>
  <c r="M16" i="24"/>
  <c r="L16" i="24"/>
  <c r="I16" i="24"/>
  <c r="E16" i="24"/>
  <c r="M29" i="24"/>
  <c r="E29" i="24"/>
  <c r="L29" i="24"/>
  <c r="I29" i="24"/>
  <c r="G29" i="24"/>
  <c r="I32" i="24"/>
  <c r="E32" i="24"/>
  <c r="M32" i="24"/>
  <c r="G32" i="24"/>
  <c r="M35" i="24"/>
  <c r="E35" i="24"/>
  <c r="L35" i="24"/>
  <c r="I35" i="24"/>
  <c r="K32" i="24"/>
  <c r="E37" i="24"/>
  <c r="G43" i="24"/>
  <c r="L43" i="24"/>
  <c r="M43" i="24"/>
  <c r="I43" i="24"/>
  <c r="E43" i="24"/>
  <c r="K79" i="24"/>
  <c r="M27" i="24"/>
  <c r="E27" i="24"/>
  <c r="L27" i="24"/>
  <c r="I27" i="24"/>
  <c r="M31" i="24"/>
  <c r="E31" i="24"/>
  <c r="L31" i="24"/>
  <c r="I31" i="24"/>
  <c r="M23" i="24"/>
  <c r="E23" i="24"/>
  <c r="L23" i="24"/>
  <c r="I23" i="24"/>
  <c r="E18" i="24"/>
  <c r="E22" i="24"/>
  <c r="L32" i="24"/>
  <c r="C45" i="24"/>
  <c r="H37" i="24"/>
  <c r="F37" i="24"/>
  <c r="D37" i="24"/>
  <c r="K37" i="24"/>
  <c r="J37" i="24"/>
  <c r="J16" i="24"/>
  <c r="F16" i="24"/>
  <c r="D16" i="24"/>
  <c r="K16" i="24"/>
  <c r="J24" i="24"/>
  <c r="H24" i="24"/>
  <c r="F24" i="24"/>
  <c r="D24" i="24"/>
  <c r="G37" i="24"/>
  <c r="L37" i="24"/>
  <c r="M37" i="24"/>
  <c r="G23" i="24"/>
  <c r="K28" i="24"/>
  <c r="I38" i="24"/>
  <c r="I24" i="24"/>
  <c r="E24" i="24"/>
  <c r="M24" i="24"/>
  <c r="G24" i="24"/>
  <c r="J8" i="24"/>
  <c r="F8" i="24"/>
  <c r="H8" i="24"/>
  <c r="D8" i="24"/>
  <c r="K8" i="24"/>
  <c r="F17" i="24"/>
  <c r="J17" i="24"/>
  <c r="K17" i="24"/>
  <c r="H17" i="24"/>
  <c r="D17" i="24"/>
  <c r="F25" i="24"/>
  <c r="D25" i="24"/>
  <c r="J25" i="24"/>
  <c r="H25" i="24"/>
  <c r="K25" i="24"/>
  <c r="F33" i="24"/>
  <c r="D33" i="24"/>
  <c r="J33" i="24"/>
  <c r="H33" i="24"/>
  <c r="K33" i="24"/>
  <c r="M17" i="24"/>
  <c r="L17" i="24"/>
  <c r="I17" i="24"/>
  <c r="M33" i="24"/>
  <c r="E33" i="24"/>
  <c r="L33" i="24"/>
  <c r="I33" i="24"/>
  <c r="G33" i="24"/>
  <c r="I15" i="24"/>
  <c r="L28" i="24"/>
  <c r="M38" i="24"/>
  <c r="K52" i="24"/>
  <c r="J52" i="24"/>
  <c r="K60" i="24"/>
  <c r="J60" i="24"/>
  <c r="K68" i="24"/>
  <c r="J68" i="24"/>
  <c r="I54" i="24"/>
  <c r="J55" i="24"/>
  <c r="I62" i="24"/>
  <c r="J63" i="24"/>
  <c r="I70" i="24"/>
  <c r="J71" i="24"/>
  <c r="G41" i="24"/>
  <c r="L41" i="24"/>
  <c r="I79" i="24"/>
  <c r="E41" i="24"/>
  <c r="I58" i="24"/>
  <c r="I66" i="24"/>
  <c r="J77" i="24"/>
  <c r="I78" i="24" s="1"/>
  <c r="I41" i="24"/>
  <c r="J58" i="24"/>
  <c r="J66" i="24"/>
  <c r="I55" i="24"/>
  <c r="I63" i="24"/>
  <c r="I71" i="24"/>
  <c r="H40" i="24"/>
  <c r="H42" i="24"/>
  <c r="H44" i="24"/>
  <c r="J40" i="24"/>
  <c r="J42" i="24"/>
  <c r="J44" i="24"/>
  <c r="I82" i="24" l="1"/>
  <c r="G14" i="24"/>
  <c r="E14" i="24"/>
  <c r="M14" i="24"/>
  <c r="L14" i="24"/>
  <c r="I14" i="24"/>
  <c r="H45" i="24"/>
  <c r="F45" i="24"/>
  <c r="D45" i="24"/>
  <c r="K45" i="24"/>
  <c r="J45" i="24"/>
  <c r="L6" i="24"/>
  <c r="I6" i="24"/>
  <c r="G6" i="24"/>
  <c r="M6" i="24"/>
  <c r="E6" i="24"/>
  <c r="H39" i="24"/>
  <c r="F39" i="24"/>
  <c r="D39" i="24"/>
  <c r="J39" i="24"/>
  <c r="K39" i="24"/>
  <c r="J6" i="24"/>
  <c r="F6" i="24"/>
  <c r="K6" i="24"/>
  <c r="H6" i="24"/>
  <c r="D6" i="24"/>
  <c r="J79" i="24"/>
  <c r="J78" i="24"/>
  <c r="I83" i="24" s="1"/>
  <c r="G45" i="24"/>
  <c r="L45" i="24"/>
  <c r="M45" i="24"/>
  <c r="I45" i="24"/>
  <c r="E45" i="24"/>
  <c r="K78" i="24"/>
  <c r="J14" i="24"/>
  <c r="F14" i="24"/>
  <c r="D14" i="24"/>
  <c r="H14" i="24"/>
  <c r="K14" i="24"/>
  <c r="I81" i="24" l="1"/>
</calcChain>
</file>

<file path=xl/sharedStrings.xml><?xml version="1.0" encoding="utf-8"?>
<sst xmlns="http://schemas.openxmlformats.org/spreadsheetml/2006/main" count="1719" uniqueCount="520">
  <si>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</si>
  <si>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</si>
  <si>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</si>
  <si>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</si>
  <si>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</si>
  <si>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</si>
  <si>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</si>
  <si>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</si>
  <si>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</si>
  <si>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</si>
  <si>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</si>
  <si>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</si>
  <si>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</si>
  <si>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Celle (03351)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</si>
  <si>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</si>
  <si>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</si>
  <si>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</si>
  <si>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</si>
  <si>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</si>
  <si>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</si>
  <si>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</si>
  <si>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</si>
  <si>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</si>
  <si>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</si>
  <si>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</si>
  <si>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</si>
  <si>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</si>
  <si>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</si>
  <si>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</si>
  <si>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</si>
  <si>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</si>
  <si>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</si>
  <si>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</si>
  <si>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</si>
  <si>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</si>
  <si>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</si>
  <si>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</si>
  <si>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</si>
  <si>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</si>
  <si>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</si>
  <si>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</si>
  <si>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</si>
  <si>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</si>
  <si>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</si>
  <si>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</si>
  <si>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</si>
  <si>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</si>
  <si>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</si>
  <si>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</si>
  <si>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</si>
  <si>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</si>
  <si>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</si>
  <si>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</si>
  <si>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</si>
  <si>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</si>
  <si>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</si>
  <si>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</si>
  <si>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</si>
  <si>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</si>
  <si>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</si>
  <si>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</si>
  <si>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</si>
  <si>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</si>
  <si>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</si>
  <si>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</si>
  <si>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</si>
  <si>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</si>
  <si>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</si>
  <si>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</si>
  <si>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</si>
  <si>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</si>
  <si>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</si>
  <si>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</si>
  <si>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</si>
  <si>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</si>
  <si>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</si>
  <si>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</si>
  <si>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</si>
  <si>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</si>
  <si>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</si>
  <si>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</si>
  <si>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</si>
  <si>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</si>
  <si>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</si>
  <si>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</si>
  <si>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</si>
  <si>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</si>
  <si>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</si>
  <si>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</si>
  <si>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</si>
  <si>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</si>
  <si>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</si>
  <si>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Celle (03351);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</si>
  <si>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</si>
  <si>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</si>
  <si>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</si>
  <si>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</si>
  <si>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</si>
  <si>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</si>
  <si>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</si>
  <si>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</si>
  <si>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</si>
  <si>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</si>
  <si>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</si>
  <si>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</si>
  <si>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</si>
  <si>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</si>
  <si>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</si>
  <si>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</si>
  <si>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</si>
  <si>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</si>
  <si>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</si>
  <si>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</si>
  <si>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</si>
  <si>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</si>
  <si>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</si>
  <si>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</si>
  <si>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</si>
  <si>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</si>
  <si>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</si>
  <si>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</si>
  <si>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</si>
  <si>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</si>
  <si>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</si>
  <si>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</si>
  <si>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</si>
  <si>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</si>
  <si>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</si>
  <si>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</si>
  <si>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</si>
  <si>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</si>
  <si>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</si>
  <si>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</si>
  <si>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</si>
  <si>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</si>
  <si>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</si>
  <si>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</si>
  <si>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</si>
  <si>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</si>
  <si>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</si>
  <si>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</si>
  <si>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</si>
  <si>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</si>
  <si>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</si>
  <si>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</si>
  <si>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</si>
  <si>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</si>
  <si>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</si>
  <si>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</si>
  <si>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</si>
  <si>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</si>
  <si>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</si>
  <si>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</si>
  <si>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</si>
  <si>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</si>
  <si>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</si>
  <si>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</si>
  <si>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</si>
  <si>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</si>
  <si>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</si>
  <si>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</si>
  <si>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</si>
  <si>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</si>
  <si>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</si>
  <si>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</si>
  <si>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</si>
  <si>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</si>
  <si>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</si>
  <si>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</si>
  <si>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</si>
  <si>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</si>
  <si>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</si>
  <si>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</si>
  <si>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</si>
  <si>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</si>
  <si>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</si>
  <si>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</si>
  <si>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</si>
  <si>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</si>
  <si>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</si>
  <si>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</si>
  <si>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</si>
  <si>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</si>
  <si>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Celle (03351)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</si>
  <si>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</si>
  <si>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</si>
  <si>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</si>
  <si>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</si>
  <si>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</si>
  <si>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</si>
  <si>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</si>
  <si>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</si>
  <si>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</si>
  <si>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</si>
  <si>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</si>
  <si>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</si>
  <si>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</si>
  <si>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</si>
  <si>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</si>
  <si>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</si>
  <si>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</si>
  <si>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</si>
  <si>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</si>
  <si>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</si>
  <si>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</si>
  <si>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</si>
  <si>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</si>
  <si>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</si>
  <si>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</si>
  <si>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</si>
  <si>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</si>
  <si>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</si>
  <si>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</si>
  <si>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</si>
  <si>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</si>
  <si>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</si>
  <si>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</si>
  <si>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</si>
  <si>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</si>
  <si>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</si>
  <si>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</si>
  <si>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</si>
  <si>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</si>
  <si>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</si>
  <si>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</si>
  <si>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</si>
  <si>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</si>
  <si>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</si>
  <si>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</si>
  <si>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</si>
  <si>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</si>
  <si>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</si>
  <si>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</si>
  <si>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</si>
  <si>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</si>
  <si>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</si>
  <si>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</si>
  <si>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</si>
  <si>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</si>
  <si>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</si>
  <si>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</si>
  <si>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</si>
  <si>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</si>
  <si>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</si>
  <si>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</si>
  <si>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</si>
  <si>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</si>
  <si>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</si>
  <si>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</si>
  <si>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</si>
  <si>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</si>
  <si>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</si>
  <si>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</si>
  <si>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</si>
  <si>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</si>
  <si>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</si>
  <si>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</si>
  <si>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</si>
  <si>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</si>
  <si>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</si>
  <si>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</si>
  <si>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</si>
  <si>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</si>
  <si>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</si>
  <si>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</si>
  <si>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</si>
  <si>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</si>
  <si>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</si>
  <si>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</si>
  <si>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</si>
  <si>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</si>
  <si>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</si>
  <si>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</si>
  <si>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</si>
  <si>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</si>
  <si>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</si>
  <si>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</si>
  <si>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</si>
  <si>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</si>
  <si>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</si>
  <si>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</si>
  <si>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</si>
  <si>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</si>
  <si>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</si>
  <si>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</si>
  <si>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</si>
  <si>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</si>
  <si>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</si>
  <si>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</si>
  <si>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</si>
  <si>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</si>
  <si>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</si>
  <si>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</si>
  <si>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</si>
  <si>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</si>
  <si>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</si>
  <si>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</si>
  <si>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</si>
  <si>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</si>
  <si>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</si>
  <si>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</si>
  <si>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</si>
  <si>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</si>
  <si>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</si>
  <si>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</si>
  <si>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</si>
  <si>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</si>
  <si>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</si>
  <si>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</si>
  <si>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</si>
  <si>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</si>
  <si>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</si>
  <si>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</si>
  <si>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</si>
  <si>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</si>
  <si>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</si>
  <si>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</si>
  <si>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</si>
  <si>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</si>
  <si>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</si>
  <si>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</si>
  <si>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</si>
  <si>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</si>
  <si>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</si>
  <si>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</si>
  <si>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</si>
  <si>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</si>
  <si>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</si>
  <si>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</si>
  <si>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</si>
  <si>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</si>
  <si>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</si>
  <si>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</si>
  <si>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</si>
  <si>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</si>
  <si>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</si>
  <si>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</si>
  <si>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</si>
  <si>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</si>
  <si>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</si>
  <si>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</si>
  <si>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</si>
  <si>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</si>
  <si>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</si>
  <si>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</si>
  <si>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</si>
  <si>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</si>
  <si>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</si>
  <si>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</si>
  <si>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</si>
  <si>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</si>
  <si>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</si>
  <si>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</si>
  <si>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</si>
  <si>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</si>
  <si>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</si>
  <si>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</si>
  <si>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</si>
  <si>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</si>
  <si>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</si>
  <si>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</si>
  <si>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</si>
  <si>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</si>
  <si>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</si>
  <si>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</si>
  <si>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</si>
  <si>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</si>
  <si>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</si>
  <si>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</si>
  <si>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</si>
  <si>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</si>
  <si>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</si>
  <si>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</si>
  <si>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Celle (03351);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</si>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</sst>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{C4D64530-EDF0-48D7-8461-BD0C192E0661}</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B275-455B-809C-05A1EDDCC837}"/>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{C5FE5F3F-2CCA-4A61-A267-5CD12359FAA3}</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B275-455B-809C-05A1EDDCC83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{7021494E-09B0-49DC-88FF-780555246C95}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275-455B-809C-05A1EDDCC83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{9BE56BF2-8622-4A28-8F44-5716258B96FA}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275-455B-809C-05A1EDDCC83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0.4242988719859257</c:v>
                </c:pt>
                <c:pt idx="1">
                  <c:v>1.4040057212208159</c:v>
                </c:pt>
                <c:pt idx="2">
                  <c:v>1.1186464311118853</c:v>
                </c:pt>
                <c:pt idx="3">
                  <c:v>1.0875687030768</c:v>
                </c:pt>
              </c:numCache>
            </c:numRef>
          </c:val>
          <c:extLst>
            <c:ext xmlns:c16="http://schemas.microsoft.com/office/drawing/2014/chart" uri="{C3380CC4-5D6E-409C-BE32-E72D297353CC}">
              <c16:uniqueId val="{00000004-B275-455B-809C-05A1EDDCC83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{4F8759D5-EF2D-427A-83E8-5EFEBADB242D}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275-455B-809C-05A1EDDCC83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{91718D94-5F66-4292-8709-48B80117DB06}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275-455B-809C-05A1EDDCC83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{CC67A93F-D890-4800-9DE4-0A0EB6FB3C01}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275-455B-809C-05A1EDDCC83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{AFA2A758-4C3D-4E30-9674-C977E3DFB781}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275-455B-809C-05A1EDDCC8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275-455B-809C-05A1EDDCC83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275-455B-809C-05A1EDDCC83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{AC2B7B6E-96A1-4A69-A12F-B546CC7C19EF}</c15:txfldGUID>
                      <c15:f>Daten_Diagramme!$E$6</c15:f>
                      <c15:dlblFieldTableCache>
                        <c:ptCount val="1"/>
                        <c:pt idx="0">
                          <c:v>-4.6</c:v>
                        </c:pt>
                      </c15:dlblFieldTableCache>
                    </c15:dlblFTEntry>
                  </c15:dlblFieldTable>
                  <c15:showDataLabelsRange val="0"/>
                </c:ext>
                <c:ext xmlns:c16="http://schemas.microsoft.com/office/drawing/2014/chart" uri="{C3380CC4-5D6E-409C-BE32-E72D297353CC}">
                  <c16:uniqueId val="{00000000-8461-4B08-AC87-F8629B245BE9}"/>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{02ACE164-950F-406A-9CB6-872BAA5CEDD5}</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8461-4B08-AC87-F8629B245BE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{1B5DF6FF-7B9E-456B-A1E8-6B2BB5ECB281}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461-4B08-AC87-F8629B245BE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{D9DF934C-5419-40B6-8EC2-9B30B0C536FB}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461-4B08-AC87-F8629B245BE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-4.6178017624154659</c:v>
                </c:pt>
                <c:pt idx="1">
                  <c:v>-2.8801937126160149</c:v>
                </c:pt>
                <c:pt idx="2">
                  <c:v>-2.7637010795899166</c:v>
                </c:pt>
                <c:pt idx="3">
                  <c:v>-2.8655893304673015</c:v>
                </c:pt>
              </c:numCache>
            </c:numRef>
          </c:val>
          <c:extLst>
            <c:ext xmlns:c16="http://schemas.microsoft.com/office/drawing/2014/chart" uri="{C3380CC4-5D6E-409C-BE32-E72D297353CC}">
              <c16:uniqueId val="{00000004-8461-4B08-AC87-F8629B245BE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{AB5D50BA-30DD-4142-9226-D2C17F67C009}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461-4B08-AC87-F8629B245BE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{F1ADC6D4-B736-4F46-A0AB-44F5E3358FD5}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461-4B08-AC87-F8629B245BE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{A18CDD27-D0E4-4064-8F8E-63A9A47BD098}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461-4B08-AC87-F8629B245BE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{6AB06FCA-5F24-4735-A057-C505B88A6639}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461-4B08-AC87-F8629B245BE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461-4B08-AC87-F8629B245BE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461-4B08-AC87-F8629B245BE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{4FAF833E-867D-47C9-AD9F-602E25EFA7A1}</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4D0F-420C-AD35-D8CF3D0B7894}"/>
                </c:ext>
              </c:extLst>
            </c:dLbl>
            <c:dLbl>
              <c:idx val="1"/>
              <c:tx>
                <c:strRef>
                  <c:f>Daten_Diagramme!$D$15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{BDB00D64-0ECF-412E-91C4-D3D434ED8EBF}</c15:txfldGUID>
                      <c15:f>Daten_Diagramme!$D$15</c15:f>
                      <c15:dlblFieldTableCache>
                        <c:ptCount val="1"/>
                        <c:pt idx="0">
                          <c:v>1.6</c:v>
                        </c:pt>
                      </c15:dlblFieldTableCache>
                    </c15:dlblFTEntry>
                  </c15:dlblFieldTable>
                  <c15:showDataLabelsRange val="0"/>
                </c:ext>
                <c:ext xmlns:c16="http://schemas.microsoft.com/office/drawing/2014/chart" uri="{C3380CC4-5D6E-409C-BE32-E72D297353CC}">
                  <c16:uniqueId val="{00000001-4D0F-420C-AD35-D8CF3D0B7894}"/>
                </c:ext>
              </c:extLst>
            </c:dLbl>
            <c:dLbl>
              <c:idx val="2"/>
              <c:tx>
                <c:strRef>
                  <c:f>Daten_Diagramme!$D$16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{38CDCD26-6C54-4F49-AD45-F03F816E029B}</c15:txfldGUID>
                      <c15:f>Daten_Diagramme!$D$16</c15:f>
                      <c15:dlblFieldTableCache>
                        <c:ptCount val="1"/>
                        <c:pt idx="0">
                          <c:v>2.1</c:v>
                        </c:pt>
                      </c15:dlblFieldTableCache>
                    </c15:dlblFTEntry>
                  </c15:dlblFieldTable>
                  <c15:showDataLabelsRange val="0"/>
                </c:ext>
                <c:ext xmlns:c16="http://schemas.microsoft.com/office/drawing/2014/chart" uri="{C3380CC4-5D6E-409C-BE32-E72D297353CC}">
                  <c16:uniqueId val="{00000002-4D0F-420C-AD35-D8CF3D0B7894}"/>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{B791B4E0-6A31-4991-A0E5-5C55DAFF6850}</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4D0F-420C-AD35-D8CF3D0B7894}"/>
                </c:ext>
              </c:extLst>
            </c:dLbl>
            <c:dLbl>
              <c:idx val="4"/>
              <c:tx>
                <c:strRef>
                  <c:f>Daten_Diagramme!$D$18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{E34D0CF7-D546-4E0B-B101-024BB8463FD7}</c15:txfldGUID>
                      <c15:f>Daten_Diagramme!$D$18</c15:f>
                      <c15:dlblFieldTableCache>
                        <c:ptCount val="1"/>
                        <c:pt idx="0">
                          <c:v>-2.0</c:v>
                        </c:pt>
                      </c15:dlblFieldTableCache>
                    </c15:dlblFTEntry>
                  </c15:dlblFieldTable>
                  <c15:showDataLabelsRange val="0"/>
                </c:ext>
                <c:ext xmlns:c16="http://schemas.microsoft.com/office/drawing/2014/chart" uri="{C3380CC4-5D6E-409C-BE32-E72D297353CC}">
                  <c16:uniqueId val="{00000004-4D0F-420C-AD35-D8CF3D0B7894}"/>
                </c:ext>
              </c:extLst>
            </c:dLbl>
            <c:dLbl>
              <c:idx val="5"/>
              <c:tx>
                <c:strRef>
                  <c:f>Daten_Diagramme!$D$19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{A5962AD1-E417-4C78-A4E3-B5D125A7F7FC}</c15:txfldGUID>
                      <c15:f>Daten_Diagramme!$D$19</c15:f>
                      <c15:dlblFieldTableCache>
                        <c:ptCount val="1"/>
                        <c:pt idx="0">
                          <c:v>-0.5</c:v>
                        </c:pt>
                      </c15:dlblFieldTableCache>
                    </c15:dlblFTEntry>
                  </c15:dlblFieldTable>
                  <c15:showDataLabelsRange val="0"/>
                </c:ext>
                <c:ext xmlns:c16="http://schemas.microsoft.com/office/drawing/2014/chart" uri="{C3380CC4-5D6E-409C-BE32-E72D297353CC}">
                  <c16:uniqueId val="{00000005-4D0F-420C-AD35-D8CF3D0B7894}"/>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{3AC92EEA-B5F8-4112-9A6E-325BC24A6521}</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4D0F-420C-AD35-D8CF3D0B7894}"/>
                </c:ext>
              </c:extLst>
            </c:dLbl>
            <c:dLbl>
              <c:idx val="7"/>
              <c:tx>
                <c:strRef>
                  <c:f>Daten_Diagramme!$D$21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{0065A582-A798-4307-A47B-FE37836F8722}</c15:txfldGUID>
                      <c15:f>Daten_Diagramme!$D$21</c15:f>
                      <c15:dlblFieldTableCache>
                        <c:ptCount val="1"/>
                        <c:pt idx="0">
                          <c:v>3.2</c:v>
                        </c:pt>
                      </c15:dlblFieldTableCache>
                    </c15:dlblFTEntry>
                  </c15:dlblFieldTable>
                  <c15:showDataLabelsRange val="0"/>
                </c:ext>
                <c:ext xmlns:c16="http://schemas.microsoft.com/office/drawing/2014/chart" uri="{C3380CC4-5D6E-409C-BE32-E72D297353CC}">
                  <c16:uniqueId val="{00000007-4D0F-420C-AD35-D8CF3D0B7894}"/>
                </c:ext>
              </c:extLst>
            </c:dLbl>
            <c:dLbl>
              <c:idx val="8"/>
              <c:tx>
                <c:strRef>
                  <c:f>Daten_Diagramme!$D$22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{D9C77B48-A18D-4BB1-9882-1BA6C48CBF0C}</c15:txfldGUID>
                      <c15:f>Daten_Diagramme!$D$22</c15:f>
                      <c15:dlblFieldTableCache>
                        <c:ptCount val="1"/>
                        <c:pt idx="0">
                          <c:v>-2.8</c:v>
                        </c:pt>
                      </c15:dlblFieldTableCache>
                    </c15:dlblFTEntry>
                  </c15:dlblFieldTable>
                  <c15:showDataLabelsRange val="0"/>
                </c:ext>
                <c:ext xmlns:c16="http://schemas.microsoft.com/office/drawing/2014/chart" uri="{C3380CC4-5D6E-409C-BE32-E72D297353CC}">
                  <c16:uniqueId val="{00000008-4D0F-420C-AD35-D8CF3D0B7894}"/>
                </c:ext>
              </c:extLst>
            </c:dLbl>
            <c:dLbl>
              <c:idx val="9"/>
              <c:tx>
                <c:strRef>
                  <c:f>Daten_Diagramme!$D$23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{27EEEC7F-59F4-416A-9568-959959101257}</c15:txfldGUID>
                      <c15:f>Daten_Diagramme!$D$23</c15:f>
                      <c15:dlblFieldTableCache>
                        <c:ptCount val="1"/>
                        <c:pt idx="0">
                          <c:v>-2.1</c:v>
                        </c:pt>
                      </c15:dlblFieldTableCache>
                    </c15:dlblFTEntry>
                  </c15:dlblFieldTable>
                  <c15:showDataLabelsRange val="0"/>
                </c:ext>
                <c:ext xmlns:c16="http://schemas.microsoft.com/office/drawing/2014/chart" uri="{C3380CC4-5D6E-409C-BE32-E72D297353CC}">
                  <c16:uniqueId val="{00000009-4D0F-420C-AD35-D8CF3D0B7894}"/>
                </c:ext>
              </c:extLst>
            </c:dLbl>
            <c:dLbl>
              <c:idx val="10"/>
              <c:tx>
                <c:strRef>
                  <c:f>Daten_Diagramme!$D$24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{3AB277FA-F8D1-43D1-BE51-CFF035EA8364}</c15:txfldGUID>
                      <c15:f>Daten_Diagramme!$D$24</c15:f>
                      <c15:dlblFieldTableCache>
                        <c:ptCount val="1"/>
                        <c:pt idx="0">
                          <c:v>1.3</c:v>
                        </c:pt>
                      </c15:dlblFieldTableCache>
                    </c15:dlblFTEntry>
                  </c15:dlblFieldTable>
                  <c15:showDataLabelsRange val="0"/>
                </c:ext>
                <c:ext xmlns:c16="http://schemas.microsoft.com/office/drawing/2014/chart" uri="{C3380CC4-5D6E-409C-BE32-E72D297353CC}">
                  <c16:uniqueId val="{0000000A-4D0F-420C-AD35-D8CF3D0B7894}"/>
                </c:ext>
              </c:extLst>
            </c:dLbl>
            <c:dLbl>
              <c:idx val="11"/>
              <c:tx>
                <c:strRef>
                  <c:f>Daten_Diagramme!$D$25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{ACF94EB8-37E8-404A-A014-203F769E9B5D}</c15:txfldGUID>
                      <c15:f>Daten_Diagramme!$D$25</c15:f>
                      <c15:dlblFieldTableCache>
                        <c:ptCount val="1"/>
                        <c:pt idx="0">
                          <c:v>-4.0</c:v>
                        </c:pt>
                      </c15:dlblFieldTableCache>
                    </c15:dlblFTEntry>
                  </c15:dlblFieldTable>
                  <c15:showDataLabelsRange val="0"/>
                </c:ext>
                <c:ext xmlns:c16="http://schemas.microsoft.com/office/drawing/2014/chart" uri="{C3380CC4-5D6E-409C-BE32-E72D297353CC}">
                  <c16:uniqueId val="{0000000B-4D0F-420C-AD35-D8CF3D0B7894}"/>
                </c:ext>
              </c:extLst>
            </c:dLbl>
            <c:dLbl>
              <c:idx val="12"/>
              <c:tx>
                <c:strRef>
                  <c:f>Daten_Diagramme!$D$26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{49778C6C-4ED9-4DE4-B150-164AF49255AA}</c15:txfldGUID>
                      <c15:f>Daten_Diagramme!$D$26</c15:f>
                      <c15:dlblFieldTableCache>
                        <c:ptCount val="1"/>
                        <c:pt idx="0">
                          <c:v>-1.8</c:v>
                        </c:pt>
                      </c15:dlblFieldTableCache>
                    </c15:dlblFTEntry>
                  </c15:dlblFieldTable>
                  <c15:showDataLabelsRange val="0"/>
                </c:ext>
                <c:ext xmlns:c16="http://schemas.microsoft.com/office/drawing/2014/chart" uri="{C3380CC4-5D6E-409C-BE32-E72D297353CC}">
                  <c16:uniqueId val="{0000000C-4D0F-420C-AD35-D8CF3D0B7894}"/>
                </c:ext>
              </c:extLst>
            </c:dLbl>
            <c:dLbl>
              <c:idx val="13"/>
              <c:tx>
                <c:strRef>
                  <c:f>Daten_Diagramme!$D$27</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{9CC953AB-D3AB-4DD2-82FF-DEA87B6512AA}</c15:txfldGUID>
                      <c15:f>Daten_Diagramme!$D$27</c15:f>
                      <c15:dlblFieldTableCache>
                        <c:ptCount val="1"/>
                        <c:pt idx="0">
                          <c:v>-8.0</c:v>
                        </c:pt>
                      </c15:dlblFieldTableCache>
                    </c15:dlblFTEntry>
                  </c15:dlblFieldTable>
                  <c15:showDataLabelsRange val="0"/>
                </c:ext>
                <c:ext xmlns:c16="http://schemas.microsoft.com/office/drawing/2014/chart" uri="{C3380CC4-5D6E-409C-BE32-E72D297353CC}">
                  <c16:uniqueId val="{0000000D-4D0F-420C-AD35-D8CF3D0B7894}"/>
                </c:ext>
              </c:extLst>
            </c:dLbl>
            <c:dLbl>
              <c:idx val="14"/>
              <c:tx>
                <c:strRef>
                  <c:f>Daten_Diagramme!$D$28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{7A2973CE-1E07-497F-ACA6-A54CE5285B7C}</c15:txfldGUID>
                      <c15:f>Daten_Diagramme!$D$28</c15:f>
                      <c15:dlblFieldTableCache>
                        <c:ptCount val="1"/>
                        <c:pt idx="0">
                          <c:v>5.3</c:v>
                        </c:pt>
                      </c15:dlblFieldTableCache>
                    </c15:dlblFTEntry>
                  </c15:dlblFieldTable>
                  <c15:showDataLabelsRange val="0"/>
                </c:ext>
                <c:ext xmlns:c16="http://schemas.microsoft.com/office/drawing/2014/chart" uri="{C3380CC4-5D6E-409C-BE32-E72D297353CC}">
                  <c16:uniqueId val="{0000000E-4D0F-420C-AD35-D8CF3D0B7894}"/>
                </c:ext>
              </c:extLst>
            </c:dLbl>
            <c:dLbl>
              <c:idx val="15"/>
              <c:tx>
                <c:strRef>
                  <c:f>Daten_Diagramme!$D$29</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{7653DA56-CE0E-4008-8D9D-4084F873FCB9}</c15:txfldGUID>
                      <c15:f>Daten_Diagramme!$D$29</c15:f>
                      <c15:dlblFieldTableCache>
                        <c:ptCount val="1"/>
                        <c:pt idx="0">
                          <c:v>16.1</c:v>
                        </c:pt>
                      </c15:dlblFieldTableCache>
                    </c15:dlblFTEntry>
                  </c15:dlblFieldTable>
                  <c15:showDataLabelsRange val="0"/>
                </c:ext>
                <c:ext xmlns:c16="http://schemas.microsoft.com/office/drawing/2014/chart" uri="{C3380CC4-5D6E-409C-BE32-E72D297353CC}">
                  <c16:uniqueId val="{0000000F-4D0F-420C-AD35-D8CF3D0B7894}"/>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{BB34DA76-0185-4A8B-9143-1ED54A3A5F63}</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4D0F-420C-AD35-D8CF3D0B7894}"/>
                </c:ext>
              </c:extLst>
            </c:dLbl>
            <c:dLbl>
              <c:idx val="17"/>
              <c:tx>
                <c:strRef>
                  <c:f>Daten_Diagramme!$D$31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{A82D83F9-A62D-4520-9166-811294993655}</c15:txfldGUID>
                      <c15:f>Daten_Diagramme!$D$31</c15:f>
                      <c15:dlblFieldTableCache>
                        <c:ptCount val="1"/>
                        <c:pt idx="0">
                          <c:v>2.9</c:v>
                        </c:pt>
                      </c15:dlblFieldTableCache>
                    </c15:dlblFTEntry>
                  </c15:dlblFieldTable>
                  <c15:showDataLabelsRange val="0"/>
                </c:ext>
                <c:ext xmlns:c16="http://schemas.microsoft.com/office/drawing/2014/chart" uri="{C3380CC4-5D6E-409C-BE32-E72D297353CC}">
                  <c16:uniqueId val="{00000011-4D0F-420C-AD35-D8CF3D0B7894}"/>
                </c:ext>
              </c:extLst>
            </c:dLbl>
            <c:dLbl>
              <c:idx val="18"/>
              <c:tx>
                <c:strRef>
                  <c:f>Daten_Diagramme!$D$32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{DC9F8D15-EAC5-4195-80BB-CE7568DD4D1A}</c15:txfldGUID>
                      <c15:f>Daten_Diagramme!$D$32</c15:f>
                      <c15:dlblFieldTableCache>
                        <c:ptCount val="1"/>
                        <c:pt idx="0">
                          <c:v>-4.0</c:v>
                        </c:pt>
                      </c15:dlblFieldTableCache>
                    </c15:dlblFTEntry>
                  </c15:dlblFieldTable>
                  <c15:showDataLabelsRange val="0"/>
                </c:ext>
                <c:ext xmlns:c16="http://schemas.microsoft.com/office/drawing/2014/chart" uri="{C3380CC4-5D6E-409C-BE32-E72D297353CC}">
                  <c16:uniqueId val="{00000012-4D0F-420C-AD35-D8CF3D0B7894}"/>
                </c:ext>
              </c:extLst>
            </c:dLbl>
            <c:dLbl>
              <c:idx val="19"/>
              <c:tx>
                <c:strRef>
                  <c:f>Daten_Diagramme!$D$33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{0DD409DA-C850-4CE6-9CC2-ED3C466A730C}</c15:txfldGUID>
                      <c15:f>Daten_Diagramme!$D$33</c15:f>
                      <c15:dlblFieldTableCache>
                        <c:ptCount val="1"/>
                        <c:pt idx="0">
                          <c:v>4.7</c:v>
                        </c:pt>
                      </c15:dlblFieldTableCache>
                    </c15:dlblFTEntry>
                  </c15:dlblFieldTable>
                  <c15:showDataLabelsRange val="0"/>
                </c:ext>
                <c:ext xmlns:c16="http://schemas.microsoft.com/office/drawing/2014/chart" uri="{C3380CC4-5D6E-409C-BE32-E72D297353CC}">
                  <c16:uniqueId val="{00000013-4D0F-420C-AD35-D8CF3D0B7894}"/>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{19DDEB56-9EB2-4611-BD8C-903DF74CA05A}</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4D0F-420C-AD35-D8CF3D0B7894}"/>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{D73B4BE2-D2E0-4B33-B72A-5223A0710BC0}</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4D0F-420C-AD35-D8CF3D0B789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{C250A54A-3AF5-4719-B26E-1C9BB6B436AE}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D0F-420C-AD35-D8CF3D0B7894}"/>
                </c:ext>
              </c:extLst>
            </c:dLbl>
            <c:dLbl>
              <c:idx val="23"/>
              <c:tx>
                <c:strRef>
                  <c:f>Daten_Diagramme!$D$37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{561AF92A-1FD9-4E8D-A66D-DEF1FE53FD66}</c15:txfldGUID>
                      <c15:f>Daten_Diagramme!$D$37</c15:f>
                      <c15:dlblFieldTableCache>
                        <c:ptCount val="1"/>
                        <c:pt idx="0">
                          <c:v>1.6</c:v>
                        </c:pt>
                      </c15:dlblFieldTableCache>
                    </c15:dlblFTEntry>
                  </c15:dlblFieldTable>
                  <c15:showDataLabelsRange val="0"/>
                </c:ext>
                <c:ext xmlns:c16="http://schemas.microsoft.com/office/drawing/2014/chart" uri="{C3380CC4-5D6E-409C-BE32-E72D297353CC}">
                  <c16:uniqueId val="{00000017-4D0F-420C-AD35-D8CF3D0B7894}"/>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{4EB18031-A6F3-4A07-A534-60D7826CE292}</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4D0F-420C-AD35-D8CF3D0B7894}"/>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{24EED9B4-0574-4D4E-88A5-DA7E32A6572F}</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4D0F-420C-AD35-D8CF3D0B789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{57BAB997-B7B4-4EF7-ABC3-6961546F0CE6}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D0F-420C-AD35-D8CF3D0B789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{A0A87750-44E6-495C-88D1-81ACC8404ECB}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D0F-420C-AD35-D8CF3D0B789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{3858F74D-F485-40A1-9D77-31023A654728}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D0F-420C-AD35-D8CF3D0B789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{8493F19F-7968-4BDC-A38E-036904DE7F7C}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D0F-420C-AD35-D8CF3D0B789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{9C1E9260-596E-4978-B1DF-3F1C0AF00460}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D0F-420C-AD35-D8CF3D0B7894}"/>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{2E667636-D2DE-40AA-8D7E-FEAC33B56343}</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4D0F-420C-AD35-D8CF3D0B789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0.4242988719859257</c:v>
                </c:pt>
                <c:pt idx="1">
                  <c:v>1.5606242496998799</c:v>
                </c:pt>
                <c:pt idx="2">
                  <c:v>2.1058038007190549</c:v>
                </c:pt>
                <c:pt idx="3">
                  <c:v>-0.72205837486016478</c:v>
                </c:pt>
                <c:pt idx="4">
                  <c:v>-2.0063839489284088</c:v>
                </c:pt>
                <c:pt idx="5">
                  <c:v>-0.51054018445322791</c:v>
                </c:pt>
                <c:pt idx="6">
                  <c:v>0.25510204081632654</c:v>
                </c:pt>
                <c:pt idx="7">
                  <c:v>3.2359679266895762</c:v>
                </c:pt>
                <c:pt idx="8">
                  <c:v>-2.7989225904672677</c:v>
                </c:pt>
                <c:pt idx="9">
                  <c:v>-2.1463951568519537</c:v>
                </c:pt>
                <c:pt idx="10">
                  <c:v>1.2921348314606742</c:v>
                </c:pt>
                <c:pt idx="11">
                  <c:v>-3.9848197343453511</c:v>
                </c:pt>
                <c:pt idx="12">
                  <c:v>-1.8379281537176273</c:v>
                </c:pt>
                <c:pt idx="13">
                  <c:v>-8.0151228733459359</c:v>
                </c:pt>
                <c:pt idx="14">
                  <c:v>5.3291536050156738</c:v>
                </c:pt>
                <c:pt idx="15">
                  <c:v>16.139240506329113</c:v>
                </c:pt>
                <c:pt idx="16">
                  <c:v>3.2629006755785541</c:v>
                </c:pt>
                <c:pt idx="17">
                  <c:v>2.8659953524399691</c:v>
                </c:pt>
                <c:pt idx="18">
                  <c:v>-4.023126957359672</c:v>
                </c:pt>
                <c:pt idx="19">
                  <c:v>4.666666666666667</c:v>
                </c:pt>
                <c:pt idx="20">
                  <c:v>1.2306289881494987</c:v>
                </c:pt>
                <c:pt idx="21">
                  <c:v>0</c:v>
                </c:pt>
                <c:pt idx="23">
                  <c:v>1.5606242496998799</c:v>
                </c:pt>
                <c:pt idx="24">
                  <c:v>0.72013473488588187</c:v>
                </c:pt>
                <c:pt idx="25">
                  <c:v>0.27301189730745146</c:v>
                </c:pt>
              </c:numCache>
            </c:numRef>
          </c:val>
          <c:extLst>
            <c:ext xmlns:c16="http://schemas.microsoft.com/office/drawing/2014/chart" uri="{C3380CC4-5D6E-409C-BE32-E72D297353CC}">
              <c16:uniqueId val="{00000020-4D0F-420C-AD35-D8CF3D0B789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{36C3C6B7-87F9-4B54-BF11-5469073F38E2}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D0F-420C-AD35-D8CF3D0B789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{B76CC634-DCD7-43A8-B4B0-B8723350F9D1}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D0F-420C-AD35-D8CF3D0B789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{A757A05F-A370-44DF-9A50-29D8F6D7CD7C}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D0F-420C-AD35-D8CF3D0B789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{BD6951EE-89BD-4612-98CC-E2519191288E}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D0F-420C-AD35-D8CF3D0B789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{3182EC03-165C-498D-96ED-A8094A7890BE}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D0F-420C-AD35-D8CF3D0B789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{0240E4FD-046A-4223-996D-795CC6FAD3D5}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D0F-420C-AD35-D8CF3D0B789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{A2DF6942-D03F-47A8-9F9C-F4AE16179DD4}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D0F-420C-AD35-D8CF3D0B789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{9462D56C-D47F-4D0F-AF90-755F9B06CDBD}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D0F-420C-AD35-D8CF3D0B789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{3DF547DD-F8F4-4279-B907-6B44054A4A0C}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D0F-420C-AD35-D8CF3D0B789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{F144B2AD-3183-43AF-B60A-5C3772A84EE2}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D0F-420C-AD35-D8CF3D0B789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{231F5584-FB7A-415F-9826-94C6805C72B2}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D0F-420C-AD35-D8CF3D0B789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{6302E88E-AC6D-460D-B3AB-FB3576ACF78F}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D0F-420C-AD35-D8CF3D0B789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{A887D60F-553F-47C0-99C7-E72C1195960B}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D0F-420C-AD35-D8CF3D0B789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{246820F7-8460-440A-A747-FE54817DD78C}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D0F-420C-AD35-D8CF3D0B789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{C5B397C1-CFBC-4D76-BB24-4104FFA6F396}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D0F-420C-AD35-D8CF3D0B789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{07841EF3-2CBD-47B9-8E1A-4BB30C08672D}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D0F-420C-AD35-D8CF3D0B789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{0C746688-C813-416B-B7A2-D07C33FB1F56}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D0F-420C-AD35-D8CF3D0B789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{5D26D3D1-3A73-4FF7-9058-8A07733CFF5D}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D0F-420C-AD35-D8CF3D0B789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{0BE53B13-081E-45ED-B6BB-A0FF7E285A0D}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D0F-420C-AD35-D8CF3D0B789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{E25D398B-2BB1-4D91-A054-88A991C0F1D3}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D0F-420C-AD35-D8CF3D0B789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{AE0DF07F-E571-4E3A-9D30-647792724599}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D0F-420C-AD35-D8CF3D0B789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{8250CF7E-3C72-4185-B251-26DE1BD10815}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D0F-420C-AD35-D8CF3D0B789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{662C5262-41E4-4FFD-AE41-E9642618DC86}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D0F-420C-AD35-D8CF3D0B789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{14319EAF-04EE-412C-88B0-21559237392F}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D0F-420C-AD35-D8CF3D0B789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{60883D09-578C-4182-A574-6025649FAA30}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D0F-420C-AD35-D8CF3D0B789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{7AF72079-254B-4693-B927-274658EC1654}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D0F-420C-AD35-D8CF3D0B789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{784AB5BD-A22D-42B6-A976-E5F58BD7633D}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D0F-420C-AD35-D8CF3D0B789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{98D7FFE0-B34B-4774-A99B-ABCF0FFED88E}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D0F-420C-AD35-D8CF3D0B789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{A7916D7F-D1A3-4FDA-8842-71B6A262F8B2}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D0F-420C-AD35-D8CF3D0B789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{747F4742-14D7-4A50-9B20-F04E46EA7532}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D0F-420C-AD35-D8CF3D0B789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{7723BEFB-F362-4179-AAF2-3D162B2E78F2}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D0F-420C-AD35-D8CF3D0B789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{44B8123B-11B0-4DD0-94B7-CA31D0FE766A}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D0F-420C-AD35-D8CF3D0B789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D0F-420C-AD35-D8CF3D0B789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D0F-420C-AD35-D8CF3D0B789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{A70D7CB1-0067-4C47-8FEA-80E8794B7E7E}</c15:txfldGUID>
                      <c15:f>Daten_Diagramme!$E$14</c15:f>
                      <c15:dlblFieldTableCache>
                        <c:ptCount val="1"/>
                        <c:pt idx="0">
                          <c:v>-4.6</c:v>
                        </c:pt>
                      </c15:dlblFieldTableCache>
                    </c15:dlblFTEntry>
                  </c15:dlblFieldTable>
                  <c15:showDataLabelsRange val="0"/>
                </c:ext>
                <c:ext xmlns:c16="http://schemas.microsoft.com/office/drawing/2014/chart" uri="{C3380CC4-5D6E-409C-BE32-E72D297353CC}">
                  <c16:uniqueId val="{00000000-835B-48A1-BA71-885D1B75D95E}"/>
                </c:ext>
              </c:extLst>
            </c:dLbl>
            <c:dLbl>
              <c:idx val="1"/>
              <c:tx>
                <c:strRef>
                  <c:f>Daten_Diagramme!$E$15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{8BE27152-E363-4127-9A11-5A4C180FA2B8}</c15:txfldGUID>
                      <c15:f>Daten_Diagramme!$E$15</c15:f>
                      <c15:dlblFieldTableCache>
                        <c:ptCount val="1"/>
                        <c:pt idx="0">
                          <c:v>4.1</c:v>
                        </c:pt>
                      </c15:dlblFieldTableCache>
                    </c15:dlblFTEntry>
                  </c15:dlblFieldTable>
                  <c15:showDataLabelsRange val="0"/>
                </c:ext>
                <c:ext xmlns:c16="http://schemas.microsoft.com/office/drawing/2014/chart" uri="{C3380CC4-5D6E-409C-BE32-E72D297353CC}">
                  <c16:uniqueId val="{00000001-835B-48A1-BA71-885D1B75D95E}"/>
                </c:ext>
              </c:extLst>
            </c:dLbl>
            <c:dLbl>
              <c:idx val="2"/>
              <c:tx>
                <c:strRef>
                  <c:f>Daten_Diagramme!$E$16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{D8819618-1E66-4F17-B4AA-E221BF46666C}</c15:txfldGUID>
                      <c15:f>Daten_Diagramme!$E$16</c15:f>
                      <c15:dlblFieldTableCache>
                        <c:ptCount val="1"/>
                        <c:pt idx="0">
                          <c:v>-1.8</c:v>
                        </c:pt>
                      </c15:dlblFieldTableCache>
                    </c15:dlblFTEntry>
                  </c15:dlblFieldTable>
                  <c15:showDataLabelsRange val="0"/>
                </c:ext>
                <c:ext xmlns:c16="http://schemas.microsoft.com/office/drawing/2014/chart" uri="{C3380CC4-5D6E-409C-BE32-E72D297353CC}">
                  <c16:uniqueId val="{00000002-835B-48A1-BA71-885D1B75D95E}"/>
                </c:ext>
              </c:extLst>
            </c:dLbl>
            <c:dLbl>
              <c:idx val="3"/>
              <c:tx>
                <c:strRef>
                  <c:f>Daten_Diagramme!$E$17</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{2097BBC7-1608-4B89-98EB-206F790C3E0A}</c15:txfldGUID>
                      <c15:f>Daten_Diagramme!$E$17</c15:f>
                      <c15:dlblFieldTableCache>
                        <c:ptCount val="1"/>
                        <c:pt idx="0">
                          <c:v>-5.9</c:v>
                        </c:pt>
                      </c15:dlblFieldTableCache>
                    </c15:dlblFTEntry>
                  </c15:dlblFieldTable>
                  <c15:showDataLabelsRange val="0"/>
                </c:ext>
                <c:ext xmlns:c16="http://schemas.microsoft.com/office/drawing/2014/chart" uri="{C3380CC4-5D6E-409C-BE32-E72D297353CC}">
                  <c16:uniqueId val="{00000003-835B-48A1-BA71-885D1B75D95E}"/>
                </c:ext>
              </c:extLst>
            </c:dLbl>
            <c:dLbl>
              <c:idx val="4"/>
              <c:tx>
                <c:strRef>
                  <c:f>Daten_Diagramme!$E$18</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{5DE4C1B1-D8D3-448B-9029-A1E318979FCF}</c15:txfldGUID>
                      <c15:f>Daten_Diagramme!$E$18</c15:f>
                      <c15:dlblFieldTableCache>
                        <c:ptCount val="1"/>
                        <c:pt idx="0">
                          <c:v>-12.4</c:v>
                        </c:pt>
                      </c15:dlblFieldTableCache>
                    </c15:dlblFTEntry>
                  </c15:dlblFieldTable>
                  <c15:showDataLabelsRange val="0"/>
                </c:ext>
                <c:ext xmlns:c16="http://schemas.microsoft.com/office/drawing/2014/chart" uri="{C3380CC4-5D6E-409C-BE32-E72D297353CC}">
                  <c16:uniqueId val="{00000004-835B-48A1-BA71-885D1B75D95E}"/>
                </c:ext>
              </c:extLst>
            </c:dLbl>
            <c:dLbl>
              <c:idx val="5"/>
              <c:tx>
                <c:strRef>
                  <c:f>Daten_Diagramme!$E$19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{9D2CB9A4-CA1F-4B51-AFA0-FA3FFFA7D88D}</c15:txfldGUID>
                      <c15:f>Daten_Diagramme!$E$19</c15:f>
                      <c15:dlblFieldTableCache>
                        <c:ptCount val="1"/>
                        <c:pt idx="0">
                          <c:v>1.0</c:v>
                        </c:pt>
                      </c15:dlblFieldTableCache>
                    </c15:dlblFTEntry>
                  </c15:dlblFieldTable>
                  <c15:showDataLabelsRange val="0"/>
                </c:ext>
                <c:ext xmlns:c16="http://schemas.microsoft.com/office/drawing/2014/chart" uri="{C3380CC4-5D6E-409C-BE32-E72D297353CC}">
                  <c16:uniqueId val="{00000005-835B-48A1-BA71-885D1B75D95E}"/>
                </c:ext>
              </c:extLst>
            </c:dLbl>
            <c:dLbl>
              <c:idx val="6"/>
              <c:tx>
                <c:strRef>
                  <c:f>Daten_Diagramme!$E$20</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{2D73F5BF-60A7-4FF8-8DE9-18654BE6E75E}</c15:txfldGUID>
                      <c15:f>Daten_Diagramme!$E$20</c15:f>
                      <c15:dlblFieldTableCache>
                        <c:ptCount val="1"/>
                        <c:pt idx="0">
                          <c:v>-12.0</c:v>
                        </c:pt>
                      </c15:dlblFieldTableCache>
                    </c15:dlblFTEntry>
                  </c15:dlblFieldTable>
                  <c15:showDataLabelsRange val="0"/>
                </c:ext>
                <c:ext xmlns:c16="http://schemas.microsoft.com/office/drawing/2014/chart" uri="{C3380CC4-5D6E-409C-BE32-E72D297353CC}">
                  <c16:uniqueId val="{00000006-835B-48A1-BA71-885D1B75D95E}"/>
                </c:ext>
              </c:extLst>
            </c:dLbl>
            <c:dLbl>
              <c:idx val="7"/>
              <c:tx>
                <c:strRef>
                  <c:f>Daten_Diagramme!$E$21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{691C3B38-D1D3-40EA-A371-4DF1E0F00B18}</c15:txfldGUID>
                      <c15:f>Daten_Diagramme!$E$21</c15:f>
                      <c15:dlblFieldTableCache>
                        <c:ptCount val="1"/>
                        <c:pt idx="0">
                          <c:v>-2.3</c:v>
                        </c:pt>
                      </c15:dlblFieldTableCache>
                    </c15:dlblFTEntry>
                  </c15:dlblFieldTable>
                  <c15:showDataLabelsRange val="0"/>
                </c:ext>
                <c:ext xmlns:c16="http://schemas.microsoft.com/office/drawing/2014/chart" uri="{C3380CC4-5D6E-409C-BE32-E72D297353CC}">
                  <c16:uniqueId val="{00000007-835B-48A1-BA71-885D1B75D95E}"/>
                </c:ext>
              </c:extLst>
            </c:dLbl>
            <c:dLbl>
              <c:idx val="8"/>
              <c:tx>
                <c:strRef>
                  <c:f>Daten_Diagramme!$E$22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{C83E0F62-F8F4-4015-9333-0418D5503B2E}</c15:txfldGUID>
                      <c15:f>Daten_Diagramme!$E$22</c15:f>
                      <c15:dlblFieldTableCache>
                        <c:ptCount val="1"/>
                        <c:pt idx="0">
                          <c:v>-3.2</c:v>
                        </c:pt>
                      </c15:dlblFieldTableCache>
                    </c15:dlblFTEntry>
                  </c15:dlblFieldTable>
                  <c15:showDataLabelsRange val="0"/>
                </c:ext>
                <c:ext xmlns:c16="http://schemas.microsoft.com/office/drawing/2014/chart" uri="{C3380CC4-5D6E-409C-BE32-E72D297353CC}">
                  <c16:uniqueId val="{00000008-835B-48A1-BA71-885D1B75D95E}"/>
                </c:ext>
              </c:extLst>
            </c:dLbl>
            <c:dLbl>
              <c:idx val="9"/>
              <c:tx>
                <c:strRef>
                  <c:f>Daten_Diagramme!$E$23</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{95D2DDA1-75CF-46BF-8A3A-DE6BB11D37AD}</c15:txfldGUID>
                      <c15:f>Daten_Diagramme!$E$23</c15:f>
                      <c15:dlblFieldTableCache>
                        <c:ptCount val="1"/>
                        <c:pt idx="0">
                          <c:v>-6.6</c:v>
                        </c:pt>
                      </c15:dlblFieldTableCache>
                    </c15:dlblFTEntry>
                  </c15:dlblFieldTable>
                  <c15:showDataLabelsRange val="0"/>
                </c:ext>
                <c:ext xmlns:c16="http://schemas.microsoft.com/office/drawing/2014/chart" uri="{C3380CC4-5D6E-409C-BE32-E72D297353CC}">
                  <c16:uniqueId val="{00000009-835B-48A1-BA71-885D1B75D95E}"/>
                </c:ext>
              </c:extLst>
            </c:dLbl>
            <c:dLbl>
              <c:idx val="10"/>
              <c:tx>
                <c:strRef>
                  <c:f>Daten_Diagramme!$E$24</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{4BEF760A-1B2C-4806-9EC5-1724773E50C9}</c15:txfldGUID>
                      <c15:f>Daten_Diagramme!$E$24</c15:f>
                      <c15:dlblFieldTableCache>
                        <c:ptCount val="1"/>
                        <c:pt idx="0">
                          <c:v>-8.8</c:v>
                        </c:pt>
                      </c15:dlblFieldTableCache>
                    </c15:dlblFTEntry>
                  </c15:dlblFieldTable>
                  <c15:showDataLabelsRange val="0"/>
                </c:ext>
                <c:ext xmlns:c16="http://schemas.microsoft.com/office/drawing/2014/chart" uri="{C3380CC4-5D6E-409C-BE32-E72D297353CC}">
                  <c16:uniqueId val="{0000000A-835B-48A1-BA71-885D1B75D95E}"/>
                </c:ext>
              </c:extLst>
            </c:dLbl>
            <c:dLbl>
              <c:idx val="11"/>
              <c:tx>
                <c:strRef>
                  <c:f>Daten_Diagramme!$E$25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{69C22F19-51A0-41D3-AB94-A683DB230A8D}</c15:txfldGUID>
                      <c15:f>Daten_Diagramme!$E$25</c15:f>
                      <c15:dlblFieldTableCache>
                        <c:ptCount val="1"/>
                        <c:pt idx="0">
                          <c:v>-2.8</c:v>
                        </c:pt>
                      </c15:dlblFieldTableCache>
                    </c15:dlblFTEntry>
                  </c15:dlblFieldTable>
                  <c15:showDataLabelsRange val="0"/>
                </c:ext>
                <c:ext xmlns:c16="http://schemas.microsoft.com/office/drawing/2014/chart" uri="{C3380CC4-5D6E-409C-BE32-E72D297353CC}">
                  <c16:uniqueId val="{0000000B-835B-48A1-BA71-885D1B75D95E}"/>
                </c:ext>
              </c:extLst>
            </c:dLbl>
            <c:dLbl>
              <c:idx val="12"/>
              <c:tx>
                <c:strRef>
                  <c:f>Daten_Diagramme!$E$26</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{3ED2F6BB-9CD6-4F27-9E00-BD185714E6E4}</c15:txfldGUID>
                      <c15:f>Daten_Diagramme!$E$26</c15:f>
                      <c15:dlblFieldTableCache>
                        <c:ptCount val="1"/>
                        <c:pt idx="0">
                          <c:v>4.3</c:v>
                        </c:pt>
                      </c15:dlblFieldTableCache>
                    </c15:dlblFTEntry>
                  </c15:dlblFieldTable>
                  <c15:showDataLabelsRange val="0"/>
                </c:ext>
                <c:ext xmlns:c16="http://schemas.microsoft.com/office/drawing/2014/chart" uri="{C3380CC4-5D6E-409C-BE32-E72D297353CC}">
                  <c16:uniqueId val="{0000000C-835B-48A1-BA71-885D1B75D95E}"/>
                </c:ext>
              </c:extLst>
            </c:dLbl>
            <c:dLbl>
              <c:idx val="13"/>
              <c:tx>
                <c:strRef>
                  <c:f>Daten_Diagramme!$E$27</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{96837456-976F-4D97-A788-B323EB19757A}</c15:txfldGUID>
                      <c15:f>Daten_Diagramme!$E$27</c15:f>
                      <c15:dlblFieldTableCache>
                        <c:ptCount val="1"/>
                        <c:pt idx="0">
                          <c:v>-5.6</c:v>
                        </c:pt>
                      </c15:dlblFieldTableCache>
                    </c15:dlblFTEntry>
                  </c15:dlblFieldTable>
                  <c15:showDataLabelsRange val="0"/>
                </c:ext>
                <c:ext xmlns:c16="http://schemas.microsoft.com/office/drawing/2014/chart" uri="{C3380CC4-5D6E-409C-BE32-E72D297353CC}">
                  <c16:uniqueId val="{0000000D-835B-48A1-BA71-885D1B75D95E}"/>
                </c:ext>
              </c:extLst>
            </c:dLbl>
            <c:dLbl>
              <c:idx val="14"/>
              <c:tx>
                <c:strRef>
                  <c:f>Daten_Diagramme!$E$28</c:f>
                  <c:strCache>
                    <c:ptCount val="1"/>
                    <c:pt idx="0">
                      <c:v>-14.1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{02FC2C9F-D772-48EA-87FE-C98CCC6A3245}</c15:txfldGUID>
                      <c15:f>Daten_Diagramme!$E$28</c15:f>
                      <c15:dlblFieldTableCache>
                        <c:ptCount val="1"/>
                        <c:pt idx="0">
                          <c:v>-14.1</c:v>
                        </c:pt>
                      </c15:dlblFieldTableCache>
                    </c15:dlblFTEntry>
                  </c15:dlblFieldTable>
                  <c15:showDataLabelsRange val="0"/>
                </c:ext>
                <c:ext xmlns:c16="http://schemas.microsoft.com/office/drawing/2014/chart" uri="{C3380CC4-5D6E-409C-BE32-E72D297353CC}">
                  <c16:uniqueId val="{0000000E-835B-48A1-BA71-885D1B75D95E}"/>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{04031F54-0CA2-41DD-B67F-5CE2850DF72E}</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835B-48A1-BA71-885D1B75D95E}"/>
                </c:ext>
              </c:extLst>
            </c:dLbl>
            <c:dLbl>
              <c:idx val="16"/>
              <c:tx>
                <c:strRef>
                  <c:f>Daten_Diagramme!$E$30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{8CFF629C-A9A8-45E3-A622-49FCB4435875}</c15:txfldGUID>
                      <c15:f>Daten_Diagramme!$E$30</c15:f>
                      <c15:dlblFieldTableCache>
                        <c:ptCount val="1"/>
                        <c:pt idx="0">
                          <c:v>2.4</c:v>
                        </c:pt>
                      </c15:dlblFieldTableCache>
                    </c15:dlblFTEntry>
                  </c15:dlblFieldTable>
                  <c15:showDataLabelsRange val="0"/>
                </c:ext>
                <c:ext xmlns:c16="http://schemas.microsoft.com/office/drawing/2014/chart" uri="{C3380CC4-5D6E-409C-BE32-E72D297353CC}">
                  <c16:uniqueId val="{00000010-835B-48A1-BA71-885D1B75D95E}"/>
                </c:ext>
              </c:extLst>
            </c:dLbl>
            <c:dLbl>
              <c:idx val="17"/>
              <c:tx>
                <c:strRef>
                  <c:f>Daten_Diagramme!$E$31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{B582B554-DC04-46D2-947B-9E453B753E04}</c15:txfldGUID>
                      <c15:f>Daten_Diagramme!$E$31</c15:f>
                      <c15:dlblFieldTableCache>
                        <c:ptCount val="1"/>
                        <c:pt idx="0">
                          <c:v>1.3</c:v>
                        </c:pt>
                      </c15:dlblFieldTableCache>
                    </c15:dlblFTEntry>
                  </c15:dlblFieldTable>
                  <c15:showDataLabelsRange val="0"/>
                </c:ext>
                <c:ext xmlns:c16="http://schemas.microsoft.com/office/drawing/2014/chart" uri="{C3380CC4-5D6E-409C-BE32-E72D297353CC}">
                  <c16:uniqueId val="{00000011-835B-48A1-BA71-885D1B75D95E}"/>
                </c:ext>
              </c:extLst>
            </c:dLbl>
            <c:dLbl>
              <c:idx val="18"/>
              <c:tx>
                <c:strRef>
                  <c:f>Daten_Diagramme!$E$32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{733FD0E5-28AF-4160-8CBD-62C54470972D}</c15:txfldGUID>
                      <c15:f>Daten_Diagramme!$E$32</c15:f>
                      <c15:dlblFieldTableCache>
                        <c:ptCount val="1"/>
                        <c:pt idx="0">
                          <c:v>-3.6</c:v>
                        </c:pt>
                      </c15:dlblFieldTableCache>
                    </c15:dlblFTEntry>
                  </c15:dlblFieldTable>
                  <c15:showDataLabelsRange val="0"/>
                </c:ext>
                <c:ext xmlns:c16="http://schemas.microsoft.com/office/drawing/2014/chart" uri="{C3380CC4-5D6E-409C-BE32-E72D297353CC}">
                  <c16:uniqueId val="{00000012-835B-48A1-BA71-885D1B75D95E}"/>
                </c:ext>
              </c:extLst>
            </c:dLbl>
            <c:dLbl>
              <c:idx val="19"/>
              <c:tx>
                <c:strRef>
                  <c:f>Daten_Diagramme!$E$33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{C26B7FC3-AF2F-460C-ACF7-DCC3A340CA98}</c15:txfldGUID>
                      <c15:f>Daten_Diagramme!$E$33</c15:f>
                      <c15:dlblFieldTableCache>
                        <c:ptCount val="1"/>
                        <c:pt idx="0">
                          <c:v>4.0</c:v>
                        </c:pt>
                      </c15:dlblFieldTableCache>
                    </c15:dlblFTEntry>
                  </c15:dlblFieldTable>
                  <c15:showDataLabelsRange val="0"/>
                </c:ext>
                <c:ext xmlns:c16="http://schemas.microsoft.com/office/drawing/2014/chart" uri="{C3380CC4-5D6E-409C-BE32-E72D297353CC}">
                  <c16:uniqueId val="{00000013-835B-48A1-BA71-885D1B75D95E}"/>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{E1DC889A-D6D1-4816-B31B-24690F3371BB}</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835B-48A1-BA71-885D1B75D95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{EA71D1ED-D05C-48F7-BF49-09901FA5D864}</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35B-48A1-BA71-885D1B75D95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{7C8C9DC2-D27C-49DA-8857-F6B2E1F2EAA3}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35B-48A1-BA71-885D1B75D95E}"/>
                </c:ext>
              </c:extLst>
            </c:dLbl>
            <c:dLbl>
              <c:idx val="23"/>
              <c:tx>
                <c:strRef>
                  <c:f>Daten_Diagramme!$E$37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{FBB9D726-DD6C-430F-B256-7DA952E2B4BE}</c15:txfldGUID>
                      <c15:f>Daten_Diagramme!$E$37</c15:f>
                      <c15:dlblFieldTableCache>
                        <c:ptCount val="1"/>
                        <c:pt idx="0">
                          <c:v>4.1</c:v>
                        </c:pt>
                      </c15:dlblFieldTableCache>
                    </c15:dlblFTEntry>
                  </c15:dlblFieldTable>
                  <c15:showDataLabelsRange val="0"/>
                </c:ext>
                <c:ext xmlns:c16="http://schemas.microsoft.com/office/drawing/2014/chart" uri="{C3380CC4-5D6E-409C-BE32-E72D297353CC}">
                  <c16:uniqueId val="{00000017-835B-48A1-BA71-885D1B75D95E}"/>
                </c:ext>
              </c:extLst>
            </c:dLbl>
            <c:dLbl>
              <c:idx val="24"/>
              <c:tx>
                <c:strRef>
                  <c:f>Daten_Diagramme!$E$38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{E0D11ECB-6288-475F-AB9B-2E44777D6A95}</c15:txfldGUID>
                      <c15:f>Daten_Diagramme!$E$38</c15:f>
                      <c15:dlblFieldTableCache>
                        <c:ptCount val="1"/>
                        <c:pt idx="0">
                          <c:v>-4.1</c:v>
                        </c:pt>
                      </c15:dlblFieldTableCache>
                    </c15:dlblFTEntry>
                  </c15:dlblFieldTable>
                  <c15:showDataLabelsRange val="0"/>
                </c:ext>
                <c:ext xmlns:c16="http://schemas.microsoft.com/office/drawing/2014/chart" uri="{C3380CC4-5D6E-409C-BE32-E72D297353CC}">
                  <c16:uniqueId val="{00000018-835B-48A1-BA71-885D1B75D95E}"/>
                </c:ext>
              </c:extLst>
            </c:dLbl>
            <c:dLbl>
              <c:idx val="25"/>
              <c:tx>
                <c:strRef>
                  <c:f>Daten_Diagramme!$E$39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{9547E921-4803-443B-AAC2-C9AA7983BCD0}</c15:txfldGUID>
                      <c15:f>Daten_Diagramme!$E$39</c15:f>
                      <c15:dlblFieldTableCache>
                        <c:ptCount val="1"/>
                        <c:pt idx="0">
                          <c:v>-5.0</c:v>
                        </c:pt>
                      </c15:dlblFieldTableCache>
                    </c15:dlblFTEntry>
                  </c15:dlblFieldTable>
                  <c15:showDataLabelsRange val="0"/>
                </c:ext>
                <c:ext xmlns:c16="http://schemas.microsoft.com/office/drawing/2014/chart" uri="{C3380CC4-5D6E-409C-BE32-E72D297353CC}">
                  <c16:uniqueId val="{00000019-835B-48A1-BA71-885D1B75D95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{158C8FCB-0EA1-48E7-8A81-4D74E82F27B2}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35B-48A1-BA71-885D1B75D95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{B390550B-07B9-46C3-B4DB-412F5374B50C}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35B-48A1-BA71-885D1B75D95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{0837685B-FE3D-4D6C-B430-AD9BE229D90F}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35B-48A1-BA71-885D1B75D95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{EE8A1858-EB45-4D6D-8B0E-18CBCE130A57}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35B-48A1-BA71-885D1B75D95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{177ECCD8-9DA4-409F-AA7D-8D4BAAAAF862}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35B-48A1-BA71-885D1B75D95E}"/>
                </c:ext>
              </c:extLst>
            </c:dLbl>
            <c:dLbl>
              <c:idx val="31"/>
              <c:tx>
                <c:strRef>
                  <c:f>Daten_Diagramme!$E$45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{6A2CAD2B-85BE-4584-B5F4-4388A03A1602}</c15:txfldGUID>
                      <c15:f>Daten_Diagramme!$E$45</c15:f>
                      <c15:dlblFieldTableCache>
                        <c:ptCount val="1"/>
                        <c:pt idx="0">
                          <c:v>-5.0</c:v>
                        </c:pt>
                      </c15:dlblFieldTableCache>
                    </c15:dlblFTEntry>
                  </c15:dlblFieldTable>
                  <c15:showDataLabelsRange val="0"/>
                </c:ext>
                <c:ext xmlns:c16="http://schemas.microsoft.com/office/drawing/2014/chart" uri="{C3380CC4-5D6E-409C-BE32-E72D297353CC}">
                  <c16:uniqueId val="{0000001F-835B-48A1-BA71-885D1B75D95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-4.6178017624154659</c:v>
                </c:pt>
                <c:pt idx="1">
                  <c:v>4.0712468193384224</c:v>
                </c:pt>
                <c:pt idx="2">
                  <c:v>-1.7699115044247788</c:v>
                </c:pt>
                <c:pt idx="3">
                  <c:v>-5.9233449477351918</c:v>
                </c:pt>
                <c:pt idx="4">
                  <c:v>-12.403100775193799</c:v>
                </c:pt>
                <c:pt idx="5">
                  <c:v>0.97323600973236013</c:v>
                </c:pt>
                <c:pt idx="6">
                  <c:v>-11.979166666666666</c:v>
                </c:pt>
                <c:pt idx="7">
                  <c:v>-2.3319615912208507</c:v>
                </c:pt>
                <c:pt idx="8">
                  <c:v>-3.2028469750889679</c:v>
                </c:pt>
                <c:pt idx="9">
                  <c:v>-6.6157760814249365</c:v>
                </c:pt>
                <c:pt idx="10">
                  <c:v>-8.8280846670108417</c:v>
                </c:pt>
                <c:pt idx="11">
                  <c:v>-2.8409090909090908</c:v>
                </c:pt>
                <c:pt idx="12">
                  <c:v>4.3478260869565215</c:v>
                </c:pt>
                <c:pt idx="13">
                  <c:v>-5.5500495540138752</c:v>
                </c:pt>
                <c:pt idx="14">
                  <c:v>-14.101813926272674</c:v>
                </c:pt>
                <c:pt idx="15">
                  <c:v>0</c:v>
                </c:pt>
                <c:pt idx="16">
                  <c:v>2.4271844660194173</c:v>
                </c:pt>
                <c:pt idx="17">
                  <c:v>1.3333333333333333</c:v>
                </c:pt>
                <c:pt idx="18">
                  <c:v>-3.6269430051813472</c:v>
                </c:pt>
                <c:pt idx="19">
                  <c:v>4.0041067761806985</c:v>
                </c:pt>
                <c:pt idx="20">
                  <c:v>-1.9785189372526852</c:v>
                </c:pt>
                <c:pt idx="21">
                  <c:v>0</c:v>
                </c:pt>
                <c:pt idx="23">
                  <c:v>4.0712468193384224</c:v>
                </c:pt>
                <c:pt idx="24">
                  <c:v>-4.1103934233705228</c:v>
                </c:pt>
                <c:pt idx="25">
                  <c:v>-4.9589412421270831</c:v>
                </c:pt>
              </c:numCache>
            </c:numRef>
          </c:val>
          <c:extLst>
            <c:ext xmlns:c16="http://schemas.microsoft.com/office/drawing/2014/chart" uri="{C3380CC4-5D6E-409C-BE32-E72D297353CC}">
              <c16:uniqueId val="{00000020-835B-48A1-BA71-885D1B75D95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{B34BA09B-74A3-4554-81C6-E38D515A52F4}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35B-48A1-BA71-885D1B75D95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{A0C651A1-DE14-41FA-BA9A-054AA31F7917}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35B-48A1-BA71-885D1B75D95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{C7C9BD52-A48F-4C6D-81A0-CC9ED8452EF4}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35B-48A1-BA71-885D1B75D95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{98D70C4C-C8CA-4E52-BE1D-216B26C5E163}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35B-48A1-BA71-885D1B75D95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{AD3F7912-8BA8-4D4A-949A-AF33C24070C4}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35B-48A1-BA71-885D1B75D95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{B3DC9252-D02B-4B6D-B963-4AC3D34CD70D}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35B-48A1-BA71-885D1B75D95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{64FDD757-470F-47C7-9939-A01BC60B6302}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35B-48A1-BA71-885D1B75D95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{48ED2536-B379-4235-B628-797CADA6C129}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35B-48A1-BA71-885D1B75D95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{DBBBB8C4-A121-4413-8787-17DC8F50A341}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35B-48A1-BA71-885D1B75D95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{654E0BFE-6AE3-49D3-ADAB-8CF8E8CE3B8A}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35B-48A1-BA71-885D1B75D95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{15733F1E-05F4-40E9-AAA6-B7E461F540B1}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35B-48A1-BA71-885D1B75D95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{70CB7ACC-6328-4A60-A705-BECFF9429089}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35B-48A1-BA71-885D1B75D95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{47D2225D-FB11-4E49-8AB9-762DFBE77C6C}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35B-48A1-BA71-885D1B75D95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{64A2DE0A-67FA-41BD-9E8F-CF9907C40918}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35B-48A1-BA71-885D1B75D95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{4DDD3BC8-B8A7-4AF9-B3EF-523EC7CD7365}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35B-48A1-BA71-885D1B75D95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{51F98546-0192-426E-A0DC-6AAF536C67AB}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35B-48A1-BA71-885D1B75D95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{338D7A0B-135B-42F8-A5F6-67CD15E351F0}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35B-48A1-BA71-885D1B75D95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{D56440D1-D903-4B95-916C-1B86CAD5AC27}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35B-48A1-BA71-885D1B75D95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{86C07A5C-12F4-4082-9240-07DF889F34C4}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35B-48A1-BA71-885D1B75D95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{A6D67707-3356-4352-A1F5-A9A02211DCCE}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35B-48A1-BA71-885D1B75D95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{1A99E6F7-C6B1-4EF3-A162-AAAA6A2B744C}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35B-48A1-BA71-885D1B75D95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{318E69B0-53EC-4FA9-83EE-5BB46FB814B1}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35B-48A1-BA71-885D1B75D95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{37DE13C1-34C5-4831-936F-EFD7CA62904C}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35B-48A1-BA71-885D1B75D95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{669B5FAB-56EB-4412-845E-50F513CB1118}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35B-48A1-BA71-885D1B75D95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{D3BA4403-0CF8-4456-BE1A-EF54E5595329}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35B-48A1-BA71-885D1B75D95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{40CA1075-47D7-41FF-ADE7-49C89ED4D0E1}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35B-48A1-BA71-885D1B75D95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{2C575493-03D7-4216-8E3A-E178C700389F}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35B-48A1-BA71-885D1B75D95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{FA5116D8-FFB3-44FF-9BAE-8A75CFD6D02B}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35B-48A1-BA71-885D1B75D95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{473FD54D-CC9E-4898-AB69-F071D802AC8B}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35B-48A1-BA71-885D1B75D95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{B46CC197-A5DB-4520-9E09-6A5B8EE7964A}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35B-48A1-BA71-885D1B75D95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{0286C981-2A29-4F7E-917F-E65E6477DC75}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35B-48A1-BA71-885D1B75D95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{E77F09C2-89A3-4870-8643-4C2C8DF89C0F}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35B-48A1-BA71-885D1B75D95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35B-48A1-BA71-885D1B75D95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35B-48A1-BA71-885D1B75D95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{2D40BAA7-5E5E-4403-8703-895391A0BBBE}</c15:txfldGUID>
                      <c15:f>Diagramm!$I$46</c15:f>
                      <c15:dlblFieldTableCache>
                        <c:ptCount val="1"/>
                      </c15:dlblFieldTableCache>
                    </c15:dlblFTEntry>
                  </c15:dlblFieldTable>
                  <c15:showDataLabelsRange val="0"/>
                </c:ext>
                <c:ext xmlns:c16="http://schemas.microsoft.com/office/drawing/2014/chart" uri="{C3380CC4-5D6E-409C-BE32-E72D297353CC}">
                  <c16:uniqueId val="{00000000-864D-4085-B9E8-EABC8E3E645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{70177890-EECB-4B69-8FCA-C69E6A3098CD}</c15:txfldGUID>
                      <c15:f>Diagramm!$I$47</c15:f>
                      <c15:dlblFieldTableCache>
                        <c:ptCount val="1"/>
                      </c15:dlblFieldTableCache>
                    </c15:dlblFTEntry>
                  </c15:dlblFieldTable>
                  <c15:showDataLabelsRange val="0"/>
                </c:ext>
                <c:ext xmlns:c16="http://schemas.microsoft.com/office/drawing/2014/chart" uri="{C3380CC4-5D6E-409C-BE32-E72D297353CC}">
                  <c16:uniqueId val="{00000001-864D-4085-B9E8-EABC8E3E645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{6C5C37AE-2473-4A2C-B4DC-0BDF67765EB8}</c15:txfldGUID>
                      <c15:f>Diagramm!$I$48</c15:f>
                      <c15:dlblFieldTableCache>
                        <c:ptCount val="1"/>
                      </c15:dlblFieldTableCache>
                    </c15:dlblFTEntry>
                  </c15:dlblFieldTable>
                  <c15:showDataLabelsRange val="0"/>
                </c:ext>
                <c:ext xmlns:c16="http://schemas.microsoft.com/office/drawing/2014/chart" uri="{C3380CC4-5D6E-409C-BE32-E72D297353CC}">
                  <c16:uniqueId val="{00000002-864D-4085-B9E8-EABC8E3E645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{07F11C5D-5E65-4F31-8142-5E7EC8653372}</c15:txfldGUID>
                      <c15:f>Diagramm!$I$49</c15:f>
                      <c15:dlblFieldTableCache>
                        <c:ptCount val="1"/>
                      </c15:dlblFieldTableCache>
                    </c15:dlblFTEntry>
                  </c15:dlblFieldTable>
                  <c15:showDataLabelsRange val="0"/>
                </c:ext>
                <c:ext xmlns:c16="http://schemas.microsoft.com/office/drawing/2014/chart" uri="{C3380CC4-5D6E-409C-BE32-E72D297353CC}">
                  <c16:uniqueId val="{00000003-864D-4085-B9E8-EABC8E3E645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{73152684-EC8A-4BD9-A07B-D7BFA635E6EA}</c15:txfldGUID>
                      <c15:f>Diagramm!$I$50</c15:f>
                      <c15:dlblFieldTableCache>
                        <c:ptCount val="1"/>
                      </c15:dlblFieldTableCache>
                    </c15:dlblFTEntry>
                  </c15:dlblFieldTable>
                  <c15:showDataLabelsRange val="0"/>
                </c:ext>
                <c:ext xmlns:c16="http://schemas.microsoft.com/office/drawing/2014/chart" uri="{C3380CC4-5D6E-409C-BE32-E72D297353CC}">
                  <c16:uniqueId val="{00000004-864D-4085-B9E8-EABC8E3E645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{28081E55-D5B6-426C-AE30-CE621A0A32F6}</c15:txfldGUID>
                      <c15:f>Diagramm!$I$51</c15:f>
                      <c15:dlblFieldTableCache>
                        <c:ptCount val="1"/>
                      </c15:dlblFieldTableCache>
                    </c15:dlblFTEntry>
                  </c15:dlblFieldTable>
                  <c15:showDataLabelsRange val="0"/>
                </c:ext>
                <c:ext xmlns:c16="http://schemas.microsoft.com/office/drawing/2014/chart" uri="{C3380CC4-5D6E-409C-BE32-E72D297353CC}">
                  <c16:uniqueId val="{00000005-864D-4085-B9E8-EABC8E3E645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{ACC936A1-9C3B-4E39-AA5E-3F7B30E20DCB}</c15:txfldGUID>
                      <c15:f>Diagramm!$I$52</c15:f>
                      <c15:dlblFieldTableCache>
                        <c:ptCount val="1"/>
                      </c15:dlblFieldTableCache>
                    </c15:dlblFTEntry>
                  </c15:dlblFieldTable>
                  <c15:showDataLabelsRange val="0"/>
                </c:ext>
                <c:ext xmlns:c16="http://schemas.microsoft.com/office/drawing/2014/chart" uri="{C3380CC4-5D6E-409C-BE32-E72D297353CC}">
                  <c16:uniqueId val="{00000006-864D-4085-B9E8-EABC8E3E645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{B8F6DE09-BDF3-48D1-AC59-01604DCB2CF6}</c15:txfldGUID>
                      <c15:f>Diagramm!$I$53</c15:f>
                      <c15:dlblFieldTableCache>
                        <c:ptCount val="1"/>
                      </c15:dlblFieldTableCache>
                    </c15:dlblFTEntry>
                  </c15:dlblFieldTable>
                  <c15:showDataLabelsRange val="0"/>
                </c:ext>
                <c:ext xmlns:c16="http://schemas.microsoft.com/office/drawing/2014/chart" uri="{C3380CC4-5D6E-409C-BE32-E72D297353CC}">
                  <c16:uniqueId val="{00000007-864D-4085-B9E8-EABC8E3E645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{B75E0220-3165-417C-B59E-863F54556C97}</c15:txfldGUID>
                      <c15:f>Diagramm!$I$54</c15:f>
                      <c15:dlblFieldTableCache>
                        <c:ptCount val="1"/>
                      </c15:dlblFieldTableCache>
                    </c15:dlblFTEntry>
                  </c15:dlblFieldTable>
                  <c15:showDataLabelsRange val="0"/>
                </c:ext>
                <c:ext xmlns:c16="http://schemas.microsoft.com/office/drawing/2014/chart" uri="{C3380CC4-5D6E-409C-BE32-E72D297353CC}">
                  <c16:uniqueId val="{00000008-864D-4085-B9E8-EABC8E3E645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{E182CB1A-E08F-4B37-B7D7-6E769A266508}</c15:txfldGUID>
                      <c15:f>Diagramm!$I$55</c15:f>
                      <c15:dlblFieldTableCache>
                        <c:ptCount val="1"/>
                      </c15:dlblFieldTableCache>
                    </c15:dlblFTEntry>
                  </c15:dlblFieldTable>
                  <c15:showDataLabelsRange val="0"/>
                </c:ext>
                <c:ext xmlns:c16="http://schemas.microsoft.com/office/drawing/2014/chart" uri="{C3380CC4-5D6E-409C-BE32-E72D297353CC}">
                  <c16:uniqueId val="{00000009-864D-4085-B9E8-EABC8E3E645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{75D6BB86-5603-44C3-8FF0-8A84D182F5D1}</c15:txfldGUID>
                      <c15:f>Diagramm!$I$56</c15:f>
                      <c15:dlblFieldTableCache>
                        <c:ptCount val="1"/>
                      </c15:dlblFieldTableCache>
                    </c15:dlblFTEntry>
                  </c15:dlblFieldTable>
                  <c15:showDataLabelsRange val="0"/>
                </c:ext>
                <c:ext xmlns:c16="http://schemas.microsoft.com/office/drawing/2014/chart" uri="{C3380CC4-5D6E-409C-BE32-E72D297353CC}">
                  <c16:uniqueId val="{0000000A-864D-4085-B9E8-EABC8E3E645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{DB1851FA-74E5-48E2-8CF7-59125DD94A4A}</c15:txfldGUID>
                      <c15:f>Diagramm!$I$57</c15:f>
                      <c15:dlblFieldTableCache>
                        <c:ptCount val="1"/>
                      </c15:dlblFieldTableCache>
                    </c15:dlblFTEntry>
                  </c15:dlblFieldTable>
                  <c15:showDataLabelsRange val="0"/>
                </c:ext>
                <c:ext xmlns:c16="http://schemas.microsoft.com/office/drawing/2014/chart" uri="{C3380CC4-5D6E-409C-BE32-E72D297353CC}">
                  <c16:uniqueId val="{0000000B-864D-4085-B9E8-EABC8E3E645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{6BF2705E-925F-49AD-88F5-56638D2FA47A}</c15:txfldGUID>
                      <c15:f>Diagramm!$I$58</c15:f>
                      <c15:dlblFieldTableCache>
                        <c:ptCount val="1"/>
                      </c15:dlblFieldTableCache>
                    </c15:dlblFTEntry>
                  </c15:dlblFieldTable>
                  <c15:showDataLabelsRange val="0"/>
                </c:ext>
                <c:ext xmlns:c16="http://schemas.microsoft.com/office/drawing/2014/chart" uri="{C3380CC4-5D6E-409C-BE32-E72D297353CC}">
                  <c16:uniqueId val="{0000000C-864D-4085-B9E8-EABC8E3E645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{9951F640-5397-43FD-BDEF-CB91BB11C660}</c15:txfldGUID>
                      <c15:f>Diagramm!$I$59</c15:f>
                      <c15:dlblFieldTableCache>
                        <c:ptCount val="1"/>
                      </c15:dlblFieldTableCache>
                    </c15:dlblFTEntry>
                  </c15:dlblFieldTable>
                  <c15:showDataLabelsRange val="0"/>
                </c:ext>
                <c:ext xmlns:c16="http://schemas.microsoft.com/office/drawing/2014/chart" uri="{C3380CC4-5D6E-409C-BE32-E72D297353CC}">
                  <c16:uniqueId val="{0000000D-864D-4085-B9E8-EABC8E3E645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{8945A0E7-D5AC-4CC5-9B90-AF10D9F71DE8}</c15:txfldGUID>
                      <c15:f>Diagramm!$I$60</c15:f>
                      <c15:dlblFieldTableCache>
                        <c:ptCount val="1"/>
                      </c15:dlblFieldTableCache>
                    </c15:dlblFTEntry>
                  </c15:dlblFieldTable>
                  <c15:showDataLabelsRange val="0"/>
                </c:ext>
                <c:ext xmlns:c16="http://schemas.microsoft.com/office/drawing/2014/chart" uri="{C3380CC4-5D6E-409C-BE32-E72D297353CC}">
                  <c16:uniqueId val="{0000000E-864D-4085-B9E8-EABC8E3E645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{D6E07107-D3D5-4590-B3E0-7FD32E91F846}</c15:txfldGUID>
                      <c15:f>Diagramm!$I$61</c15:f>
                      <c15:dlblFieldTableCache>
                        <c:ptCount val="1"/>
                      </c15:dlblFieldTableCache>
                    </c15:dlblFTEntry>
                  </c15:dlblFieldTable>
                  <c15:showDataLabelsRange val="0"/>
                </c:ext>
                <c:ext xmlns:c16="http://schemas.microsoft.com/office/drawing/2014/chart" uri="{C3380CC4-5D6E-409C-BE32-E72D297353CC}">
                  <c16:uniqueId val="{0000000F-864D-4085-B9E8-EABC8E3E645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{1567F55C-6038-4567-86D9-E4CCF2807E3A}</c15:txfldGUID>
                      <c15:f>Diagramm!$I$62</c15:f>
                      <c15:dlblFieldTableCache>
                        <c:ptCount val="1"/>
                      </c15:dlblFieldTableCache>
                    </c15:dlblFTEntry>
                  </c15:dlblFieldTable>
                  <c15:showDataLabelsRange val="0"/>
                </c:ext>
                <c:ext xmlns:c16="http://schemas.microsoft.com/office/drawing/2014/chart" uri="{C3380CC4-5D6E-409C-BE32-E72D297353CC}">
                  <c16:uniqueId val="{00000010-864D-4085-B9E8-EABC8E3E645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{DBC4564B-44B3-4EC0-9698-FF8E5F3B440B}</c15:txfldGUID>
                      <c15:f>Diagramm!$I$63</c15:f>
                      <c15:dlblFieldTableCache>
                        <c:ptCount val="1"/>
                      </c15:dlblFieldTableCache>
                    </c15:dlblFTEntry>
                  </c15:dlblFieldTable>
                  <c15:showDataLabelsRange val="0"/>
                </c:ext>
                <c:ext xmlns:c16="http://schemas.microsoft.com/office/drawing/2014/chart" uri="{C3380CC4-5D6E-409C-BE32-E72D297353CC}">
                  <c16:uniqueId val="{00000011-864D-4085-B9E8-EABC8E3E645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{08A0F91E-9E32-44CD-8A08-D7FF2B6BF7E9}</c15:txfldGUID>
                      <c15:f>Diagramm!$I$64</c15:f>
                      <c15:dlblFieldTableCache>
                        <c:ptCount val="1"/>
                      </c15:dlblFieldTableCache>
                    </c15:dlblFTEntry>
                  </c15:dlblFieldTable>
                  <c15:showDataLabelsRange val="0"/>
                </c:ext>
                <c:ext xmlns:c16="http://schemas.microsoft.com/office/drawing/2014/chart" uri="{C3380CC4-5D6E-409C-BE32-E72D297353CC}">
                  <c16:uniqueId val="{00000012-864D-4085-B9E8-EABC8E3E645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{430839B7-BAC9-4FB5-82D2-AA961D64ACC9}</c15:txfldGUID>
                      <c15:f>Diagramm!$I$65</c15:f>
                      <c15:dlblFieldTableCache>
                        <c:ptCount val="1"/>
                      </c15:dlblFieldTableCache>
                    </c15:dlblFTEntry>
                  </c15:dlblFieldTable>
                  <c15:showDataLabelsRange val="0"/>
                </c:ext>
                <c:ext xmlns:c16="http://schemas.microsoft.com/office/drawing/2014/chart" uri="{C3380CC4-5D6E-409C-BE32-E72D297353CC}">
                  <c16:uniqueId val="{00000013-864D-4085-B9E8-EABC8E3E645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{3381F409-0FEC-4828-9DB5-0BAC1B519C6F}</c15:txfldGUID>
                      <c15:f>Diagramm!$I$66</c15:f>
                      <c15:dlblFieldTableCache>
                        <c:ptCount val="1"/>
                      </c15:dlblFieldTableCache>
                    </c15:dlblFTEntry>
                  </c15:dlblFieldTable>
                  <c15:showDataLabelsRange val="0"/>
                </c:ext>
                <c:ext xmlns:c16="http://schemas.microsoft.com/office/drawing/2014/chart" uri="{C3380CC4-5D6E-409C-BE32-E72D297353CC}">
                  <c16:uniqueId val="{00000014-864D-4085-B9E8-EABC8E3E645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{DCB0C7E8-6594-4F8C-AFE6-B2A58E9EBDBE}</c15:txfldGUID>
                      <c15:f>Diagramm!$I$67</c15:f>
                      <c15:dlblFieldTableCache>
                        <c:ptCount val="1"/>
                      </c15:dlblFieldTableCache>
                    </c15:dlblFTEntry>
                  </c15:dlblFieldTable>
                  <c15:showDataLabelsRange val="0"/>
                </c:ext>
                <c:ext xmlns:c16="http://schemas.microsoft.com/office/drawing/2014/chart" uri="{C3380CC4-5D6E-409C-BE32-E72D297353CC}">
                  <c16:uniqueId val="{00000015-864D-4085-B9E8-EABC8E3E645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64D-4085-B9E8-EABC8E3E645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{19C144FF-DF7F-4FDA-A613-C677E2BE1071}</c15:txfldGUID>
                      <c15:f>Diagramm!$K$46</c15:f>
                      <c15:dlblFieldTableCache>
                        <c:ptCount val="1"/>
                      </c15:dlblFieldTableCache>
                    </c15:dlblFTEntry>
                  </c15:dlblFieldTable>
                  <c15:showDataLabelsRange val="0"/>
                </c:ext>
                <c:ext xmlns:c16="http://schemas.microsoft.com/office/drawing/2014/chart" uri="{C3380CC4-5D6E-409C-BE32-E72D297353CC}">
                  <c16:uniqueId val="{00000017-864D-4085-B9E8-EABC8E3E645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{1510987A-86F3-4412-8A23-A20CC6E890CB}</c15:txfldGUID>
                      <c15:f>Diagramm!$K$47</c15:f>
                      <c15:dlblFieldTableCache>
                        <c:ptCount val="1"/>
                      </c15:dlblFieldTableCache>
                    </c15:dlblFTEntry>
                  </c15:dlblFieldTable>
                  <c15:showDataLabelsRange val="0"/>
                </c:ext>
                <c:ext xmlns:c16="http://schemas.microsoft.com/office/drawing/2014/chart" uri="{C3380CC4-5D6E-409C-BE32-E72D297353CC}">
                  <c16:uniqueId val="{00000018-864D-4085-B9E8-EABC8E3E645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{37E85552-318D-4E4E-A0B9-35BD467CFBDD}</c15:txfldGUID>
                      <c15:f>Diagramm!$K$48</c15:f>
                      <c15:dlblFieldTableCache>
                        <c:ptCount val="1"/>
                      </c15:dlblFieldTableCache>
                    </c15:dlblFTEntry>
                  </c15:dlblFieldTable>
                  <c15:showDataLabelsRange val="0"/>
                </c:ext>
                <c:ext xmlns:c16="http://schemas.microsoft.com/office/drawing/2014/chart" uri="{C3380CC4-5D6E-409C-BE32-E72D297353CC}">
                  <c16:uniqueId val="{00000019-864D-4085-B9E8-EABC8E3E645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{F27EDE10-C8A1-496C-BC04-7D2594E621C4}</c15:txfldGUID>
                      <c15:f>Diagramm!$K$49</c15:f>
                      <c15:dlblFieldTableCache>
                        <c:ptCount val="1"/>
                      </c15:dlblFieldTableCache>
                    </c15:dlblFTEntry>
                  </c15:dlblFieldTable>
                  <c15:showDataLabelsRange val="0"/>
                </c:ext>
                <c:ext xmlns:c16="http://schemas.microsoft.com/office/drawing/2014/chart" uri="{C3380CC4-5D6E-409C-BE32-E72D297353CC}">
                  <c16:uniqueId val="{0000001A-864D-4085-B9E8-EABC8E3E645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{A500B1E7-6B99-4B85-9174-AE78C5A80CEE}</c15:txfldGUID>
                      <c15:f>Diagramm!$K$50</c15:f>
                      <c15:dlblFieldTableCache>
                        <c:ptCount val="1"/>
                      </c15:dlblFieldTableCache>
                    </c15:dlblFTEntry>
                  </c15:dlblFieldTable>
                  <c15:showDataLabelsRange val="0"/>
                </c:ext>
                <c:ext xmlns:c16="http://schemas.microsoft.com/office/drawing/2014/chart" uri="{C3380CC4-5D6E-409C-BE32-E72D297353CC}">
                  <c16:uniqueId val="{0000001B-864D-4085-B9E8-EABC8E3E645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{7A2589E9-C6AB-48EF-94DF-890725F5C9D3}</c15:txfldGUID>
                      <c15:f>Diagramm!$K$51</c15:f>
                      <c15:dlblFieldTableCache>
                        <c:ptCount val="1"/>
                      </c15:dlblFieldTableCache>
                    </c15:dlblFTEntry>
                  </c15:dlblFieldTable>
                  <c15:showDataLabelsRange val="0"/>
                </c:ext>
                <c:ext xmlns:c16="http://schemas.microsoft.com/office/drawing/2014/chart" uri="{C3380CC4-5D6E-409C-BE32-E72D297353CC}">
                  <c16:uniqueId val="{0000001C-864D-4085-B9E8-EABC8E3E645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{097E469A-F9D4-4DAB-8482-357CC499B356}</c15:txfldGUID>
                      <c15:f>Diagramm!$K$52</c15:f>
                      <c15:dlblFieldTableCache>
                        <c:ptCount val="1"/>
                      </c15:dlblFieldTableCache>
                    </c15:dlblFTEntry>
                  </c15:dlblFieldTable>
                  <c15:showDataLabelsRange val="0"/>
                </c:ext>
                <c:ext xmlns:c16="http://schemas.microsoft.com/office/drawing/2014/chart" uri="{C3380CC4-5D6E-409C-BE32-E72D297353CC}">
                  <c16:uniqueId val="{0000001D-864D-4085-B9E8-EABC8E3E645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{C421878C-BA5C-4D6B-9FDA-75372591D3E7}</c15:txfldGUID>
                      <c15:f>Diagramm!$K$53</c15:f>
                      <c15:dlblFieldTableCache>
                        <c:ptCount val="1"/>
                      </c15:dlblFieldTableCache>
                    </c15:dlblFTEntry>
                  </c15:dlblFieldTable>
                  <c15:showDataLabelsRange val="0"/>
                </c:ext>
                <c:ext xmlns:c16="http://schemas.microsoft.com/office/drawing/2014/chart" uri="{C3380CC4-5D6E-409C-BE32-E72D297353CC}">
                  <c16:uniqueId val="{0000001E-864D-4085-B9E8-EABC8E3E645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{B5782F46-EE12-4A3A-B07D-278091CA490E}</c15:txfldGUID>
                      <c15:f>Diagramm!$K$54</c15:f>
                      <c15:dlblFieldTableCache>
                        <c:ptCount val="1"/>
                      </c15:dlblFieldTableCache>
                    </c15:dlblFTEntry>
                  </c15:dlblFieldTable>
                  <c15:showDataLabelsRange val="0"/>
                </c:ext>
                <c:ext xmlns:c16="http://schemas.microsoft.com/office/drawing/2014/chart" uri="{C3380CC4-5D6E-409C-BE32-E72D297353CC}">
                  <c16:uniqueId val="{0000001F-864D-4085-B9E8-EABC8E3E645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{0BC9CC71-651B-451E-A1C1-1B2FBBD53118}</c15:txfldGUID>
                      <c15:f>Diagramm!$K$55</c15:f>
                      <c15:dlblFieldTableCache>
                        <c:ptCount val="1"/>
                      </c15:dlblFieldTableCache>
                    </c15:dlblFTEntry>
                  </c15:dlblFieldTable>
                  <c15:showDataLabelsRange val="0"/>
                </c:ext>
                <c:ext xmlns:c16="http://schemas.microsoft.com/office/drawing/2014/chart" uri="{C3380CC4-5D6E-409C-BE32-E72D297353CC}">
                  <c16:uniqueId val="{00000020-864D-4085-B9E8-EABC8E3E645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{E8D16397-B7EE-4F1C-9C27-A6EC5C861E4B}</c15:txfldGUID>
                      <c15:f>Diagramm!$K$56</c15:f>
                      <c15:dlblFieldTableCache>
                        <c:ptCount val="1"/>
                      </c15:dlblFieldTableCache>
                    </c15:dlblFTEntry>
                  </c15:dlblFieldTable>
                  <c15:showDataLabelsRange val="0"/>
                </c:ext>
                <c:ext xmlns:c16="http://schemas.microsoft.com/office/drawing/2014/chart" uri="{C3380CC4-5D6E-409C-BE32-E72D297353CC}">
                  <c16:uniqueId val="{00000021-864D-4085-B9E8-EABC8E3E645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{70D85424-D95F-4F9D-B4C9-3A7E9485EC36}</c15:txfldGUID>
                      <c15:f>Diagramm!$K$57</c15:f>
                      <c15:dlblFieldTableCache>
                        <c:ptCount val="1"/>
                      </c15:dlblFieldTableCache>
                    </c15:dlblFTEntry>
                  </c15:dlblFieldTable>
                  <c15:showDataLabelsRange val="0"/>
                </c:ext>
                <c:ext xmlns:c16="http://schemas.microsoft.com/office/drawing/2014/chart" uri="{C3380CC4-5D6E-409C-BE32-E72D297353CC}">
                  <c16:uniqueId val="{00000022-864D-4085-B9E8-EABC8E3E645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{45FA036E-E762-48EF-97C3-1D05CDD48680}</c15:txfldGUID>
                      <c15:f>Diagramm!$K$58</c15:f>
                      <c15:dlblFieldTableCache>
                        <c:ptCount val="1"/>
                      </c15:dlblFieldTableCache>
                    </c15:dlblFTEntry>
                  </c15:dlblFieldTable>
                  <c15:showDataLabelsRange val="0"/>
                </c:ext>
                <c:ext xmlns:c16="http://schemas.microsoft.com/office/drawing/2014/chart" uri="{C3380CC4-5D6E-409C-BE32-E72D297353CC}">
                  <c16:uniqueId val="{00000023-864D-4085-B9E8-EABC8E3E645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{F8822533-F2C4-4285-B7AE-52711D1203FE}</c15:txfldGUID>
                      <c15:f>Diagramm!$K$59</c15:f>
                      <c15:dlblFieldTableCache>
                        <c:ptCount val="1"/>
                      </c15:dlblFieldTableCache>
                    </c15:dlblFTEntry>
                  </c15:dlblFieldTable>
                  <c15:showDataLabelsRange val="0"/>
                </c:ext>
                <c:ext xmlns:c16="http://schemas.microsoft.com/office/drawing/2014/chart" uri="{C3380CC4-5D6E-409C-BE32-E72D297353CC}">
                  <c16:uniqueId val="{00000024-864D-4085-B9E8-EABC8E3E645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{AC053D2D-8E65-4D35-836C-CFA14BB6E2E5}</c15:txfldGUID>
                      <c15:f>Diagramm!$K$60</c15:f>
                      <c15:dlblFieldTableCache>
                        <c:ptCount val="1"/>
                      </c15:dlblFieldTableCache>
                    </c15:dlblFTEntry>
                  </c15:dlblFieldTable>
                  <c15:showDataLabelsRange val="0"/>
                </c:ext>
                <c:ext xmlns:c16="http://schemas.microsoft.com/office/drawing/2014/chart" uri="{C3380CC4-5D6E-409C-BE32-E72D297353CC}">
                  <c16:uniqueId val="{00000025-864D-4085-B9E8-EABC8E3E645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{6589B037-220F-44C7-9C2F-87E18BE17F88}</c15:txfldGUID>
                      <c15:f>Diagramm!$K$61</c15:f>
                      <c15:dlblFieldTableCache>
                        <c:ptCount val="1"/>
                      </c15:dlblFieldTableCache>
                    </c15:dlblFTEntry>
                  </c15:dlblFieldTable>
                  <c15:showDataLabelsRange val="0"/>
                </c:ext>
                <c:ext xmlns:c16="http://schemas.microsoft.com/office/drawing/2014/chart" uri="{C3380CC4-5D6E-409C-BE32-E72D297353CC}">
                  <c16:uniqueId val="{00000026-864D-4085-B9E8-EABC8E3E645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{51E445C8-4865-4691-A423-FD43A5653725}</c15:txfldGUID>
                      <c15:f>Diagramm!$K$62</c15:f>
                      <c15:dlblFieldTableCache>
                        <c:ptCount val="1"/>
                      </c15:dlblFieldTableCache>
                    </c15:dlblFTEntry>
                  </c15:dlblFieldTable>
                  <c15:showDataLabelsRange val="0"/>
                </c:ext>
                <c:ext xmlns:c16="http://schemas.microsoft.com/office/drawing/2014/chart" uri="{C3380CC4-5D6E-409C-BE32-E72D297353CC}">
                  <c16:uniqueId val="{00000027-864D-4085-B9E8-EABC8E3E645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{DCF24695-FCB5-4F1D-8831-1E0F0B4CC154}</c15:txfldGUID>
                      <c15:f>Diagramm!$K$63</c15:f>
                      <c15:dlblFieldTableCache>
                        <c:ptCount val="1"/>
                      </c15:dlblFieldTableCache>
                    </c15:dlblFTEntry>
                  </c15:dlblFieldTable>
                  <c15:showDataLabelsRange val="0"/>
                </c:ext>
                <c:ext xmlns:c16="http://schemas.microsoft.com/office/drawing/2014/chart" uri="{C3380CC4-5D6E-409C-BE32-E72D297353CC}">
                  <c16:uniqueId val="{00000028-864D-4085-B9E8-EABC8E3E645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{56E8EDC6-177E-4AF8-8BAC-CDD67ABB9854}</c15:txfldGUID>
                      <c15:f>Diagramm!$K$64</c15:f>
                      <c15:dlblFieldTableCache>
                        <c:ptCount val="1"/>
                      </c15:dlblFieldTableCache>
                    </c15:dlblFTEntry>
                  </c15:dlblFieldTable>
                  <c15:showDataLabelsRange val="0"/>
                </c:ext>
                <c:ext xmlns:c16="http://schemas.microsoft.com/office/drawing/2014/chart" uri="{C3380CC4-5D6E-409C-BE32-E72D297353CC}">
                  <c16:uniqueId val="{00000029-864D-4085-B9E8-EABC8E3E645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{3D75A3B1-FC22-4FE7-8B97-E2D7A0B5A5E2}</c15:txfldGUID>
                      <c15:f>Diagramm!$K$65</c15:f>
                      <c15:dlblFieldTableCache>
                        <c:ptCount val="1"/>
                      </c15:dlblFieldTableCache>
                    </c15:dlblFTEntry>
                  </c15:dlblFieldTable>
                  <c15:showDataLabelsRange val="0"/>
                </c:ext>
                <c:ext xmlns:c16="http://schemas.microsoft.com/office/drawing/2014/chart" uri="{C3380CC4-5D6E-409C-BE32-E72D297353CC}">
                  <c16:uniqueId val="{0000002A-864D-4085-B9E8-EABC8E3E645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{1AD8C693-63B4-4FC1-B56A-11BD49BEACD3}</c15:txfldGUID>
                      <c15:f>Diagramm!$K$66</c15:f>
                      <c15:dlblFieldTableCache>
                        <c:ptCount val="1"/>
                      </c15:dlblFieldTableCache>
                    </c15:dlblFTEntry>
                  </c15:dlblFieldTable>
                  <c15:showDataLabelsRange val="0"/>
                </c:ext>
                <c:ext xmlns:c16="http://schemas.microsoft.com/office/drawing/2014/chart" uri="{C3380CC4-5D6E-409C-BE32-E72D297353CC}">
                  <c16:uniqueId val="{0000002B-864D-4085-B9E8-EABC8E3E645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{480AA894-BB8E-45E4-A27B-F2466E43D4AA}</c15:txfldGUID>
                      <c15:f>Diagramm!$K$67</c15:f>
                      <c15:dlblFieldTableCache>
                        <c:ptCount val="1"/>
                      </c15:dlblFieldTableCache>
                    </c15:dlblFTEntry>
                  </c15:dlblFieldTable>
                  <c15:showDataLabelsRange val="0"/>
                </c:ext>
                <c:ext xmlns:c16="http://schemas.microsoft.com/office/drawing/2014/chart" uri="{C3380CC4-5D6E-409C-BE32-E72D297353CC}">
                  <c16:uniqueId val="{0000002C-864D-4085-B9E8-EABC8E3E645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64D-4085-B9E8-EABC8E3E645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{08E05634-1E70-4BD3-9AC9-358F5BD7A39D}</c15:txfldGUID>
                      <c15:f>Diagramm!$J$46</c15:f>
                      <c15:dlblFieldTableCache>
                        <c:ptCount val="1"/>
                      </c15:dlblFieldTableCache>
                    </c15:dlblFTEntry>
                  </c15:dlblFieldTable>
                  <c15:showDataLabelsRange val="0"/>
                </c:ext>
                <c:ext xmlns:c16="http://schemas.microsoft.com/office/drawing/2014/chart" uri="{C3380CC4-5D6E-409C-BE32-E72D297353CC}">
                  <c16:uniqueId val="{0000002E-864D-4085-B9E8-EABC8E3E645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{EE6F317A-4A39-472D-A10E-791E35349D96}</c15:txfldGUID>
                      <c15:f>Diagramm!$J$47</c15:f>
                      <c15:dlblFieldTableCache>
                        <c:ptCount val="1"/>
                      </c15:dlblFieldTableCache>
                    </c15:dlblFTEntry>
                  </c15:dlblFieldTable>
                  <c15:showDataLabelsRange val="0"/>
                </c:ext>
                <c:ext xmlns:c16="http://schemas.microsoft.com/office/drawing/2014/chart" uri="{C3380CC4-5D6E-409C-BE32-E72D297353CC}">
                  <c16:uniqueId val="{0000002F-864D-4085-B9E8-EABC8E3E645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{C102E098-8270-4B7F-BA32-45A4FB7A0160}</c15:txfldGUID>
                      <c15:f>Diagramm!$J$48</c15:f>
                      <c15:dlblFieldTableCache>
                        <c:ptCount val="1"/>
                      </c15:dlblFieldTableCache>
                    </c15:dlblFTEntry>
                  </c15:dlblFieldTable>
                  <c15:showDataLabelsRange val="0"/>
                </c:ext>
                <c:ext xmlns:c16="http://schemas.microsoft.com/office/drawing/2014/chart" uri="{C3380CC4-5D6E-409C-BE32-E72D297353CC}">
                  <c16:uniqueId val="{00000030-864D-4085-B9E8-EABC8E3E645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{88123EDF-E18D-4B9C-B53A-A1EE9091D537}</c15:txfldGUID>
                      <c15:f>Diagramm!$J$49</c15:f>
                      <c15:dlblFieldTableCache>
                        <c:ptCount val="1"/>
                      </c15:dlblFieldTableCache>
                    </c15:dlblFTEntry>
                  </c15:dlblFieldTable>
                  <c15:showDataLabelsRange val="0"/>
                </c:ext>
                <c:ext xmlns:c16="http://schemas.microsoft.com/office/drawing/2014/chart" uri="{C3380CC4-5D6E-409C-BE32-E72D297353CC}">
                  <c16:uniqueId val="{00000031-864D-4085-B9E8-EABC8E3E645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{9DC98FA3-9AC7-429A-891C-84A630C2FC06}</c15:txfldGUID>
                      <c15:f>Diagramm!$J$50</c15:f>
                      <c15:dlblFieldTableCache>
                        <c:ptCount val="1"/>
                      </c15:dlblFieldTableCache>
                    </c15:dlblFTEntry>
                  </c15:dlblFieldTable>
                  <c15:showDataLabelsRange val="0"/>
                </c:ext>
                <c:ext xmlns:c16="http://schemas.microsoft.com/office/drawing/2014/chart" uri="{C3380CC4-5D6E-409C-BE32-E72D297353CC}">
                  <c16:uniqueId val="{00000032-864D-4085-B9E8-EABC8E3E645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{A6662B0E-D1E0-4BB1-B562-A19ADCA1495F}</c15:txfldGUID>
                      <c15:f>Diagramm!$J$51</c15:f>
                      <c15:dlblFieldTableCache>
                        <c:ptCount val="1"/>
                      </c15:dlblFieldTableCache>
                    </c15:dlblFTEntry>
                  </c15:dlblFieldTable>
                  <c15:showDataLabelsRange val="0"/>
                </c:ext>
                <c:ext xmlns:c16="http://schemas.microsoft.com/office/drawing/2014/chart" uri="{C3380CC4-5D6E-409C-BE32-E72D297353CC}">
                  <c16:uniqueId val="{00000033-864D-4085-B9E8-EABC8E3E645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{D5B8DAFA-AB99-458B-BA73-F99104D2A82A}</c15:txfldGUID>
                      <c15:f>Diagramm!$J$52</c15:f>
                      <c15:dlblFieldTableCache>
                        <c:ptCount val="1"/>
                      </c15:dlblFieldTableCache>
                    </c15:dlblFTEntry>
                  </c15:dlblFieldTable>
                  <c15:showDataLabelsRange val="0"/>
                </c:ext>
                <c:ext xmlns:c16="http://schemas.microsoft.com/office/drawing/2014/chart" uri="{C3380CC4-5D6E-409C-BE32-E72D297353CC}">
                  <c16:uniqueId val="{00000034-864D-4085-B9E8-EABC8E3E645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{307C3BCA-1260-469C-AE75-615682738642}</c15:txfldGUID>
                      <c15:f>Diagramm!$J$53</c15:f>
                      <c15:dlblFieldTableCache>
                        <c:ptCount val="1"/>
                      </c15:dlblFieldTableCache>
                    </c15:dlblFTEntry>
                  </c15:dlblFieldTable>
                  <c15:showDataLabelsRange val="0"/>
                </c:ext>
                <c:ext xmlns:c16="http://schemas.microsoft.com/office/drawing/2014/chart" uri="{C3380CC4-5D6E-409C-BE32-E72D297353CC}">
                  <c16:uniqueId val="{00000035-864D-4085-B9E8-EABC8E3E645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{0A14C5B8-09F4-4E7C-B64D-6AE90B90FD69}</c15:txfldGUID>
                      <c15:f>Diagramm!$J$54</c15:f>
                      <c15:dlblFieldTableCache>
                        <c:ptCount val="1"/>
                      </c15:dlblFieldTableCache>
                    </c15:dlblFTEntry>
                  </c15:dlblFieldTable>
                  <c15:showDataLabelsRange val="0"/>
                </c:ext>
                <c:ext xmlns:c16="http://schemas.microsoft.com/office/drawing/2014/chart" uri="{C3380CC4-5D6E-409C-BE32-E72D297353CC}">
                  <c16:uniqueId val="{00000036-864D-4085-B9E8-EABC8E3E645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{0463BE18-925A-48DA-92B2-A4AD30B77176}</c15:txfldGUID>
                      <c15:f>Diagramm!$J$55</c15:f>
                      <c15:dlblFieldTableCache>
                        <c:ptCount val="1"/>
                      </c15:dlblFieldTableCache>
                    </c15:dlblFTEntry>
                  </c15:dlblFieldTable>
                  <c15:showDataLabelsRange val="0"/>
                </c:ext>
                <c:ext xmlns:c16="http://schemas.microsoft.com/office/drawing/2014/chart" uri="{C3380CC4-5D6E-409C-BE32-E72D297353CC}">
                  <c16:uniqueId val="{00000037-864D-4085-B9E8-EABC8E3E645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{488932B3-8F48-408F-8658-C01F60ED90BB}</c15:txfldGUID>
                      <c15:f>Diagramm!$J$56</c15:f>
                      <c15:dlblFieldTableCache>
                        <c:ptCount val="1"/>
                      </c15:dlblFieldTableCache>
                    </c15:dlblFTEntry>
                  </c15:dlblFieldTable>
                  <c15:showDataLabelsRange val="0"/>
                </c:ext>
                <c:ext xmlns:c16="http://schemas.microsoft.com/office/drawing/2014/chart" uri="{C3380CC4-5D6E-409C-BE32-E72D297353CC}">
                  <c16:uniqueId val="{00000038-864D-4085-B9E8-EABC8E3E645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{6E4BF502-75F4-4D48-9496-FF2057F1526D}</c15:txfldGUID>
                      <c15:f>Diagramm!$J$57</c15:f>
                      <c15:dlblFieldTableCache>
                        <c:ptCount val="1"/>
                      </c15:dlblFieldTableCache>
                    </c15:dlblFTEntry>
                  </c15:dlblFieldTable>
                  <c15:showDataLabelsRange val="0"/>
                </c:ext>
                <c:ext xmlns:c16="http://schemas.microsoft.com/office/drawing/2014/chart" uri="{C3380CC4-5D6E-409C-BE32-E72D297353CC}">
                  <c16:uniqueId val="{00000039-864D-4085-B9E8-EABC8E3E645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{4CB24B99-44B4-45EA-BDF1-CF72343D3653}</c15:txfldGUID>
                      <c15:f>Diagramm!$J$58</c15:f>
                      <c15:dlblFieldTableCache>
                        <c:ptCount val="1"/>
                      </c15:dlblFieldTableCache>
                    </c15:dlblFTEntry>
                  </c15:dlblFieldTable>
                  <c15:showDataLabelsRange val="0"/>
                </c:ext>
                <c:ext xmlns:c16="http://schemas.microsoft.com/office/drawing/2014/chart" uri="{C3380CC4-5D6E-409C-BE32-E72D297353CC}">
                  <c16:uniqueId val="{0000003A-864D-4085-B9E8-EABC8E3E645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{2DE97D8D-E395-4FB0-87B1-D163EAC9123B}</c15:txfldGUID>
                      <c15:f>Diagramm!$J$59</c15:f>
                      <c15:dlblFieldTableCache>
                        <c:ptCount val="1"/>
                      </c15:dlblFieldTableCache>
                    </c15:dlblFTEntry>
                  </c15:dlblFieldTable>
                  <c15:showDataLabelsRange val="0"/>
                </c:ext>
                <c:ext xmlns:c16="http://schemas.microsoft.com/office/drawing/2014/chart" uri="{C3380CC4-5D6E-409C-BE32-E72D297353CC}">
                  <c16:uniqueId val="{0000003B-864D-4085-B9E8-EABC8E3E645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{F084B464-FA23-452C-AE08-C4EB5FB1D269}</c15:txfldGUID>
                      <c15:f>Diagramm!$J$60</c15:f>
                      <c15:dlblFieldTableCache>
                        <c:ptCount val="1"/>
                      </c15:dlblFieldTableCache>
                    </c15:dlblFTEntry>
                  </c15:dlblFieldTable>
                  <c15:showDataLabelsRange val="0"/>
                </c:ext>
                <c:ext xmlns:c16="http://schemas.microsoft.com/office/drawing/2014/chart" uri="{C3380CC4-5D6E-409C-BE32-E72D297353CC}">
                  <c16:uniqueId val="{0000003C-864D-4085-B9E8-EABC8E3E645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{3BA2E17C-A280-446C-8A7E-943D809D1C2E}</c15:txfldGUID>
                      <c15:f>Diagramm!$J$61</c15:f>
                      <c15:dlblFieldTableCache>
                        <c:ptCount val="1"/>
                      </c15:dlblFieldTableCache>
                    </c15:dlblFTEntry>
                  </c15:dlblFieldTable>
                  <c15:showDataLabelsRange val="0"/>
                </c:ext>
                <c:ext xmlns:c16="http://schemas.microsoft.com/office/drawing/2014/chart" uri="{C3380CC4-5D6E-409C-BE32-E72D297353CC}">
                  <c16:uniqueId val="{0000003D-864D-4085-B9E8-EABC8E3E645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{6B69B5B9-E907-42D7-97F2-19E8D0FE139E}</c15:txfldGUID>
                      <c15:f>Diagramm!$J$62</c15:f>
                      <c15:dlblFieldTableCache>
                        <c:ptCount val="1"/>
                      </c15:dlblFieldTableCache>
                    </c15:dlblFTEntry>
                  </c15:dlblFieldTable>
                  <c15:showDataLabelsRange val="0"/>
                </c:ext>
                <c:ext xmlns:c16="http://schemas.microsoft.com/office/drawing/2014/chart" uri="{C3380CC4-5D6E-409C-BE32-E72D297353CC}">
                  <c16:uniqueId val="{0000003E-864D-4085-B9E8-EABC8E3E645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{1E6D9759-44EF-44CA-B65F-96479B836849}</c15:txfldGUID>
                      <c15:f>Diagramm!$J$63</c15:f>
                      <c15:dlblFieldTableCache>
                        <c:ptCount val="1"/>
                      </c15:dlblFieldTableCache>
                    </c15:dlblFTEntry>
                  </c15:dlblFieldTable>
                  <c15:showDataLabelsRange val="0"/>
                </c:ext>
                <c:ext xmlns:c16="http://schemas.microsoft.com/office/drawing/2014/chart" uri="{C3380CC4-5D6E-409C-BE32-E72D297353CC}">
                  <c16:uniqueId val="{0000003F-864D-4085-B9E8-EABC8E3E645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{8717A926-26CA-4136-829A-B64CEFBFF3A3}</c15:txfldGUID>
                      <c15:f>Diagramm!$J$64</c15:f>
                      <c15:dlblFieldTableCache>
                        <c:ptCount val="1"/>
                      </c15:dlblFieldTableCache>
                    </c15:dlblFTEntry>
                  </c15:dlblFieldTable>
                  <c15:showDataLabelsRange val="0"/>
                </c:ext>
                <c:ext xmlns:c16="http://schemas.microsoft.com/office/drawing/2014/chart" uri="{C3380CC4-5D6E-409C-BE32-E72D297353CC}">
                  <c16:uniqueId val="{00000040-864D-4085-B9E8-EABC8E3E645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{40F50D0E-0E23-4252-BA14-4616AD5F4F6C}</c15:txfldGUID>
                      <c15:f>Diagramm!$J$65</c15:f>
                      <c15:dlblFieldTableCache>
                        <c:ptCount val="1"/>
                      </c15:dlblFieldTableCache>
                    </c15:dlblFTEntry>
                  </c15:dlblFieldTable>
                  <c15:showDataLabelsRange val="0"/>
                </c:ext>
                <c:ext xmlns:c16="http://schemas.microsoft.com/office/drawing/2014/chart" uri="{C3380CC4-5D6E-409C-BE32-E72D297353CC}">
                  <c16:uniqueId val="{00000041-864D-4085-B9E8-EABC8E3E645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{653859F3-36B6-42C7-BC03-14EB8ECEA84C}</c15:txfldGUID>
                      <c15:f>Diagramm!$J$66</c15:f>
                      <c15:dlblFieldTableCache>
                        <c:ptCount val="1"/>
                      </c15:dlblFieldTableCache>
                    </c15:dlblFTEntry>
                  </c15:dlblFieldTable>
                  <c15:showDataLabelsRange val="0"/>
                </c:ext>
                <c:ext xmlns:c16="http://schemas.microsoft.com/office/drawing/2014/chart" uri="{C3380CC4-5D6E-409C-BE32-E72D297353CC}">
                  <c16:uniqueId val="{00000042-864D-4085-B9E8-EABC8E3E645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{CF65D776-6006-4D43-987E-EF6070146DD8}</c15:txfldGUID>
                      <c15:f>Diagramm!$J$67</c15:f>
                      <c15:dlblFieldTableCache>
                        <c:ptCount val="1"/>
                      </c15:dlblFieldTableCache>
                    </c15:dlblFTEntry>
                  </c15:dlblFieldTable>
                  <c15:showDataLabelsRange val="0"/>
                </c:ext>
                <c:ext xmlns:c16="http://schemas.microsoft.com/office/drawing/2014/chart" uri="{C3380CC4-5D6E-409C-BE32-E72D297353CC}">
                  <c16:uniqueId val="{00000043-864D-4085-B9E8-EABC8E3E645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64D-4085-B9E8-EABC8E3E645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B8-485E-8BBE-E4D557F3AD2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B8-485E-8BBE-E4D557F3AD2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B8-485E-8BBE-E4D557F3AD2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B8-485E-8BBE-E4D557F3AD2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B8-485E-8BBE-E4D557F3AD2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B8-485E-8BBE-E4D557F3AD2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2B8-485E-8BBE-E4D557F3AD2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2B8-485E-8BBE-E4D557F3AD2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2B8-485E-8BBE-E4D557F3AD2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2B8-485E-8BBE-E4D557F3AD2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2B8-485E-8BBE-E4D557F3AD2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2B8-485E-8BBE-E4D557F3AD2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2B8-485E-8BBE-E4D557F3AD2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2B8-485E-8BBE-E4D557F3AD2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2B8-485E-8BBE-E4D557F3AD2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2B8-485E-8BBE-E4D557F3AD2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2B8-485E-8BBE-E4D557F3AD2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2B8-485E-8BBE-E4D557F3AD2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2B8-485E-8BBE-E4D557F3AD2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2B8-485E-8BBE-E4D557F3AD2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2B8-485E-8BBE-E4D557F3AD2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2B8-485E-8BBE-E4D557F3AD2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2B8-485E-8BBE-E4D557F3AD2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2B8-485E-8BBE-E4D557F3AD2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2B8-485E-8BBE-E4D557F3AD2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2B8-485E-8BBE-E4D557F3AD2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2B8-485E-8BBE-E4D557F3AD2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2B8-485E-8BBE-E4D557F3AD2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2B8-485E-8BBE-E4D557F3AD2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2B8-485E-8BBE-E4D557F3AD2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2B8-485E-8BBE-E4D557F3AD2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2B8-485E-8BBE-E4D557F3AD2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2B8-485E-8BBE-E4D557F3AD2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2B8-485E-8BBE-E4D557F3AD2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2B8-485E-8BBE-E4D557F3AD2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2B8-485E-8BBE-E4D557F3AD2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2B8-485E-8BBE-E4D557F3AD2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2B8-485E-8BBE-E4D557F3AD2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2B8-485E-8BBE-E4D557F3AD2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2B8-485E-8BBE-E4D557F3AD2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2B8-485E-8BBE-E4D557F3AD2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2B8-485E-8BBE-E4D557F3AD2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2B8-485E-8BBE-E4D557F3AD2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2B8-485E-8BBE-E4D557F3AD2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2B8-485E-8BBE-E4D557F3AD2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2B8-485E-8BBE-E4D557F3AD2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2B8-485E-8BBE-E4D557F3AD2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2B8-485E-8BBE-E4D557F3AD2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2B8-485E-8BBE-E4D557F3AD2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2B8-485E-8BBE-E4D557F3AD2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2B8-485E-8BBE-E4D557F3AD2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2B8-485E-8BBE-E4D557F3AD2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2B8-485E-8BBE-E4D557F3AD2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2B8-485E-8BBE-E4D557F3AD2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2B8-485E-8BBE-E4D557F3AD2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2B8-485E-8BBE-E4D557F3AD2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2B8-485E-8BBE-E4D557F3AD2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2B8-485E-8BBE-E4D557F3AD2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2B8-485E-8BBE-E4D557F3AD2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2B8-485E-8BBE-E4D557F3AD2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2B8-485E-8BBE-E4D557F3AD2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2B8-485E-8BBE-E4D557F3AD2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2B8-485E-8BBE-E4D557F3AD2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2B8-485E-8BBE-E4D557F3AD2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2B8-485E-8BBE-E4D557F3AD2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2B8-485E-8BBE-E4D557F3AD2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2B8-485E-8BBE-E4D557F3AD2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2B8-485E-8BBE-E4D557F3AD2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2B8-485E-8BBE-E4D557F3AD2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100.69828285061537</c:v>
                </c:pt>
                <c:pt idx="2">
                  <c:v>102.71390669909353</c:v>
                </c:pt>
                <c:pt idx="3">
                  <c:v>101.74662834401946</c:v>
                </c:pt>
                <c:pt idx="4">
                  <c:v>101.75952538875377</c:v>
                </c:pt>
                <c:pt idx="5">
                  <c:v>102.36937136119096</c:v>
                </c:pt>
                <c:pt idx="6">
                  <c:v>104.381310339745</c:v>
                </c:pt>
                <c:pt idx="7">
                  <c:v>103.0418601223377</c:v>
                </c:pt>
                <c:pt idx="8">
                  <c:v>102.43754145478665</c:v>
                </c:pt>
                <c:pt idx="9">
                  <c:v>102.49465693861006</c:v>
                </c:pt>
                <c:pt idx="10">
                  <c:v>104.29287346156681</c:v>
                </c:pt>
                <c:pt idx="11">
                  <c:v>103.14687891517428</c:v>
                </c:pt>
                <c:pt idx="12">
                  <c:v>103.01238116294496</c:v>
                </c:pt>
                <c:pt idx="13">
                  <c:v>103.55589947674848</c:v>
                </c:pt>
                <c:pt idx="14">
                  <c:v>106.13162355368854</c:v>
                </c:pt>
                <c:pt idx="15">
                  <c:v>105.37254034932566</c:v>
                </c:pt>
                <c:pt idx="16">
                  <c:v>104.9801017024099</c:v>
                </c:pt>
                <c:pt idx="17">
                  <c:v>105.35043112978111</c:v>
                </c:pt>
                <c:pt idx="18">
                  <c:v>107.77139066990935</c:v>
                </c:pt>
                <c:pt idx="19">
                  <c:v>106.86307023362076</c:v>
                </c:pt>
                <c:pt idx="20">
                  <c:v>106.8206942294937</c:v>
                </c:pt>
                <c:pt idx="21">
                  <c:v>107.1781266121306</c:v>
                </c:pt>
                <c:pt idx="22">
                  <c:v>108.20989019087625</c:v>
                </c:pt>
                <c:pt idx="23">
                  <c:v>107.59267447859091</c:v>
                </c:pt>
                <c:pt idx="24">
                  <c:v>107.27393323015697</c:v>
                </c:pt>
              </c:numCache>
            </c:numRef>
          </c:val>
          <c:smooth val="0"/>
          <c:extLst>
            <c:ext xmlns:c16="http://schemas.microsoft.com/office/drawing/2014/chart" uri="{C3380CC4-5D6E-409C-BE32-E72D297353CC}">
              <c16:uniqueId val="{00000000-6CEA-44A8-897E-5F77E71995A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102.29245492989094</c:v>
                </c:pt>
                <c:pt idx="2">
                  <c:v>107.16670376140662</c:v>
                </c:pt>
                <c:pt idx="3">
                  <c:v>104.60716670376141</c:v>
                </c:pt>
                <c:pt idx="4">
                  <c:v>100.71221900734474</c:v>
                </c:pt>
                <c:pt idx="5">
                  <c:v>103.60560872468282</c:v>
                </c:pt>
                <c:pt idx="6">
                  <c:v>108.88048074782996</c:v>
                </c:pt>
                <c:pt idx="7">
                  <c:v>106.58802581793903</c:v>
                </c:pt>
                <c:pt idx="8">
                  <c:v>103.91720454039617</c:v>
                </c:pt>
                <c:pt idx="9">
                  <c:v>108.10149120854662</c:v>
                </c:pt>
                <c:pt idx="10">
                  <c:v>114.80080124638326</c:v>
                </c:pt>
                <c:pt idx="11">
                  <c:v>111.90741152904518</c:v>
                </c:pt>
                <c:pt idx="12">
                  <c:v>110.14912085466281</c:v>
                </c:pt>
                <c:pt idx="13">
                  <c:v>115.26819496995327</c:v>
                </c:pt>
                <c:pt idx="14">
                  <c:v>119.58602270198087</c:v>
                </c:pt>
                <c:pt idx="15">
                  <c:v>118.11707099933228</c:v>
                </c:pt>
                <c:pt idx="16">
                  <c:v>117.38259514800802</c:v>
                </c:pt>
                <c:pt idx="17">
                  <c:v>118.96283107055419</c:v>
                </c:pt>
                <c:pt idx="18">
                  <c:v>124.43801468951703</c:v>
                </c:pt>
                <c:pt idx="19">
                  <c:v>121.76719341197418</c:v>
                </c:pt>
                <c:pt idx="20">
                  <c:v>119.65279323391944</c:v>
                </c:pt>
                <c:pt idx="21">
                  <c:v>122.85777876697084</c:v>
                </c:pt>
                <c:pt idx="22">
                  <c:v>125.88470954818607</c:v>
                </c:pt>
                <c:pt idx="23">
                  <c:v>124.34898731359894</c:v>
                </c:pt>
                <c:pt idx="24">
                  <c:v>118.56220787892278</c:v>
                </c:pt>
              </c:numCache>
            </c:numRef>
          </c:val>
          <c:smooth val="0"/>
          <c:extLst>
            <c:ext xmlns:c16="http://schemas.microsoft.com/office/drawing/2014/chart" uri="{C3380CC4-5D6E-409C-BE32-E72D297353CC}">
              <c16:uniqueId val="{00000001-6CEA-44A8-897E-5F77E71995A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101.42338555598013</c:v>
                </c:pt>
                <c:pt idx="2">
                  <c:v>100.25792892625142</c:v>
                </c:pt>
                <c:pt idx="3">
                  <c:v>98.71990829193733</c:v>
                </c:pt>
                <c:pt idx="4">
                  <c:v>94.879633167749333</c:v>
                </c:pt>
                <c:pt idx="5">
                  <c:v>96.455865494841419</c:v>
                </c:pt>
                <c:pt idx="6">
                  <c:v>94.936950706916306</c:v>
                </c:pt>
                <c:pt idx="7">
                  <c:v>94.440198700802441</c:v>
                </c:pt>
                <c:pt idx="8">
                  <c:v>92.711119602598387</c:v>
                </c:pt>
                <c:pt idx="9">
                  <c:v>94.449751623996946</c:v>
                </c:pt>
                <c:pt idx="10">
                  <c:v>92.472296522735959</c:v>
                </c:pt>
                <c:pt idx="11">
                  <c:v>92.051967902178063</c:v>
                </c:pt>
                <c:pt idx="12">
                  <c:v>91.268628200229273</c:v>
                </c:pt>
                <c:pt idx="13">
                  <c:v>93.675964845242646</c:v>
                </c:pt>
                <c:pt idx="14">
                  <c:v>92.672907909820395</c:v>
                </c:pt>
                <c:pt idx="15">
                  <c:v>90.542606037447456</c:v>
                </c:pt>
                <c:pt idx="16">
                  <c:v>90.408865112724484</c:v>
                </c:pt>
                <c:pt idx="17">
                  <c:v>91.927779900649597</c:v>
                </c:pt>
                <c:pt idx="18">
                  <c:v>90.007642338555598</c:v>
                </c:pt>
                <c:pt idx="19">
                  <c:v>90.513947267863969</c:v>
                </c:pt>
                <c:pt idx="20">
                  <c:v>88.4887275506305</c:v>
                </c:pt>
                <c:pt idx="21">
                  <c:v>90.991593427588839</c:v>
                </c:pt>
                <c:pt idx="22">
                  <c:v>86.750095529231942</c:v>
                </c:pt>
                <c:pt idx="23">
                  <c:v>85.727932747420709</c:v>
                </c:pt>
                <c:pt idx="24">
                  <c:v>82.499044707680554</c:v>
                </c:pt>
              </c:numCache>
            </c:numRef>
          </c:val>
          <c:smooth val="0"/>
          <c:extLst>
            <c:ext xmlns:c16="http://schemas.microsoft.com/office/drawing/2014/chart" uri="{C3380CC4-5D6E-409C-BE32-E72D297353CC}">
              <c16:uniqueId val="{00000002-6CEA-44A8-897E-5F77E71995A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CEA-44A8-897E-5F77E71995A7}"/>
                </c:ext>
              </c:extLst>
            </c:dLbl>
            <c:dLbl>
              <c:idx val="1"/>
              <c:delete val="1"/>
              <c:extLst>
                <c:ext xmlns:c15="http://schemas.microsoft.com/office/drawing/2012/chart" uri="{CE6537A1-D6FC-4f65-9D91-7224C49458BB}"/>
                <c:ext xmlns:c16="http://schemas.microsoft.com/office/drawing/2014/chart" uri="{C3380CC4-5D6E-409C-BE32-E72D297353CC}">
                  <c16:uniqueId val="{00000004-6CEA-44A8-897E-5F77E71995A7}"/>
                </c:ext>
              </c:extLst>
            </c:dLbl>
            <c:dLbl>
              <c:idx val="2"/>
              <c:delete val="1"/>
              <c:extLst>
                <c:ext xmlns:c15="http://schemas.microsoft.com/office/drawing/2012/chart" uri="{CE6537A1-D6FC-4f65-9D91-7224C49458BB}"/>
                <c:ext xmlns:c16="http://schemas.microsoft.com/office/drawing/2014/chart" uri="{C3380CC4-5D6E-409C-BE32-E72D297353CC}">
                  <c16:uniqueId val="{00000005-6CEA-44A8-897E-5F77E71995A7}"/>
                </c:ext>
              </c:extLst>
            </c:dLbl>
            <c:dLbl>
              <c:idx val="3"/>
              <c:delete val="1"/>
              <c:extLst>
                <c:ext xmlns:c15="http://schemas.microsoft.com/office/drawing/2012/chart" uri="{CE6537A1-D6FC-4f65-9D91-7224C49458BB}"/>
                <c:ext xmlns:c16="http://schemas.microsoft.com/office/drawing/2014/chart" uri="{C3380CC4-5D6E-409C-BE32-E72D297353CC}">
                  <c16:uniqueId val="{00000006-6CEA-44A8-897E-5F77E71995A7}"/>
                </c:ext>
              </c:extLst>
            </c:dLbl>
            <c:dLbl>
              <c:idx val="4"/>
              <c:delete val="1"/>
              <c:extLst>
                <c:ext xmlns:c15="http://schemas.microsoft.com/office/drawing/2012/chart" uri="{CE6537A1-D6FC-4f65-9D91-7224C49458BB}"/>
                <c:ext xmlns:c16="http://schemas.microsoft.com/office/drawing/2014/chart" uri="{C3380CC4-5D6E-409C-BE32-E72D297353CC}">
                  <c16:uniqueId val="{00000007-6CEA-44A8-897E-5F77E71995A7}"/>
                </c:ext>
              </c:extLst>
            </c:dLbl>
            <c:dLbl>
              <c:idx val="5"/>
              <c:delete val="1"/>
              <c:extLst>
                <c:ext xmlns:c15="http://schemas.microsoft.com/office/drawing/2012/chart" uri="{CE6537A1-D6FC-4f65-9D91-7224C49458BB}"/>
                <c:ext xmlns:c16="http://schemas.microsoft.com/office/drawing/2014/chart" uri="{C3380CC4-5D6E-409C-BE32-E72D297353CC}">
                  <c16:uniqueId val="{00000008-6CEA-44A8-897E-5F77E71995A7}"/>
                </c:ext>
              </c:extLst>
            </c:dLbl>
            <c:dLbl>
              <c:idx val="6"/>
              <c:delete val="1"/>
              <c:extLst>
                <c:ext xmlns:c15="http://schemas.microsoft.com/office/drawing/2012/chart" uri="{CE6537A1-D6FC-4f65-9D91-7224C49458BB}"/>
                <c:ext xmlns:c16="http://schemas.microsoft.com/office/drawing/2014/chart" uri="{C3380CC4-5D6E-409C-BE32-E72D297353CC}">
                  <c16:uniqueId val="{00000009-6CEA-44A8-897E-5F77E71995A7}"/>
                </c:ext>
              </c:extLst>
            </c:dLbl>
            <c:dLbl>
              <c:idx val="7"/>
              <c:delete val="1"/>
              <c:extLst>
                <c:ext xmlns:c15="http://schemas.microsoft.com/office/drawing/2012/chart" uri="{CE6537A1-D6FC-4f65-9D91-7224C49458BB}"/>
                <c:ext xmlns:c16="http://schemas.microsoft.com/office/drawing/2014/chart" uri="{C3380CC4-5D6E-409C-BE32-E72D297353CC}">
                  <c16:uniqueId val="{0000000A-6CEA-44A8-897E-5F77E71995A7}"/>
                </c:ext>
              </c:extLst>
            </c:dLbl>
            <c:dLbl>
              <c:idx val="8"/>
              <c:delete val="1"/>
              <c:extLst>
                <c:ext xmlns:c15="http://schemas.microsoft.com/office/drawing/2012/chart" uri="{CE6537A1-D6FC-4f65-9D91-7224C49458BB}"/>
                <c:ext xmlns:c16="http://schemas.microsoft.com/office/drawing/2014/chart" uri="{C3380CC4-5D6E-409C-BE32-E72D297353CC}">
                  <c16:uniqueId val="{0000000B-6CEA-44A8-897E-5F77E71995A7}"/>
                </c:ext>
              </c:extLst>
            </c:dLbl>
            <c:dLbl>
              <c:idx val="9"/>
              <c:delete val="1"/>
              <c:extLst>
                <c:ext xmlns:c15="http://schemas.microsoft.com/office/drawing/2012/chart" uri="{CE6537A1-D6FC-4f65-9D91-7224C49458BB}"/>
                <c:ext xmlns:c16="http://schemas.microsoft.com/office/drawing/2014/chart" uri="{C3380CC4-5D6E-409C-BE32-E72D297353CC}">
                  <c16:uniqueId val="{0000000C-6CEA-44A8-897E-5F77E71995A7}"/>
                </c:ext>
              </c:extLst>
            </c:dLbl>
            <c:dLbl>
              <c:idx val="10"/>
              <c:delete val="1"/>
              <c:extLst>
                <c:ext xmlns:c15="http://schemas.microsoft.com/office/drawing/2012/chart" uri="{CE6537A1-D6FC-4f65-9D91-7224C49458BB}"/>
                <c:ext xmlns:c16="http://schemas.microsoft.com/office/drawing/2014/chart" uri="{C3380CC4-5D6E-409C-BE32-E72D297353CC}">
                  <c16:uniqueId val="{0000000D-6CEA-44A8-897E-5F77E71995A7}"/>
                </c:ext>
              </c:extLst>
            </c:dLbl>
            <c:dLbl>
              <c:idx val="11"/>
              <c:delete val="1"/>
              <c:extLst>
                <c:ext xmlns:c15="http://schemas.microsoft.com/office/drawing/2012/chart" uri="{CE6537A1-D6FC-4f65-9D91-7224C49458BB}"/>
                <c:ext xmlns:c16="http://schemas.microsoft.com/office/drawing/2014/chart" uri="{C3380CC4-5D6E-409C-BE32-E72D297353CC}">
                  <c16:uniqueId val="{0000000E-6CEA-44A8-897E-5F77E71995A7}"/>
                </c:ext>
              </c:extLst>
            </c:dLbl>
            <c:dLbl>
              <c:idx val="12"/>
              <c:delete val="1"/>
              <c:extLst>
                <c:ext xmlns:c15="http://schemas.microsoft.com/office/drawing/2012/chart" uri="{CE6537A1-D6FC-4f65-9D91-7224C49458BB}"/>
                <c:ext xmlns:c16="http://schemas.microsoft.com/office/drawing/2014/chart" uri="{C3380CC4-5D6E-409C-BE32-E72D297353CC}">
                  <c16:uniqueId val="{0000000F-6CEA-44A8-897E-5F77E71995A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CEA-44A8-897E-5F77E71995A7}"/>
                </c:ext>
              </c:extLst>
            </c:dLbl>
            <c:dLbl>
              <c:idx val="14"/>
              <c:delete val="1"/>
              <c:extLst>
                <c:ext xmlns:c15="http://schemas.microsoft.com/office/drawing/2012/chart" uri="{CE6537A1-D6FC-4f65-9D91-7224C49458BB}"/>
                <c:ext xmlns:c16="http://schemas.microsoft.com/office/drawing/2014/chart" uri="{C3380CC4-5D6E-409C-BE32-E72D297353CC}">
                  <c16:uniqueId val="{00000011-6CEA-44A8-897E-5F77E71995A7}"/>
                </c:ext>
              </c:extLst>
            </c:dLbl>
            <c:dLbl>
              <c:idx val="15"/>
              <c:delete val="1"/>
              <c:extLst>
                <c:ext xmlns:c15="http://schemas.microsoft.com/office/drawing/2012/chart" uri="{CE6537A1-D6FC-4f65-9D91-7224C49458BB}"/>
                <c:ext xmlns:c16="http://schemas.microsoft.com/office/drawing/2014/chart" uri="{C3380CC4-5D6E-409C-BE32-E72D297353CC}">
                  <c16:uniqueId val="{00000012-6CEA-44A8-897E-5F77E71995A7}"/>
                </c:ext>
              </c:extLst>
            </c:dLbl>
            <c:dLbl>
              <c:idx val="16"/>
              <c:delete val="1"/>
              <c:extLst>
                <c:ext xmlns:c15="http://schemas.microsoft.com/office/drawing/2012/chart" uri="{CE6537A1-D6FC-4f65-9D91-7224C49458BB}"/>
                <c:ext xmlns:c16="http://schemas.microsoft.com/office/drawing/2014/chart" uri="{C3380CC4-5D6E-409C-BE32-E72D297353CC}">
                  <c16:uniqueId val="{00000013-6CEA-44A8-897E-5F77E71995A7}"/>
                </c:ext>
              </c:extLst>
            </c:dLbl>
            <c:dLbl>
              <c:idx val="17"/>
              <c:delete val="1"/>
              <c:extLst>
                <c:ext xmlns:c15="http://schemas.microsoft.com/office/drawing/2012/chart" uri="{CE6537A1-D6FC-4f65-9D91-7224C49458BB}"/>
                <c:ext xmlns:c16="http://schemas.microsoft.com/office/drawing/2014/chart" uri="{C3380CC4-5D6E-409C-BE32-E72D297353CC}">
                  <c16:uniqueId val="{00000014-6CEA-44A8-897E-5F77E71995A7}"/>
                </c:ext>
              </c:extLst>
            </c:dLbl>
            <c:dLbl>
              <c:idx val="18"/>
              <c:delete val="1"/>
              <c:extLst>
                <c:ext xmlns:c15="http://schemas.microsoft.com/office/drawing/2012/chart" uri="{CE6537A1-D6FC-4f65-9D91-7224C49458BB}"/>
                <c:ext xmlns:c16="http://schemas.microsoft.com/office/drawing/2014/chart" uri="{C3380CC4-5D6E-409C-BE32-E72D297353CC}">
                  <c16:uniqueId val="{00000015-6CEA-44A8-897E-5F77E71995A7}"/>
                </c:ext>
              </c:extLst>
            </c:dLbl>
            <c:dLbl>
              <c:idx val="19"/>
              <c:delete val="1"/>
              <c:extLst>
                <c:ext xmlns:c15="http://schemas.microsoft.com/office/drawing/2012/chart" uri="{CE6537A1-D6FC-4f65-9D91-7224C49458BB}"/>
                <c:ext xmlns:c16="http://schemas.microsoft.com/office/drawing/2014/chart" uri="{C3380CC4-5D6E-409C-BE32-E72D297353CC}">
                  <c16:uniqueId val="{00000016-6CEA-44A8-897E-5F77E71995A7}"/>
                </c:ext>
              </c:extLst>
            </c:dLbl>
            <c:dLbl>
              <c:idx val="20"/>
              <c:delete val="1"/>
              <c:extLst>
                <c:ext xmlns:c15="http://schemas.microsoft.com/office/drawing/2012/chart" uri="{CE6537A1-D6FC-4f65-9D91-7224C49458BB}"/>
                <c:ext xmlns:c16="http://schemas.microsoft.com/office/drawing/2014/chart" uri="{C3380CC4-5D6E-409C-BE32-E72D297353CC}">
                  <c16:uniqueId val="{00000017-6CEA-44A8-897E-5F77E71995A7}"/>
                </c:ext>
              </c:extLst>
            </c:dLbl>
            <c:dLbl>
              <c:idx val="21"/>
              <c:delete val="1"/>
              <c:extLst>
                <c:ext xmlns:c15="http://schemas.microsoft.com/office/drawing/2012/chart" uri="{CE6537A1-D6FC-4f65-9D91-7224C49458BB}"/>
                <c:ext xmlns:c16="http://schemas.microsoft.com/office/drawing/2014/chart" uri="{C3380CC4-5D6E-409C-BE32-E72D297353CC}">
                  <c16:uniqueId val="{00000018-6CEA-44A8-897E-5F77E71995A7}"/>
                </c:ext>
              </c:extLst>
            </c:dLbl>
            <c:dLbl>
              <c:idx val="22"/>
              <c:delete val="1"/>
              <c:extLst>
                <c:ext xmlns:c15="http://schemas.microsoft.com/office/drawing/2012/chart" uri="{CE6537A1-D6FC-4f65-9D91-7224C49458BB}"/>
                <c:ext xmlns:c16="http://schemas.microsoft.com/office/drawing/2014/chart" uri="{C3380CC4-5D6E-409C-BE32-E72D297353CC}">
                  <c16:uniqueId val="{00000019-6CEA-44A8-897E-5F77E71995A7}"/>
                </c:ext>
              </c:extLst>
            </c:dLbl>
            <c:dLbl>
              <c:idx val="23"/>
              <c:delete val="1"/>
              <c:extLst>
                <c:ext xmlns:c15="http://schemas.microsoft.com/office/drawing/2012/chart" uri="{CE6537A1-D6FC-4f65-9D91-7224C49458BB}"/>
                <c:ext xmlns:c16="http://schemas.microsoft.com/office/drawing/2014/chart" uri="{C3380CC4-5D6E-409C-BE32-E72D297353CC}">
                  <c16:uniqueId val="{0000001A-6CEA-44A8-897E-5F77E71995A7}"/>
                </c:ext>
              </c:extLst>
            </c:dLbl>
            <c:dLbl>
              <c:idx val="24"/>
              <c:delete val="1"/>
              <c:extLst>
                <c:ext xmlns:c15="http://schemas.microsoft.com/office/drawing/2012/chart" uri="{CE6537A1-D6FC-4f65-9D91-7224C49458BB}"/>
                <c:ext xmlns:c16="http://schemas.microsoft.com/office/drawing/2014/chart" uri="{C3380CC4-5D6E-409C-BE32-E72D297353CC}">
                  <c16:uniqueId val="{0000001B-6CEA-44A8-897E-5F77E71995A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CEA-44A8-897E-5F77E71995A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Celle (03351)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58224</v>
      </c>
      <c r="F11" s="238">
        <v>58397</v>
      </c>
      <c r="G11" s="238">
        <v>58732</v>
      </c>
      <c r="H11" s="238">
        <v>58172</v>
      </c>
      <c r="I11" s="265">
        <v>57978</v>
      </c>
      <c r="J11" s="263">
        <v>246</v>
      </c>
      <c r="K11" s="266">
        <v>0.4242988719859257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15.883484473756527</v>
      </c>
      <c r="E13" s="115">
        <v>9248</v>
      </c>
      <c r="F13" s="114">
        <v>9149</v>
      </c>
      <c r="G13" s="114">
        <v>9317</v>
      </c>
      <c r="H13" s="114">
        <v>9205</v>
      </c>
      <c r="I13" s="140">
        <v>8933</v>
      </c>
      <c r="J13" s="115">
        <v>315</v>
      </c>
      <c r="K13" s="116">
        <v>3.526250979514161</v>
      </c>
    </row>
    <row r="14" spans="1:255" ht="14.1" customHeight="1" x14ac:dyDescent="0.2">
      <c r="A14" s="306" t="s">
        <v>230</v>
      </c>
      <c r="B14" s="307"/>
      <c r="C14" s="308"/>
      <c r="D14" s="113">
        <v>59.904850233580653</v>
      </c>
      <c r="E14" s="115">
        <v>34879</v>
      </c>
      <c r="F14" s="114">
        <v>35189</v>
      </c>
      <c r="G14" s="114">
        <v>35366</v>
      </c>
      <c r="H14" s="114">
        <v>34828</v>
      </c>
      <c r="I14" s="140">
        <v>34956</v>
      </c>
      <c r="J14" s="115">
        <v>-77</v>
      </c>
      <c r="K14" s="116">
        <v>-0.22027691955601328</v>
      </c>
    </row>
    <row r="15" spans="1:255" ht="14.1" customHeight="1" x14ac:dyDescent="0.2">
      <c r="A15" s="306" t="s">
        <v>231</v>
      </c>
      <c r="B15" s="307"/>
      <c r="C15" s="308"/>
      <c r="D15" s="113">
        <v>11.454039571310799</v>
      </c>
      <c r="E15" s="115">
        <v>6669</v>
      </c>
      <c r="F15" s="114">
        <v>6634</v>
      </c>
      <c r="G15" s="114">
        <v>6617</v>
      </c>
      <c r="H15" s="114">
        <v>6661</v>
      </c>
      <c r="I15" s="140">
        <v>6629</v>
      </c>
      <c r="J15" s="115">
        <v>40</v>
      </c>
      <c r="K15" s="116">
        <v>0.60340926233217684</v>
      </c>
    </row>
    <row r="16" spans="1:255" ht="14.1" customHeight="1" x14ac:dyDescent="0.2">
      <c r="A16" s="306" t="s">
        <v>232</v>
      </c>
      <c r="B16" s="307"/>
      <c r="C16" s="308"/>
      <c r="D16" s="113">
        <v>11.160346248969496</v>
      </c>
      <c r="E16" s="115">
        <v>6498</v>
      </c>
      <c r="F16" s="114">
        <v>6490</v>
      </c>
      <c r="G16" s="114">
        <v>6495</v>
      </c>
      <c r="H16" s="114">
        <v>6561</v>
      </c>
      <c r="I16" s="140">
        <v>6538</v>
      </c>
      <c r="J16" s="115">
        <v>-40</v>
      </c>
      <c r="K16" s="116">
        <v>-0.61180789232181099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1.3636988183566914</v>
      </c>
      <c r="E18" s="115">
        <v>794</v>
      </c>
      <c r="F18" s="114">
        <v>765</v>
      </c>
      <c r="G18" s="114">
        <v>827</v>
      </c>
      <c r="H18" s="114">
        <v>788</v>
      </c>
      <c r="I18" s="140">
        <v>778</v>
      </c>
      <c r="J18" s="115">
        <v>16</v>
      </c>
      <c r="K18" s="116">
        <v>2.0565552699228791</v>
      </c>
    </row>
    <row r="19" spans="1:255" ht="14.1" customHeight="1" x14ac:dyDescent="0.2">
      <c r="A19" s="306" t="s">
        <v>235</v>
      </c>
      <c r="B19" s="307" t="s">
        <v>236</v>
      </c>
      <c r="C19" s="308"/>
      <c r="D19" s="113">
        <v>0.93432261610332512</v>
      </c>
      <c r="E19" s="115">
        <v>544</v>
      </c>
      <c r="F19" s="114">
        <v>516</v>
      </c>
      <c r="G19" s="114">
        <v>573</v>
      </c>
      <c r="H19" s="114">
        <v>544</v>
      </c>
      <c r="I19" s="140">
        <v>535</v>
      </c>
      <c r="J19" s="115">
        <v>9</v>
      </c>
      <c r="K19" s="116">
        <v>1.6822429906542056</v>
      </c>
    </row>
    <row r="20" spans="1:255" ht="14.1" customHeight="1" x14ac:dyDescent="0.2">
      <c r="A20" s="306">
        <v>12</v>
      </c>
      <c r="B20" s="307" t="s">
        <v>237</v>
      </c>
      <c r="C20" s="308"/>
      <c r="D20" s="113">
        <v>1.2383209672987083</v>
      </c>
      <c r="E20" s="115">
        <v>721</v>
      </c>
      <c r="F20" s="114">
        <v>700</v>
      </c>
      <c r="G20" s="114">
        <v>741</v>
      </c>
      <c r="H20" s="114">
        <v>727</v>
      </c>
      <c r="I20" s="140">
        <v>674</v>
      </c>
      <c r="J20" s="115">
        <v>47</v>
      </c>
      <c r="K20" s="116">
        <v>6.9732937685459939</v>
      </c>
    </row>
    <row r="21" spans="1:255" ht="14.1" customHeight="1" x14ac:dyDescent="0.2">
      <c r="A21" s="306">
        <v>21</v>
      </c>
      <c r="B21" s="307" t="s">
        <v>238</v>
      </c>
      <c r="C21" s="308"/>
      <c r="D21" s="113">
        <v>1.2228634240175873</v>
      </c>
      <c r="E21" s="115">
        <v>712</v>
      </c>
      <c r="F21" s="114">
        <v>692</v>
      </c>
      <c r="G21" s="114">
        <v>723</v>
      </c>
      <c r="H21" s="114">
        <v>720</v>
      </c>
      <c r="I21" s="140">
        <v>719</v>
      </c>
      <c r="J21" s="115">
        <v>-7</v>
      </c>
      <c r="K21" s="116">
        <v>-0.97357440890125169</v>
      </c>
    </row>
    <row r="22" spans="1:255" ht="14.1" customHeight="1" x14ac:dyDescent="0.2">
      <c r="A22" s="306">
        <v>22</v>
      </c>
      <c r="B22" s="307" t="s">
        <v>239</v>
      </c>
      <c r="C22" s="308"/>
      <c r="D22" s="113">
        <v>1.3173261885133278</v>
      </c>
      <c r="E22" s="115">
        <v>767</v>
      </c>
      <c r="F22" s="114">
        <v>783</v>
      </c>
      <c r="G22" s="114">
        <v>797</v>
      </c>
      <c r="H22" s="114">
        <v>771</v>
      </c>
      <c r="I22" s="140">
        <v>781</v>
      </c>
      <c r="J22" s="115">
        <v>-14</v>
      </c>
      <c r="K22" s="116">
        <v>-1.7925736235595391</v>
      </c>
    </row>
    <row r="23" spans="1:255" ht="14.1" customHeight="1" x14ac:dyDescent="0.2">
      <c r="A23" s="306">
        <v>23</v>
      </c>
      <c r="B23" s="307" t="s">
        <v>240</v>
      </c>
      <c r="C23" s="308"/>
      <c r="D23" s="113">
        <v>1.0751580104424292</v>
      </c>
      <c r="E23" s="115">
        <v>626</v>
      </c>
      <c r="F23" s="114">
        <v>640</v>
      </c>
      <c r="G23" s="114">
        <v>645</v>
      </c>
      <c r="H23" s="114">
        <v>644</v>
      </c>
      <c r="I23" s="140">
        <v>663</v>
      </c>
      <c r="J23" s="115">
        <v>-37</v>
      </c>
      <c r="K23" s="116">
        <v>-5.5806938159879333</v>
      </c>
    </row>
    <row r="24" spans="1:255" ht="14.1" customHeight="1" x14ac:dyDescent="0.2">
      <c r="A24" s="306">
        <v>24</v>
      </c>
      <c r="B24" s="307" t="s">
        <v>241</v>
      </c>
      <c r="C24" s="308"/>
      <c r="D24" s="113">
        <v>3.356004396812311</v>
      </c>
      <c r="E24" s="115">
        <v>1954</v>
      </c>
      <c r="F24" s="114">
        <v>1985</v>
      </c>
      <c r="G24" s="114">
        <v>2034</v>
      </c>
      <c r="H24" s="114">
        <v>2011</v>
      </c>
      <c r="I24" s="140">
        <v>2001</v>
      </c>
      <c r="J24" s="115">
        <v>-47</v>
      </c>
      <c r="K24" s="116">
        <v>-2.348825587206397</v>
      </c>
    </row>
    <row r="25" spans="1:255" ht="14.1" customHeight="1" x14ac:dyDescent="0.2">
      <c r="A25" s="306">
        <v>25</v>
      </c>
      <c r="B25" s="307" t="s">
        <v>242</v>
      </c>
      <c r="C25" s="308"/>
      <c r="D25" s="113">
        <v>5.0322890904094528</v>
      </c>
      <c r="E25" s="115">
        <v>2930</v>
      </c>
      <c r="F25" s="114">
        <v>2957</v>
      </c>
      <c r="G25" s="114">
        <v>2996</v>
      </c>
      <c r="H25" s="114">
        <v>2930</v>
      </c>
      <c r="I25" s="140">
        <v>2913</v>
      </c>
      <c r="J25" s="115">
        <v>17</v>
      </c>
      <c r="K25" s="116">
        <v>0.58359079986268447</v>
      </c>
    </row>
    <row r="26" spans="1:255" ht="14.1" customHeight="1" x14ac:dyDescent="0.2">
      <c r="A26" s="306">
        <v>26</v>
      </c>
      <c r="B26" s="307" t="s">
        <v>243</v>
      </c>
      <c r="C26" s="308"/>
      <c r="D26" s="113">
        <v>3.1619263533937896</v>
      </c>
      <c r="E26" s="115">
        <v>1841</v>
      </c>
      <c r="F26" s="114">
        <v>1862</v>
      </c>
      <c r="G26" s="114">
        <v>1867</v>
      </c>
      <c r="H26" s="114">
        <v>1822</v>
      </c>
      <c r="I26" s="140">
        <v>1832</v>
      </c>
      <c r="J26" s="115">
        <v>9</v>
      </c>
      <c r="K26" s="116">
        <v>0.49126637554585151</v>
      </c>
    </row>
    <row r="27" spans="1:255" ht="14.1" customHeight="1" x14ac:dyDescent="0.2">
      <c r="A27" s="306">
        <v>27</v>
      </c>
      <c r="B27" s="307" t="s">
        <v>244</v>
      </c>
      <c r="C27" s="308"/>
      <c r="D27" s="113">
        <v>2.9695658147842816</v>
      </c>
      <c r="E27" s="115">
        <v>1729</v>
      </c>
      <c r="F27" s="114">
        <v>1722</v>
      </c>
      <c r="G27" s="114">
        <v>1715</v>
      </c>
      <c r="H27" s="114">
        <v>1698</v>
      </c>
      <c r="I27" s="140">
        <v>1686</v>
      </c>
      <c r="J27" s="115">
        <v>43</v>
      </c>
      <c r="K27" s="116">
        <v>2.5504151838671412</v>
      </c>
    </row>
    <row r="28" spans="1:255" ht="14.1" customHeight="1" x14ac:dyDescent="0.2">
      <c r="A28" s="306">
        <v>28</v>
      </c>
      <c r="B28" s="307" t="s">
        <v>245</v>
      </c>
      <c r="C28" s="308"/>
      <c r="D28" s="113" t="s">
        <v>513</v>
      </c>
      <c r="E28" s="115" t="s">
        <v>513</v>
      </c>
      <c r="F28" s="114">
        <v>74</v>
      </c>
      <c r="G28" s="114">
        <v>77</v>
      </c>
      <c r="H28" s="114">
        <v>103</v>
      </c>
      <c r="I28" s="140">
        <v>116</v>
      </c>
      <c r="J28" s="115" t="s">
        <v>513</v>
      </c>
      <c r="K28" s="116" t="s">
        <v>513</v>
      </c>
    </row>
    <row r="29" spans="1:255" ht="14.1" customHeight="1" x14ac:dyDescent="0.2">
      <c r="A29" s="306">
        <v>29</v>
      </c>
      <c r="B29" s="307" t="s">
        <v>246</v>
      </c>
      <c r="C29" s="308"/>
      <c r="D29" s="113">
        <v>4.0172437482824952</v>
      </c>
      <c r="E29" s="115">
        <v>2339</v>
      </c>
      <c r="F29" s="114">
        <v>2311</v>
      </c>
      <c r="G29" s="114">
        <v>2306</v>
      </c>
      <c r="H29" s="114">
        <v>2298</v>
      </c>
      <c r="I29" s="140">
        <v>2230</v>
      </c>
      <c r="J29" s="115">
        <v>109</v>
      </c>
      <c r="K29" s="116">
        <v>4.8878923766816147</v>
      </c>
    </row>
    <row r="30" spans="1:255" ht="14.1" customHeight="1" x14ac:dyDescent="0.2">
      <c r="A30" s="306" t="s">
        <v>247</v>
      </c>
      <c r="B30" s="307" t="s">
        <v>248</v>
      </c>
      <c r="C30" s="308"/>
      <c r="D30" s="113">
        <v>2.2791288815608683</v>
      </c>
      <c r="E30" s="115">
        <v>1327</v>
      </c>
      <c r="F30" s="114">
        <v>1279</v>
      </c>
      <c r="G30" s="114">
        <v>1275</v>
      </c>
      <c r="H30" s="114">
        <v>1272</v>
      </c>
      <c r="I30" s="140">
        <v>1226</v>
      </c>
      <c r="J30" s="115">
        <v>101</v>
      </c>
      <c r="K30" s="116">
        <v>8.2381729200652529</v>
      </c>
    </row>
    <row r="31" spans="1:255" ht="14.1" customHeight="1" x14ac:dyDescent="0.2">
      <c r="A31" s="306" t="s">
        <v>249</v>
      </c>
      <c r="B31" s="307" t="s">
        <v>250</v>
      </c>
      <c r="C31" s="308"/>
      <c r="D31" s="113">
        <v>1.7260923330585325</v>
      </c>
      <c r="E31" s="115">
        <v>1005</v>
      </c>
      <c r="F31" s="114">
        <v>1026</v>
      </c>
      <c r="G31" s="114">
        <v>1025</v>
      </c>
      <c r="H31" s="114">
        <v>1020</v>
      </c>
      <c r="I31" s="140">
        <v>998</v>
      </c>
      <c r="J31" s="115">
        <v>7</v>
      </c>
      <c r="K31" s="116">
        <v>0.70140280561122248</v>
      </c>
    </row>
    <row r="32" spans="1:255" ht="14.1" customHeight="1" x14ac:dyDescent="0.2">
      <c r="A32" s="306">
        <v>31</v>
      </c>
      <c r="B32" s="307" t="s">
        <v>251</v>
      </c>
      <c r="C32" s="308"/>
      <c r="D32" s="113">
        <v>0.80035724100027483</v>
      </c>
      <c r="E32" s="115">
        <v>466</v>
      </c>
      <c r="F32" s="114">
        <v>465</v>
      </c>
      <c r="G32" s="114">
        <v>470</v>
      </c>
      <c r="H32" s="114">
        <v>465</v>
      </c>
      <c r="I32" s="140">
        <v>459</v>
      </c>
      <c r="J32" s="115">
        <v>7</v>
      </c>
      <c r="K32" s="116">
        <v>1.5250544662309369</v>
      </c>
    </row>
    <row r="33" spans="1:11" ht="14.1" customHeight="1" x14ac:dyDescent="0.2">
      <c r="A33" s="306">
        <v>32</v>
      </c>
      <c r="B33" s="307" t="s">
        <v>252</v>
      </c>
      <c r="C33" s="308"/>
      <c r="D33" s="113">
        <v>2.3753091508656223</v>
      </c>
      <c r="E33" s="115">
        <v>1383</v>
      </c>
      <c r="F33" s="114">
        <v>1353</v>
      </c>
      <c r="G33" s="114">
        <v>1388</v>
      </c>
      <c r="H33" s="114">
        <v>1354</v>
      </c>
      <c r="I33" s="140">
        <v>1305</v>
      </c>
      <c r="J33" s="115">
        <v>78</v>
      </c>
      <c r="K33" s="116">
        <v>5.9770114942528734</v>
      </c>
    </row>
    <row r="34" spans="1:11" ht="14.1" customHeight="1" x14ac:dyDescent="0.2">
      <c r="A34" s="306">
        <v>33</v>
      </c>
      <c r="B34" s="307" t="s">
        <v>253</v>
      </c>
      <c r="C34" s="308"/>
      <c r="D34" s="113">
        <v>1.5732344050563341</v>
      </c>
      <c r="E34" s="115">
        <v>916</v>
      </c>
      <c r="F34" s="114">
        <v>918</v>
      </c>
      <c r="G34" s="114">
        <v>959</v>
      </c>
      <c r="H34" s="114">
        <v>903</v>
      </c>
      <c r="I34" s="140">
        <v>871</v>
      </c>
      <c r="J34" s="115">
        <v>45</v>
      </c>
      <c r="K34" s="116">
        <v>5.1664753157290475</v>
      </c>
    </row>
    <row r="35" spans="1:11" ht="14.1" customHeight="1" x14ac:dyDescent="0.2">
      <c r="A35" s="306">
        <v>34</v>
      </c>
      <c r="B35" s="307" t="s">
        <v>254</v>
      </c>
      <c r="C35" s="308"/>
      <c r="D35" s="113">
        <v>2.3907666941467438</v>
      </c>
      <c r="E35" s="115">
        <v>1392</v>
      </c>
      <c r="F35" s="114">
        <v>1384</v>
      </c>
      <c r="G35" s="114">
        <v>1376</v>
      </c>
      <c r="H35" s="114">
        <v>1408</v>
      </c>
      <c r="I35" s="140">
        <v>1406</v>
      </c>
      <c r="J35" s="115">
        <v>-14</v>
      </c>
      <c r="K35" s="116">
        <v>-0.99573257467994314</v>
      </c>
    </row>
    <row r="36" spans="1:11" ht="14.1" customHeight="1" x14ac:dyDescent="0.2">
      <c r="A36" s="306">
        <v>41</v>
      </c>
      <c r="B36" s="307" t="s">
        <v>255</v>
      </c>
      <c r="C36" s="308"/>
      <c r="D36" s="113">
        <v>1.0545479527342676</v>
      </c>
      <c r="E36" s="115">
        <v>614</v>
      </c>
      <c r="F36" s="114">
        <v>601</v>
      </c>
      <c r="G36" s="114">
        <v>625</v>
      </c>
      <c r="H36" s="114">
        <v>619</v>
      </c>
      <c r="I36" s="140">
        <v>611</v>
      </c>
      <c r="J36" s="115">
        <v>3</v>
      </c>
      <c r="K36" s="116">
        <v>0.49099836333878888</v>
      </c>
    </row>
    <row r="37" spans="1:11" ht="14.1" customHeight="1" x14ac:dyDescent="0.2">
      <c r="A37" s="306">
        <v>42</v>
      </c>
      <c r="B37" s="307" t="s">
        <v>256</v>
      </c>
      <c r="C37" s="308"/>
      <c r="D37" s="113">
        <v>0.19579554822753503</v>
      </c>
      <c r="E37" s="115">
        <v>114</v>
      </c>
      <c r="F37" s="114">
        <v>117</v>
      </c>
      <c r="G37" s="114">
        <v>113</v>
      </c>
      <c r="H37" s="114">
        <v>111</v>
      </c>
      <c r="I37" s="140">
        <v>111</v>
      </c>
      <c r="J37" s="115">
        <v>3</v>
      </c>
      <c r="K37" s="116">
        <v>2.7027027027027026</v>
      </c>
    </row>
    <row r="38" spans="1:11" ht="14.1" customHeight="1" x14ac:dyDescent="0.2">
      <c r="A38" s="306">
        <v>43</v>
      </c>
      <c r="B38" s="307" t="s">
        <v>257</v>
      </c>
      <c r="C38" s="308"/>
      <c r="D38" s="113">
        <v>0.98069524594668867</v>
      </c>
      <c r="E38" s="115">
        <v>571</v>
      </c>
      <c r="F38" s="114">
        <v>560</v>
      </c>
      <c r="G38" s="114">
        <v>551</v>
      </c>
      <c r="H38" s="114">
        <v>579</v>
      </c>
      <c r="I38" s="140">
        <v>566</v>
      </c>
      <c r="J38" s="115">
        <v>5</v>
      </c>
      <c r="K38" s="116">
        <v>0.88339222614840984</v>
      </c>
    </row>
    <row r="39" spans="1:11" ht="14.1" customHeight="1" x14ac:dyDescent="0.2">
      <c r="A39" s="306">
        <v>51</v>
      </c>
      <c r="B39" s="307" t="s">
        <v>258</v>
      </c>
      <c r="C39" s="308"/>
      <c r="D39" s="113">
        <v>4.2147568013190435</v>
      </c>
      <c r="E39" s="115">
        <v>2454</v>
      </c>
      <c r="F39" s="114">
        <v>2452</v>
      </c>
      <c r="G39" s="114">
        <v>2504</v>
      </c>
      <c r="H39" s="114">
        <v>2430</v>
      </c>
      <c r="I39" s="140">
        <v>2382</v>
      </c>
      <c r="J39" s="115">
        <v>72</v>
      </c>
      <c r="K39" s="116">
        <v>3.0226700251889169</v>
      </c>
    </row>
    <row r="40" spans="1:11" ht="14.1" customHeight="1" x14ac:dyDescent="0.2">
      <c r="A40" s="306" t="s">
        <v>259</v>
      </c>
      <c r="B40" s="307" t="s">
        <v>260</v>
      </c>
      <c r="C40" s="308"/>
      <c r="D40" s="113">
        <v>3.658285243198681</v>
      </c>
      <c r="E40" s="115">
        <v>2130</v>
      </c>
      <c r="F40" s="114">
        <v>2130</v>
      </c>
      <c r="G40" s="114">
        <v>2177</v>
      </c>
      <c r="H40" s="114">
        <v>2142</v>
      </c>
      <c r="I40" s="140">
        <v>2101</v>
      </c>
      <c r="J40" s="115">
        <v>29</v>
      </c>
      <c r="K40" s="116">
        <v>1.3802950975725845</v>
      </c>
    </row>
    <row r="41" spans="1:11" ht="14.1" customHeight="1" x14ac:dyDescent="0.2">
      <c r="A41" s="306"/>
      <c r="B41" s="307" t="s">
        <v>261</v>
      </c>
      <c r="C41" s="308"/>
      <c r="D41" s="113">
        <v>2.7411376751854903</v>
      </c>
      <c r="E41" s="115">
        <v>1596</v>
      </c>
      <c r="F41" s="114">
        <v>1599</v>
      </c>
      <c r="G41" s="114">
        <v>1656</v>
      </c>
      <c r="H41" s="114">
        <v>1619</v>
      </c>
      <c r="I41" s="140">
        <v>1569</v>
      </c>
      <c r="J41" s="115">
        <v>27</v>
      </c>
      <c r="K41" s="116">
        <v>1.7208413001912046</v>
      </c>
    </row>
    <row r="42" spans="1:11" ht="14.1" customHeight="1" x14ac:dyDescent="0.2">
      <c r="A42" s="306">
        <v>52</v>
      </c>
      <c r="B42" s="307" t="s">
        <v>262</v>
      </c>
      <c r="C42" s="308"/>
      <c r="D42" s="113">
        <v>2.7153751030502886</v>
      </c>
      <c r="E42" s="115">
        <v>1581</v>
      </c>
      <c r="F42" s="114">
        <v>1622</v>
      </c>
      <c r="G42" s="114">
        <v>1632</v>
      </c>
      <c r="H42" s="114">
        <v>1685</v>
      </c>
      <c r="I42" s="140">
        <v>1669</v>
      </c>
      <c r="J42" s="115">
        <v>-88</v>
      </c>
      <c r="K42" s="116">
        <v>-5.2726183343319351</v>
      </c>
    </row>
    <row r="43" spans="1:11" ht="14.1" customHeight="1" x14ac:dyDescent="0.2">
      <c r="A43" s="306" t="s">
        <v>263</v>
      </c>
      <c r="B43" s="307" t="s">
        <v>264</v>
      </c>
      <c r="C43" s="308"/>
      <c r="D43" s="113">
        <v>2.3787441604836492</v>
      </c>
      <c r="E43" s="115">
        <v>1385</v>
      </c>
      <c r="F43" s="114">
        <v>1414</v>
      </c>
      <c r="G43" s="114">
        <v>1426</v>
      </c>
      <c r="H43" s="114">
        <v>1488</v>
      </c>
      <c r="I43" s="140">
        <v>1477</v>
      </c>
      <c r="J43" s="115">
        <v>-92</v>
      </c>
      <c r="K43" s="116">
        <v>-6.2288422477995935</v>
      </c>
    </row>
    <row r="44" spans="1:11" ht="14.1" customHeight="1" x14ac:dyDescent="0.2">
      <c r="A44" s="306">
        <v>53</v>
      </c>
      <c r="B44" s="307" t="s">
        <v>265</v>
      </c>
      <c r="C44" s="308"/>
      <c r="D44" s="113">
        <v>1.0047403132728772</v>
      </c>
      <c r="E44" s="115">
        <v>585</v>
      </c>
      <c r="F44" s="114">
        <v>580</v>
      </c>
      <c r="G44" s="114">
        <v>580</v>
      </c>
      <c r="H44" s="114">
        <v>552</v>
      </c>
      <c r="I44" s="140">
        <v>558</v>
      </c>
      <c r="J44" s="115">
        <v>27</v>
      </c>
      <c r="K44" s="116">
        <v>4.838709677419355</v>
      </c>
    </row>
    <row r="45" spans="1:11" ht="14.1" customHeight="1" x14ac:dyDescent="0.2">
      <c r="A45" s="306" t="s">
        <v>266</v>
      </c>
      <c r="B45" s="307" t="s">
        <v>267</v>
      </c>
      <c r="C45" s="308"/>
      <c r="D45" s="113">
        <v>0.82783731794449023</v>
      </c>
      <c r="E45" s="115">
        <v>482</v>
      </c>
      <c r="F45" s="114">
        <v>478</v>
      </c>
      <c r="G45" s="114">
        <v>479</v>
      </c>
      <c r="H45" s="114">
        <v>451</v>
      </c>
      <c r="I45" s="140">
        <v>462</v>
      </c>
      <c r="J45" s="115">
        <v>20</v>
      </c>
      <c r="K45" s="116">
        <v>4.329004329004329</v>
      </c>
    </row>
    <row r="46" spans="1:11" ht="14.1" customHeight="1" x14ac:dyDescent="0.2">
      <c r="A46" s="306">
        <v>54</v>
      </c>
      <c r="B46" s="307" t="s">
        <v>268</v>
      </c>
      <c r="C46" s="308"/>
      <c r="D46" s="113">
        <v>2.4783594394064306</v>
      </c>
      <c r="E46" s="115">
        <v>1443</v>
      </c>
      <c r="F46" s="114">
        <v>1430</v>
      </c>
      <c r="G46" s="114">
        <v>1409</v>
      </c>
      <c r="H46" s="114">
        <v>1396</v>
      </c>
      <c r="I46" s="140">
        <v>1378</v>
      </c>
      <c r="J46" s="115">
        <v>65</v>
      </c>
      <c r="K46" s="116">
        <v>4.716981132075472</v>
      </c>
    </row>
    <row r="47" spans="1:11" ht="14.1" customHeight="1" x14ac:dyDescent="0.2">
      <c r="A47" s="306">
        <v>61</v>
      </c>
      <c r="B47" s="307" t="s">
        <v>269</v>
      </c>
      <c r="C47" s="308"/>
      <c r="D47" s="113">
        <v>2.6277823577906019</v>
      </c>
      <c r="E47" s="115">
        <v>1530</v>
      </c>
      <c r="F47" s="114">
        <v>1551</v>
      </c>
      <c r="G47" s="114">
        <v>1559</v>
      </c>
      <c r="H47" s="114">
        <v>1621</v>
      </c>
      <c r="I47" s="140">
        <v>1626</v>
      </c>
      <c r="J47" s="115">
        <v>-96</v>
      </c>
      <c r="K47" s="116">
        <v>-5.9040590405904059</v>
      </c>
    </row>
    <row r="48" spans="1:11" ht="14.1" customHeight="1" x14ac:dyDescent="0.2">
      <c r="A48" s="306">
        <v>62</v>
      </c>
      <c r="B48" s="307" t="s">
        <v>270</v>
      </c>
      <c r="C48" s="308"/>
      <c r="D48" s="113">
        <v>7.524388568287991</v>
      </c>
      <c r="E48" s="115">
        <v>4381</v>
      </c>
      <c r="F48" s="114">
        <v>4427</v>
      </c>
      <c r="G48" s="114">
        <v>4436</v>
      </c>
      <c r="H48" s="114">
        <v>4412</v>
      </c>
      <c r="I48" s="140">
        <v>4401</v>
      </c>
      <c r="J48" s="115">
        <v>-20</v>
      </c>
      <c r="K48" s="116">
        <v>-0.4544421722335833</v>
      </c>
    </row>
    <row r="49" spans="1:11" ht="14.1" customHeight="1" x14ac:dyDescent="0.2">
      <c r="A49" s="306">
        <v>63</v>
      </c>
      <c r="B49" s="307" t="s">
        <v>271</v>
      </c>
      <c r="C49" s="308"/>
      <c r="D49" s="113">
        <v>1.8909727947238253</v>
      </c>
      <c r="E49" s="115">
        <v>1101</v>
      </c>
      <c r="F49" s="114">
        <v>1128</v>
      </c>
      <c r="G49" s="114">
        <v>1160</v>
      </c>
      <c r="H49" s="114">
        <v>1124</v>
      </c>
      <c r="I49" s="140">
        <v>1132</v>
      </c>
      <c r="J49" s="115">
        <v>-31</v>
      </c>
      <c r="K49" s="116">
        <v>-2.7385159010600706</v>
      </c>
    </row>
    <row r="50" spans="1:11" ht="14.1" customHeight="1" x14ac:dyDescent="0.2">
      <c r="A50" s="306" t="s">
        <v>272</v>
      </c>
      <c r="B50" s="307" t="s">
        <v>273</v>
      </c>
      <c r="C50" s="308"/>
      <c r="D50" s="113">
        <v>0.46029128881560866</v>
      </c>
      <c r="E50" s="115">
        <v>268</v>
      </c>
      <c r="F50" s="114">
        <v>281</v>
      </c>
      <c r="G50" s="114">
        <v>280</v>
      </c>
      <c r="H50" s="114">
        <v>256</v>
      </c>
      <c r="I50" s="140">
        <v>257</v>
      </c>
      <c r="J50" s="115">
        <v>11</v>
      </c>
      <c r="K50" s="116">
        <v>4.2801556420233462</v>
      </c>
    </row>
    <row r="51" spans="1:11" ht="14.1" customHeight="1" x14ac:dyDescent="0.2">
      <c r="A51" s="306" t="s">
        <v>274</v>
      </c>
      <c r="B51" s="307" t="s">
        <v>275</v>
      </c>
      <c r="C51" s="308"/>
      <c r="D51" s="113">
        <v>1.207405880736466</v>
      </c>
      <c r="E51" s="115">
        <v>703</v>
      </c>
      <c r="F51" s="114">
        <v>711</v>
      </c>
      <c r="G51" s="114">
        <v>733</v>
      </c>
      <c r="H51" s="114">
        <v>725</v>
      </c>
      <c r="I51" s="140">
        <v>738</v>
      </c>
      <c r="J51" s="115">
        <v>-35</v>
      </c>
      <c r="K51" s="116">
        <v>-4.742547425474255</v>
      </c>
    </row>
    <row r="52" spans="1:11" ht="14.1" customHeight="1" x14ac:dyDescent="0.2">
      <c r="A52" s="306">
        <v>71</v>
      </c>
      <c r="B52" s="307" t="s">
        <v>276</v>
      </c>
      <c r="C52" s="308"/>
      <c r="D52" s="113">
        <v>10.104080791426217</v>
      </c>
      <c r="E52" s="115">
        <v>5883</v>
      </c>
      <c r="F52" s="114">
        <v>5945</v>
      </c>
      <c r="G52" s="114">
        <v>5937</v>
      </c>
      <c r="H52" s="114">
        <v>5989</v>
      </c>
      <c r="I52" s="140">
        <v>6041</v>
      </c>
      <c r="J52" s="115">
        <v>-158</v>
      </c>
      <c r="K52" s="116">
        <v>-2.6154610163880152</v>
      </c>
    </row>
    <row r="53" spans="1:11" ht="14.1" customHeight="1" x14ac:dyDescent="0.2">
      <c r="A53" s="306" t="s">
        <v>277</v>
      </c>
      <c r="B53" s="307" t="s">
        <v>278</v>
      </c>
      <c r="C53" s="308"/>
      <c r="D53" s="113">
        <v>3.625652651827425</v>
      </c>
      <c r="E53" s="115">
        <v>2111</v>
      </c>
      <c r="F53" s="114">
        <v>2131</v>
      </c>
      <c r="G53" s="114">
        <v>2111</v>
      </c>
      <c r="H53" s="114">
        <v>2166</v>
      </c>
      <c r="I53" s="140">
        <v>2181</v>
      </c>
      <c r="J53" s="115">
        <v>-70</v>
      </c>
      <c r="K53" s="116">
        <v>-3.209536909674461</v>
      </c>
    </row>
    <row r="54" spans="1:11" ht="14.1" customHeight="1" x14ac:dyDescent="0.2">
      <c r="A54" s="306" t="s">
        <v>279</v>
      </c>
      <c r="B54" s="307" t="s">
        <v>280</v>
      </c>
      <c r="C54" s="308"/>
      <c r="D54" s="113">
        <v>5.375790052212146</v>
      </c>
      <c r="E54" s="115">
        <v>3130</v>
      </c>
      <c r="F54" s="114">
        <v>3178</v>
      </c>
      <c r="G54" s="114">
        <v>3183</v>
      </c>
      <c r="H54" s="114">
        <v>3190</v>
      </c>
      <c r="I54" s="140">
        <v>3225</v>
      </c>
      <c r="J54" s="115">
        <v>-95</v>
      </c>
      <c r="K54" s="116">
        <v>-2.945736434108527</v>
      </c>
    </row>
    <row r="55" spans="1:11" ht="14.1" customHeight="1" x14ac:dyDescent="0.2">
      <c r="A55" s="306">
        <v>72</v>
      </c>
      <c r="B55" s="307" t="s">
        <v>281</v>
      </c>
      <c r="C55" s="308"/>
      <c r="D55" s="113">
        <v>3.5054273151964828</v>
      </c>
      <c r="E55" s="115">
        <v>2041</v>
      </c>
      <c r="F55" s="114">
        <v>2088</v>
      </c>
      <c r="G55" s="114">
        <v>2072</v>
      </c>
      <c r="H55" s="114">
        <v>2090</v>
      </c>
      <c r="I55" s="140">
        <v>2103</v>
      </c>
      <c r="J55" s="115">
        <v>-62</v>
      </c>
      <c r="K55" s="116">
        <v>-2.9481692819781267</v>
      </c>
    </row>
    <row r="56" spans="1:11" ht="14.1" customHeight="1" x14ac:dyDescent="0.2">
      <c r="A56" s="306" t="s">
        <v>282</v>
      </c>
      <c r="B56" s="307" t="s">
        <v>283</v>
      </c>
      <c r="C56" s="308"/>
      <c r="D56" s="113">
        <v>1.7312448474855731</v>
      </c>
      <c r="E56" s="115">
        <v>1008</v>
      </c>
      <c r="F56" s="114">
        <v>1054</v>
      </c>
      <c r="G56" s="114">
        <v>1044</v>
      </c>
      <c r="H56" s="114">
        <v>1029</v>
      </c>
      <c r="I56" s="140">
        <v>1037</v>
      </c>
      <c r="J56" s="115">
        <v>-29</v>
      </c>
      <c r="K56" s="116">
        <v>-2.7965284474445515</v>
      </c>
    </row>
    <row r="57" spans="1:11" ht="14.1" customHeight="1" x14ac:dyDescent="0.2">
      <c r="A57" s="306" t="s">
        <v>284</v>
      </c>
      <c r="B57" s="307" t="s">
        <v>285</v>
      </c>
      <c r="C57" s="308"/>
      <c r="D57" s="113">
        <v>1.1936658422643582</v>
      </c>
      <c r="E57" s="115">
        <v>695</v>
      </c>
      <c r="F57" s="114">
        <v>692</v>
      </c>
      <c r="G57" s="114">
        <v>689</v>
      </c>
      <c r="H57" s="114">
        <v>720</v>
      </c>
      <c r="I57" s="140">
        <v>717</v>
      </c>
      <c r="J57" s="115">
        <v>-22</v>
      </c>
      <c r="K57" s="116">
        <v>-3.0683403068340307</v>
      </c>
    </row>
    <row r="58" spans="1:11" ht="14.1" customHeight="1" x14ac:dyDescent="0.2">
      <c r="A58" s="306">
        <v>73</v>
      </c>
      <c r="B58" s="307" t="s">
        <v>286</v>
      </c>
      <c r="C58" s="308"/>
      <c r="D58" s="113">
        <v>5.803448749656499</v>
      </c>
      <c r="E58" s="115">
        <v>3379</v>
      </c>
      <c r="F58" s="114">
        <v>3354</v>
      </c>
      <c r="G58" s="114">
        <v>3319</v>
      </c>
      <c r="H58" s="114">
        <v>3250</v>
      </c>
      <c r="I58" s="140">
        <v>3244</v>
      </c>
      <c r="J58" s="115">
        <v>135</v>
      </c>
      <c r="K58" s="116">
        <v>4.1615289765721331</v>
      </c>
    </row>
    <row r="59" spans="1:11" ht="14.1" customHeight="1" x14ac:dyDescent="0.2">
      <c r="A59" s="306" t="s">
        <v>287</v>
      </c>
      <c r="B59" s="307" t="s">
        <v>288</v>
      </c>
      <c r="C59" s="308"/>
      <c r="D59" s="113">
        <v>4.1786892003297611</v>
      </c>
      <c r="E59" s="115">
        <v>2433</v>
      </c>
      <c r="F59" s="114">
        <v>2434</v>
      </c>
      <c r="G59" s="114">
        <v>2395</v>
      </c>
      <c r="H59" s="114">
        <v>2310</v>
      </c>
      <c r="I59" s="140">
        <v>2319</v>
      </c>
      <c r="J59" s="115">
        <v>114</v>
      </c>
      <c r="K59" s="116">
        <v>4.9159120310478652</v>
      </c>
    </row>
    <row r="60" spans="1:11" ht="14.1" customHeight="1" x14ac:dyDescent="0.2">
      <c r="A60" s="306">
        <v>81</v>
      </c>
      <c r="B60" s="307" t="s">
        <v>289</v>
      </c>
      <c r="C60" s="308"/>
      <c r="D60" s="113">
        <v>7.8301044242923883</v>
      </c>
      <c r="E60" s="115">
        <v>4559</v>
      </c>
      <c r="F60" s="114">
        <v>4570</v>
      </c>
      <c r="G60" s="114">
        <v>4611</v>
      </c>
      <c r="H60" s="114">
        <v>4544</v>
      </c>
      <c r="I60" s="140">
        <v>4598</v>
      </c>
      <c r="J60" s="115">
        <v>-39</v>
      </c>
      <c r="K60" s="116">
        <v>-0.84819486733362326</v>
      </c>
    </row>
    <row r="61" spans="1:11" ht="14.1" customHeight="1" x14ac:dyDescent="0.2">
      <c r="A61" s="306" t="s">
        <v>290</v>
      </c>
      <c r="B61" s="307" t="s">
        <v>291</v>
      </c>
      <c r="C61" s="308"/>
      <c r="D61" s="113">
        <v>2.6037372904644132</v>
      </c>
      <c r="E61" s="115">
        <v>1516</v>
      </c>
      <c r="F61" s="114">
        <v>1520</v>
      </c>
      <c r="G61" s="114">
        <v>1530</v>
      </c>
      <c r="H61" s="114">
        <v>1488</v>
      </c>
      <c r="I61" s="140">
        <v>1508</v>
      </c>
      <c r="J61" s="115">
        <v>8</v>
      </c>
      <c r="K61" s="116">
        <v>0.5305039787798409</v>
      </c>
    </row>
    <row r="62" spans="1:11" ht="14.1" customHeight="1" x14ac:dyDescent="0.2">
      <c r="A62" s="306" t="s">
        <v>292</v>
      </c>
      <c r="B62" s="307" t="s">
        <v>293</v>
      </c>
      <c r="C62" s="308"/>
      <c r="D62" s="113">
        <v>2.9918933773014564</v>
      </c>
      <c r="E62" s="115">
        <v>1742</v>
      </c>
      <c r="F62" s="114">
        <v>1752</v>
      </c>
      <c r="G62" s="114">
        <v>1768</v>
      </c>
      <c r="H62" s="114">
        <v>1756</v>
      </c>
      <c r="I62" s="140">
        <v>1773</v>
      </c>
      <c r="J62" s="115">
        <v>-31</v>
      </c>
      <c r="K62" s="116">
        <v>-1.7484489565707839</v>
      </c>
    </row>
    <row r="63" spans="1:11" ht="14.1" customHeight="1" x14ac:dyDescent="0.2">
      <c r="A63" s="306"/>
      <c r="B63" s="307" t="s">
        <v>294</v>
      </c>
      <c r="C63" s="308"/>
      <c r="D63" s="113">
        <v>2.4491618576532015</v>
      </c>
      <c r="E63" s="115">
        <v>1426</v>
      </c>
      <c r="F63" s="114">
        <v>1436</v>
      </c>
      <c r="G63" s="114">
        <v>1449</v>
      </c>
      <c r="H63" s="114">
        <v>1443</v>
      </c>
      <c r="I63" s="140">
        <v>1465</v>
      </c>
      <c r="J63" s="115">
        <v>-39</v>
      </c>
      <c r="K63" s="116">
        <v>-2.6621160409556315</v>
      </c>
    </row>
    <row r="64" spans="1:11" ht="14.1" customHeight="1" x14ac:dyDescent="0.2">
      <c r="A64" s="306" t="s">
        <v>295</v>
      </c>
      <c r="B64" s="307" t="s">
        <v>296</v>
      </c>
      <c r="C64" s="308"/>
      <c r="D64" s="113">
        <v>0.63547677933498214</v>
      </c>
      <c r="E64" s="115">
        <v>370</v>
      </c>
      <c r="F64" s="114">
        <v>366</v>
      </c>
      <c r="G64" s="114">
        <v>374</v>
      </c>
      <c r="H64" s="114">
        <v>378</v>
      </c>
      <c r="I64" s="140">
        <v>391</v>
      </c>
      <c r="J64" s="115">
        <v>-21</v>
      </c>
      <c r="K64" s="116">
        <v>-5.3708439897698206</v>
      </c>
    </row>
    <row r="65" spans="1:11" ht="14.1" customHeight="1" x14ac:dyDescent="0.2">
      <c r="A65" s="306" t="s">
        <v>297</v>
      </c>
      <c r="B65" s="307" t="s">
        <v>298</v>
      </c>
      <c r="C65" s="308"/>
      <c r="D65" s="113">
        <v>0.76944215443803243</v>
      </c>
      <c r="E65" s="115">
        <v>448</v>
      </c>
      <c r="F65" s="114">
        <v>451</v>
      </c>
      <c r="G65" s="114">
        <v>453</v>
      </c>
      <c r="H65" s="114">
        <v>441</v>
      </c>
      <c r="I65" s="140">
        <v>443</v>
      </c>
      <c r="J65" s="115">
        <v>5</v>
      </c>
      <c r="K65" s="116">
        <v>1.1286681715575622</v>
      </c>
    </row>
    <row r="66" spans="1:11" ht="14.1" customHeight="1" x14ac:dyDescent="0.2">
      <c r="A66" s="306">
        <v>82</v>
      </c>
      <c r="B66" s="307" t="s">
        <v>299</v>
      </c>
      <c r="C66" s="308"/>
      <c r="D66" s="113">
        <v>3.8867133827974718</v>
      </c>
      <c r="E66" s="115">
        <v>2263</v>
      </c>
      <c r="F66" s="114">
        <v>2291</v>
      </c>
      <c r="G66" s="114">
        <v>2270</v>
      </c>
      <c r="H66" s="114">
        <v>2188</v>
      </c>
      <c r="I66" s="140">
        <v>2187</v>
      </c>
      <c r="J66" s="115">
        <v>76</v>
      </c>
      <c r="K66" s="116">
        <v>3.4750800182898947</v>
      </c>
    </row>
    <row r="67" spans="1:11" ht="14.1" customHeight="1" x14ac:dyDescent="0.2">
      <c r="A67" s="306" t="s">
        <v>300</v>
      </c>
      <c r="B67" s="307" t="s">
        <v>301</v>
      </c>
      <c r="C67" s="308"/>
      <c r="D67" s="113">
        <v>2.5006870019236054</v>
      </c>
      <c r="E67" s="115">
        <v>1456</v>
      </c>
      <c r="F67" s="114">
        <v>1459</v>
      </c>
      <c r="G67" s="114">
        <v>1447</v>
      </c>
      <c r="H67" s="114">
        <v>1400</v>
      </c>
      <c r="I67" s="140">
        <v>1391</v>
      </c>
      <c r="J67" s="115">
        <v>65</v>
      </c>
      <c r="K67" s="116">
        <v>4.6728971962616823</v>
      </c>
    </row>
    <row r="68" spans="1:11" ht="14.1" customHeight="1" x14ac:dyDescent="0.2">
      <c r="A68" s="306" t="s">
        <v>302</v>
      </c>
      <c r="B68" s="307" t="s">
        <v>303</v>
      </c>
      <c r="C68" s="308"/>
      <c r="D68" s="113">
        <v>0.69902445726848039</v>
      </c>
      <c r="E68" s="115">
        <v>407</v>
      </c>
      <c r="F68" s="114">
        <v>424</v>
      </c>
      <c r="G68" s="114">
        <v>412</v>
      </c>
      <c r="H68" s="114">
        <v>390</v>
      </c>
      <c r="I68" s="140">
        <v>392</v>
      </c>
      <c r="J68" s="115">
        <v>15</v>
      </c>
      <c r="K68" s="116">
        <v>3.8265306122448979</v>
      </c>
    </row>
    <row r="69" spans="1:11" ht="14.1" customHeight="1" x14ac:dyDescent="0.2">
      <c r="A69" s="306">
        <v>83</v>
      </c>
      <c r="B69" s="307" t="s">
        <v>304</v>
      </c>
      <c r="C69" s="308"/>
      <c r="D69" s="113">
        <v>7.6411788953009072</v>
      </c>
      <c r="E69" s="115">
        <v>4449</v>
      </c>
      <c r="F69" s="114">
        <v>4432</v>
      </c>
      <c r="G69" s="114">
        <v>4406</v>
      </c>
      <c r="H69" s="114">
        <v>4293</v>
      </c>
      <c r="I69" s="140">
        <v>4297</v>
      </c>
      <c r="J69" s="115">
        <v>152</v>
      </c>
      <c r="K69" s="116">
        <v>3.5373516406795438</v>
      </c>
    </row>
    <row r="70" spans="1:11" ht="14.1" customHeight="1" x14ac:dyDescent="0.2">
      <c r="A70" s="306" t="s">
        <v>305</v>
      </c>
      <c r="B70" s="307" t="s">
        <v>306</v>
      </c>
      <c r="C70" s="308"/>
      <c r="D70" s="113">
        <v>6.3187001923605388</v>
      </c>
      <c r="E70" s="115">
        <v>3679</v>
      </c>
      <c r="F70" s="114">
        <v>3675</v>
      </c>
      <c r="G70" s="114">
        <v>3652</v>
      </c>
      <c r="H70" s="114">
        <v>3564</v>
      </c>
      <c r="I70" s="140">
        <v>3575</v>
      </c>
      <c r="J70" s="115">
        <v>104</v>
      </c>
      <c r="K70" s="116">
        <v>2.9090909090909092</v>
      </c>
    </row>
    <row r="71" spans="1:11" ht="14.1" customHeight="1" x14ac:dyDescent="0.2">
      <c r="A71" s="306"/>
      <c r="B71" s="307" t="s">
        <v>307</v>
      </c>
      <c r="C71" s="308"/>
      <c r="D71" s="113">
        <v>2.8733855454795272</v>
      </c>
      <c r="E71" s="115">
        <v>1673</v>
      </c>
      <c r="F71" s="114">
        <v>1675</v>
      </c>
      <c r="G71" s="114">
        <v>1670</v>
      </c>
      <c r="H71" s="114">
        <v>1602</v>
      </c>
      <c r="I71" s="140">
        <v>1619</v>
      </c>
      <c r="J71" s="115">
        <v>54</v>
      </c>
      <c r="K71" s="116">
        <v>3.3353922174181592</v>
      </c>
    </row>
    <row r="72" spans="1:11" ht="14.1" customHeight="1" x14ac:dyDescent="0.2">
      <c r="A72" s="306">
        <v>84</v>
      </c>
      <c r="B72" s="307" t="s">
        <v>308</v>
      </c>
      <c r="C72" s="308"/>
      <c r="D72" s="113">
        <v>1.1575982412750756</v>
      </c>
      <c r="E72" s="115">
        <v>674</v>
      </c>
      <c r="F72" s="114">
        <v>682</v>
      </c>
      <c r="G72" s="114">
        <v>675</v>
      </c>
      <c r="H72" s="114">
        <v>676</v>
      </c>
      <c r="I72" s="140">
        <v>680</v>
      </c>
      <c r="J72" s="115">
        <v>-6</v>
      </c>
      <c r="K72" s="116">
        <v>-0.88235294117647056</v>
      </c>
    </row>
    <row r="73" spans="1:11" ht="14.1" customHeight="1" x14ac:dyDescent="0.2">
      <c r="A73" s="306" t="s">
        <v>309</v>
      </c>
      <c r="B73" s="307" t="s">
        <v>310</v>
      </c>
      <c r="C73" s="308"/>
      <c r="D73" s="113">
        <v>0.42937620225336631</v>
      </c>
      <c r="E73" s="115">
        <v>250</v>
      </c>
      <c r="F73" s="114">
        <v>261</v>
      </c>
      <c r="G73" s="114">
        <v>256</v>
      </c>
      <c r="H73" s="114">
        <v>262</v>
      </c>
      <c r="I73" s="140">
        <v>262</v>
      </c>
      <c r="J73" s="115">
        <v>-12</v>
      </c>
      <c r="K73" s="116">
        <v>-4.5801526717557248</v>
      </c>
    </row>
    <row r="74" spans="1:11" ht="14.1" customHeight="1" x14ac:dyDescent="0.2">
      <c r="A74" s="306" t="s">
        <v>311</v>
      </c>
      <c r="B74" s="307" t="s">
        <v>312</v>
      </c>
      <c r="C74" s="308"/>
      <c r="D74" s="113">
        <v>0.19923055784556196</v>
      </c>
      <c r="E74" s="115">
        <v>116</v>
      </c>
      <c r="F74" s="114">
        <v>117</v>
      </c>
      <c r="G74" s="114">
        <v>113</v>
      </c>
      <c r="H74" s="114">
        <v>121</v>
      </c>
      <c r="I74" s="140">
        <v>126</v>
      </c>
      <c r="J74" s="115">
        <v>-10</v>
      </c>
      <c r="K74" s="116">
        <v>-7.9365079365079367</v>
      </c>
    </row>
    <row r="75" spans="1:11" ht="14.1" customHeight="1" x14ac:dyDescent="0.2">
      <c r="A75" s="306" t="s">
        <v>313</v>
      </c>
      <c r="B75" s="307" t="s">
        <v>314</v>
      </c>
      <c r="C75" s="308"/>
      <c r="D75" s="113">
        <v>5.6677658697444351E-2</v>
      </c>
      <c r="E75" s="115">
        <v>33</v>
      </c>
      <c r="F75" s="114">
        <v>32</v>
      </c>
      <c r="G75" s="114">
        <v>33</v>
      </c>
      <c r="H75" s="114">
        <v>34</v>
      </c>
      <c r="I75" s="140">
        <v>35</v>
      </c>
      <c r="J75" s="115">
        <v>-2</v>
      </c>
      <c r="K75" s="116">
        <v>-5.7142857142857144</v>
      </c>
    </row>
    <row r="76" spans="1:11" ht="14.1" customHeight="1" x14ac:dyDescent="0.2">
      <c r="A76" s="306">
        <v>91</v>
      </c>
      <c r="B76" s="307" t="s">
        <v>315</v>
      </c>
      <c r="C76" s="308"/>
      <c r="D76" s="113">
        <v>0.5375790052212146</v>
      </c>
      <c r="E76" s="115">
        <v>313</v>
      </c>
      <c r="F76" s="114">
        <v>298</v>
      </c>
      <c r="G76" s="114">
        <v>292</v>
      </c>
      <c r="H76" s="114">
        <v>274</v>
      </c>
      <c r="I76" s="140">
        <v>262</v>
      </c>
      <c r="J76" s="115">
        <v>51</v>
      </c>
      <c r="K76" s="116">
        <v>19.465648854961831</v>
      </c>
    </row>
    <row r="77" spans="1:11" ht="14.1" customHeight="1" x14ac:dyDescent="0.2">
      <c r="A77" s="306">
        <v>92</v>
      </c>
      <c r="B77" s="307" t="s">
        <v>316</v>
      </c>
      <c r="C77" s="308"/>
      <c r="D77" s="113">
        <v>0.83642484198955758</v>
      </c>
      <c r="E77" s="115">
        <v>487</v>
      </c>
      <c r="F77" s="114">
        <v>477</v>
      </c>
      <c r="G77" s="114">
        <v>479</v>
      </c>
      <c r="H77" s="114">
        <v>504</v>
      </c>
      <c r="I77" s="140">
        <v>503</v>
      </c>
      <c r="J77" s="115">
        <v>-16</v>
      </c>
      <c r="K77" s="116">
        <v>-3.1809145129224654</v>
      </c>
    </row>
    <row r="78" spans="1:11" ht="14.1" customHeight="1" x14ac:dyDescent="0.2">
      <c r="A78" s="306">
        <v>93</v>
      </c>
      <c r="B78" s="307" t="s">
        <v>317</v>
      </c>
      <c r="C78" s="308"/>
      <c r="D78" s="113">
        <v>0.19407804341852158</v>
      </c>
      <c r="E78" s="115">
        <v>113</v>
      </c>
      <c r="F78" s="114">
        <v>118</v>
      </c>
      <c r="G78" s="114">
        <v>118</v>
      </c>
      <c r="H78" s="114">
        <v>148</v>
      </c>
      <c r="I78" s="140">
        <v>151</v>
      </c>
      <c r="J78" s="115">
        <v>-38</v>
      </c>
      <c r="K78" s="116">
        <v>-25.165562913907284</v>
      </c>
    </row>
    <row r="79" spans="1:11" ht="14.1" customHeight="1" x14ac:dyDescent="0.2">
      <c r="A79" s="306">
        <v>94</v>
      </c>
      <c r="B79" s="307" t="s">
        <v>318</v>
      </c>
      <c r="C79" s="308"/>
      <c r="D79" s="113">
        <v>0.19923055784556196</v>
      </c>
      <c r="E79" s="115">
        <v>116</v>
      </c>
      <c r="F79" s="114">
        <v>125</v>
      </c>
      <c r="G79" s="114">
        <v>123</v>
      </c>
      <c r="H79" s="114">
        <v>124</v>
      </c>
      <c r="I79" s="140">
        <v>118</v>
      </c>
      <c r="J79" s="115">
        <v>-2</v>
      </c>
      <c r="K79" s="116">
        <v>-1.6949152542372881</v>
      </c>
    </row>
    <row r="80" spans="1:11" ht="14.1" customHeight="1" x14ac:dyDescent="0.2">
      <c r="A80" s="306" t="s">
        <v>319</v>
      </c>
      <c r="B80" s="307" t="s">
        <v>320</v>
      </c>
      <c r="C80" s="308"/>
      <c r="D80" s="113" t="s">
        <v>513</v>
      </c>
      <c r="E80" s="115" t="s">
        <v>513</v>
      </c>
      <c r="F80" s="114">
        <v>3</v>
      </c>
      <c r="G80" s="114">
        <v>3</v>
      </c>
      <c r="H80" s="114">
        <v>4</v>
      </c>
      <c r="I80" s="140">
        <v>4</v>
      </c>
      <c r="J80" s="115" t="s">
        <v>513</v>
      </c>
      <c r="K80" s="116" t="s">
        <v>513</v>
      </c>
    </row>
    <row r="81" spans="1:11" ht="14.1" customHeight="1" x14ac:dyDescent="0.2">
      <c r="A81" s="310" t="s">
        <v>321</v>
      </c>
      <c r="B81" s="311" t="s">
        <v>224</v>
      </c>
      <c r="C81" s="312"/>
      <c r="D81" s="125">
        <v>1.5972794723825228</v>
      </c>
      <c r="E81" s="143">
        <v>930</v>
      </c>
      <c r="F81" s="144">
        <v>935</v>
      </c>
      <c r="G81" s="144">
        <v>937</v>
      </c>
      <c r="H81" s="144">
        <v>917</v>
      </c>
      <c r="I81" s="145">
        <v>922</v>
      </c>
      <c r="J81" s="143">
        <v>8</v>
      </c>
      <c r="K81" s="146">
        <v>0.86767895878524948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13963</v>
      </c>
      <c r="E12" s="114">
        <v>14561</v>
      </c>
      <c r="F12" s="114">
        <v>14737</v>
      </c>
      <c r="G12" s="114">
        <v>15045</v>
      </c>
      <c r="H12" s="140">
        <v>14639</v>
      </c>
      <c r="I12" s="115">
        <v>-676</v>
      </c>
      <c r="J12" s="116">
        <v>-4.6178017624154659</v>
      </c>
      <c r="K12"/>
      <c r="L12"/>
      <c r="M12"/>
      <c r="N12"/>
      <c r="O12"/>
      <c r="P12"/>
    </row>
    <row r="13" spans="1:16" s="110" customFormat="1" ht="14.45" customHeight="1" x14ac:dyDescent="0.2">
      <c r="A13" s="120" t="s">
        <v>105</v>
      </c>
      <c r="B13" s="119" t="s">
        <v>106</v>
      </c>
      <c r="C13" s="113">
        <v>39.583184129485069</v>
      </c>
      <c r="D13" s="115">
        <v>5527</v>
      </c>
      <c r="E13" s="114">
        <v>5718</v>
      </c>
      <c r="F13" s="114">
        <v>5803</v>
      </c>
      <c r="G13" s="114">
        <v>5848</v>
      </c>
      <c r="H13" s="140">
        <v>5693</v>
      </c>
      <c r="I13" s="115">
        <v>-166</v>
      </c>
      <c r="J13" s="116">
        <v>-2.9158615844018971</v>
      </c>
      <c r="K13"/>
      <c r="L13"/>
      <c r="M13"/>
      <c r="N13"/>
      <c r="O13"/>
      <c r="P13"/>
    </row>
    <row r="14" spans="1:16" s="110" customFormat="1" ht="14.45" customHeight="1" x14ac:dyDescent="0.2">
      <c r="A14" s="120"/>
      <c r="B14" s="119" t="s">
        <v>107</v>
      </c>
      <c r="C14" s="113">
        <v>60.416815870514931</v>
      </c>
      <c r="D14" s="115">
        <v>8436</v>
      </c>
      <c r="E14" s="114">
        <v>8843</v>
      </c>
      <c r="F14" s="114">
        <v>8934</v>
      </c>
      <c r="G14" s="114">
        <v>9197</v>
      </c>
      <c r="H14" s="140">
        <v>8946</v>
      </c>
      <c r="I14" s="115">
        <v>-510</v>
      </c>
      <c r="J14" s="116">
        <v>-5.7008718980549968</v>
      </c>
      <c r="K14"/>
      <c r="L14"/>
      <c r="M14"/>
      <c r="N14"/>
      <c r="O14"/>
      <c r="P14"/>
    </row>
    <row r="15" spans="1:16" s="110" customFormat="1" ht="14.45" customHeight="1" x14ac:dyDescent="0.2">
      <c r="A15" s="118" t="s">
        <v>105</v>
      </c>
      <c r="B15" s="121" t="s">
        <v>108</v>
      </c>
      <c r="C15" s="113">
        <v>15.999427057222659</v>
      </c>
      <c r="D15" s="115">
        <v>2234</v>
      </c>
      <c r="E15" s="114">
        <v>2380</v>
      </c>
      <c r="F15" s="114">
        <v>2499</v>
      </c>
      <c r="G15" s="114">
        <v>2575</v>
      </c>
      <c r="H15" s="140">
        <v>2377</v>
      </c>
      <c r="I15" s="115">
        <v>-143</v>
      </c>
      <c r="J15" s="116">
        <v>-6.0159865376525028</v>
      </c>
      <c r="K15"/>
      <c r="L15"/>
      <c r="M15"/>
      <c r="N15"/>
      <c r="O15"/>
      <c r="P15"/>
    </row>
    <row r="16" spans="1:16" s="110" customFormat="1" ht="14.45" customHeight="1" x14ac:dyDescent="0.2">
      <c r="A16" s="118"/>
      <c r="B16" s="121" t="s">
        <v>109</v>
      </c>
      <c r="C16" s="113">
        <v>46.79510133925374</v>
      </c>
      <c r="D16" s="115">
        <v>6534</v>
      </c>
      <c r="E16" s="114">
        <v>6835</v>
      </c>
      <c r="F16" s="114">
        <v>6850</v>
      </c>
      <c r="G16" s="114">
        <v>7049</v>
      </c>
      <c r="H16" s="140">
        <v>6976</v>
      </c>
      <c r="I16" s="115">
        <v>-442</v>
      </c>
      <c r="J16" s="116">
        <v>-6.3360091743119265</v>
      </c>
      <c r="K16"/>
      <c r="L16"/>
      <c r="M16"/>
      <c r="N16"/>
      <c r="O16"/>
      <c r="P16"/>
    </row>
    <row r="17" spans="1:16" s="110" customFormat="1" ht="14.45" customHeight="1" x14ac:dyDescent="0.2">
      <c r="A17" s="118"/>
      <c r="B17" s="121" t="s">
        <v>110</v>
      </c>
      <c r="C17" s="113">
        <v>19.551672276731363</v>
      </c>
      <c r="D17" s="115">
        <v>2730</v>
      </c>
      <c r="E17" s="114">
        <v>2803</v>
      </c>
      <c r="F17" s="114">
        <v>2820</v>
      </c>
      <c r="G17" s="114">
        <v>2892</v>
      </c>
      <c r="H17" s="140">
        <v>2870</v>
      </c>
      <c r="I17" s="115">
        <v>-140</v>
      </c>
      <c r="J17" s="116">
        <v>-4.8780487804878048</v>
      </c>
      <c r="K17"/>
      <c r="L17"/>
      <c r="M17"/>
      <c r="N17"/>
      <c r="O17"/>
      <c r="P17"/>
    </row>
    <row r="18" spans="1:16" s="110" customFormat="1" ht="14.45" customHeight="1" x14ac:dyDescent="0.2">
      <c r="A18" s="120"/>
      <c r="B18" s="121" t="s">
        <v>111</v>
      </c>
      <c r="C18" s="113">
        <v>17.653799326792235</v>
      </c>
      <c r="D18" s="115">
        <v>2465</v>
      </c>
      <c r="E18" s="114">
        <v>2543</v>
      </c>
      <c r="F18" s="114">
        <v>2568</v>
      </c>
      <c r="G18" s="114">
        <v>2529</v>
      </c>
      <c r="H18" s="140">
        <v>2416</v>
      </c>
      <c r="I18" s="115">
        <v>49</v>
      </c>
      <c r="J18" s="116">
        <v>2.0281456953642385</v>
      </c>
      <c r="K18"/>
      <c r="L18"/>
      <c r="M18"/>
      <c r="N18"/>
      <c r="O18"/>
      <c r="P18"/>
    </row>
    <row r="19" spans="1:16" s="110" customFormat="1" ht="14.45" customHeight="1" x14ac:dyDescent="0.2">
      <c r="A19" s="120"/>
      <c r="B19" s="121" t="s">
        <v>112</v>
      </c>
      <c r="C19" s="113">
        <v>1.6472104848528253</v>
      </c>
      <c r="D19" s="115">
        <v>230</v>
      </c>
      <c r="E19" s="114">
        <v>252</v>
      </c>
      <c r="F19" s="114">
        <v>269</v>
      </c>
      <c r="G19" s="114">
        <v>238</v>
      </c>
      <c r="H19" s="140">
        <v>205</v>
      </c>
      <c r="I19" s="115">
        <v>25</v>
      </c>
      <c r="J19" s="116">
        <v>12.195121951219512</v>
      </c>
      <c r="K19"/>
      <c r="L19"/>
      <c r="M19"/>
      <c r="N19"/>
      <c r="O19"/>
      <c r="P19"/>
    </row>
    <row r="20" spans="1:16" s="110" customFormat="1" ht="14.45" customHeight="1" x14ac:dyDescent="0.2">
      <c r="A20" s="120" t="s">
        <v>113</v>
      </c>
      <c r="B20" s="119" t="s">
        <v>116</v>
      </c>
      <c r="C20" s="113">
        <v>93.454128768889206</v>
      </c>
      <c r="D20" s="115">
        <v>13049</v>
      </c>
      <c r="E20" s="114">
        <v>13557</v>
      </c>
      <c r="F20" s="114">
        <v>13720</v>
      </c>
      <c r="G20" s="114">
        <v>14033</v>
      </c>
      <c r="H20" s="140">
        <v>13687</v>
      </c>
      <c r="I20" s="115">
        <v>-638</v>
      </c>
      <c r="J20" s="116">
        <v>-4.6613574925111418</v>
      </c>
      <c r="K20"/>
      <c r="L20"/>
      <c r="M20"/>
      <c r="N20"/>
      <c r="O20"/>
      <c r="P20"/>
    </row>
    <row r="21" spans="1:16" s="110" customFormat="1" ht="14.45" customHeight="1" x14ac:dyDescent="0.2">
      <c r="A21" s="123"/>
      <c r="B21" s="124" t="s">
        <v>117</v>
      </c>
      <c r="C21" s="125">
        <v>6.3453412590417528</v>
      </c>
      <c r="D21" s="143">
        <v>886</v>
      </c>
      <c r="E21" s="144">
        <v>971</v>
      </c>
      <c r="F21" s="144">
        <v>990</v>
      </c>
      <c r="G21" s="144">
        <v>981</v>
      </c>
      <c r="H21" s="145">
        <v>926</v>
      </c>
      <c r="I21" s="143">
        <v>-40</v>
      </c>
      <c r="J21" s="146">
        <v>-4.319654427645788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15013</v>
      </c>
      <c r="E56" s="114">
        <v>15573</v>
      </c>
      <c r="F56" s="114">
        <v>15678</v>
      </c>
      <c r="G56" s="114">
        <v>15837</v>
      </c>
      <c r="H56" s="140">
        <v>15450</v>
      </c>
      <c r="I56" s="115">
        <v>-437</v>
      </c>
      <c r="J56" s="116">
        <v>-2.8284789644012944</v>
      </c>
      <c r="K56"/>
      <c r="L56"/>
      <c r="M56"/>
      <c r="N56"/>
      <c r="O56"/>
      <c r="P56"/>
    </row>
    <row r="57" spans="1:16" s="110" customFormat="1" ht="14.45" customHeight="1" x14ac:dyDescent="0.2">
      <c r="A57" s="120" t="s">
        <v>105</v>
      </c>
      <c r="B57" s="119" t="s">
        <v>106</v>
      </c>
      <c r="C57" s="113">
        <v>39.632318657163793</v>
      </c>
      <c r="D57" s="115">
        <v>5950</v>
      </c>
      <c r="E57" s="114">
        <v>6114</v>
      </c>
      <c r="F57" s="114">
        <v>6195</v>
      </c>
      <c r="G57" s="114">
        <v>6210</v>
      </c>
      <c r="H57" s="140">
        <v>6093</v>
      </c>
      <c r="I57" s="115">
        <v>-143</v>
      </c>
      <c r="J57" s="116">
        <v>-2.3469555227310028</v>
      </c>
    </row>
    <row r="58" spans="1:16" s="110" customFormat="1" ht="14.45" customHeight="1" x14ac:dyDescent="0.2">
      <c r="A58" s="120"/>
      <c r="B58" s="119" t="s">
        <v>107</v>
      </c>
      <c r="C58" s="113">
        <v>60.367681342836207</v>
      </c>
      <c r="D58" s="115">
        <v>9063</v>
      </c>
      <c r="E58" s="114">
        <v>9459</v>
      </c>
      <c r="F58" s="114">
        <v>9483</v>
      </c>
      <c r="G58" s="114">
        <v>9627</v>
      </c>
      <c r="H58" s="140">
        <v>9357</v>
      </c>
      <c r="I58" s="115">
        <v>-294</v>
      </c>
      <c r="J58" s="116">
        <v>-3.1420327027893555</v>
      </c>
    </row>
    <row r="59" spans="1:16" s="110" customFormat="1" ht="14.45" customHeight="1" x14ac:dyDescent="0.2">
      <c r="A59" s="118" t="s">
        <v>105</v>
      </c>
      <c r="B59" s="121" t="s">
        <v>108</v>
      </c>
      <c r="C59" s="113">
        <v>15.180177179777527</v>
      </c>
      <c r="D59" s="115">
        <v>2279</v>
      </c>
      <c r="E59" s="114">
        <v>2413</v>
      </c>
      <c r="F59" s="114">
        <v>2484</v>
      </c>
      <c r="G59" s="114">
        <v>2555</v>
      </c>
      <c r="H59" s="140">
        <v>2357</v>
      </c>
      <c r="I59" s="115">
        <v>-78</v>
      </c>
      <c r="J59" s="116">
        <v>-3.309291472210437</v>
      </c>
    </row>
    <row r="60" spans="1:16" s="110" customFormat="1" ht="14.45" customHeight="1" x14ac:dyDescent="0.2">
      <c r="A60" s="118"/>
      <c r="B60" s="121" t="s">
        <v>109</v>
      </c>
      <c r="C60" s="113">
        <v>47.125824285619132</v>
      </c>
      <c r="D60" s="115">
        <v>7075</v>
      </c>
      <c r="E60" s="114">
        <v>7356</v>
      </c>
      <c r="F60" s="114">
        <v>7341</v>
      </c>
      <c r="G60" s="114">
        <v>7444</v>
      </c>
      <c r="H60" s="140">
        <v>7409</v>
      </c>
      <c r="I60" s="115">
        <v>-334</v>
      </c>
      <c r="J60" s="116">
        <v>-4.5080307733837222</v>
      </c>
    </row>
    <row r="61" spans="1:16" s="110" customFormat="1" ht="14.45" customHeight="1" x14ac:dyDescent="0.2">
      <c r="A61" s="118"/>
      <c r="B61" s="121" t="s">
        <v>110</v>
      </c>
      <c r="C61" s="113">
        <v>19.696263238526612</v>
      </c>
      <c r="D61" s="115">
        <v>2957</v>
      </c>
      <c r="E61" s="114">
        <v>3018</v>
      </c>
      <c r="F61" s="114">
        <v>3041</v>
      </c>
      <c r="G61" s="114">
        <v>3069</v>
      </c>
      <c r="H61" s="140">
        <v>3023</v>
      </c>
      <c r="I61" s="115">
        <v>-66</v>
      </c>
      <c r="J61" s="116">
        <v>-2.1832616606020507</v>
      </c>
    </row>
    <row r="62" spans="1:16" s="110" customFormat="1" ht="14.45" customHeight="1" x14ac:dyDescent="0.2">
      <c r="A62" s="120"/>
      <c r="B62" s="121" t="s">
        <v>111</v>
      </c>
      <c r="C62" s="113">
        <v>17.997735296076733</v>
      </c>
      <c r="D62" s="115">
        <v>2702</v>
      </c>
      <c r="E62" s="114">
        <v>2786</v>
      </c>
      <c r="F62" s="114">
        <v>2812</v>
      </c>
      <c r="G62" s="114">
        <v>2769</v>
      </c>
      <c r="H62" s="140">
        <v>2661</v>
      </c>
      <c r="I62" s="115">
        <v>41</v>
      </c>
      <c r="J62" s="116">
        <v>1.5407741450582488</v>
      </c>
    </row>
    <row r="63" spans="1:16" s="110" customFormat="1" ht="14.45" customHeight="1" x14ac:dyDescent="0.2">
      <c r="A63" s="120"/>
      <c r="B63" s="121" t="s">
        <v>112</v>
      </c>
      <c r="C63" s="113">
        <v>1.6385798974222341</v>
      </c>
      <c r="D63" s="115">
        <v>246</v>
      </c>
      <c r="E63" s="114">
        <v>261</v>
      </c>
      <c r="F63" s="114">
        <v>293</v>
      </c>
      <c r="G63" s="114">
        <v>263</v>
      </c>
      <c r="H63" s="140">
        <v>237</v>
      </c>
      <c r="I63" s="115">
        <v>9</v>
      </c>
      <c r="J63" s="116">
        <v>3.7974683544303796</v>
      </c>
    </row>
    <row r="64" spans="1:16" s="110" customFormat="1" ht="14.45" customHeight="1" x14ac:dyDescent="0.2">
      <c r="A64" s="120" t="s">
        <v>113</v>
      </c>
      <c r="B64" s="119" t="s">
        <v>116</v>
      </c>
      <c r="C64" s="113">
        <v>94.011856391127694</v>
      </c>
      <c r="D64" s="115">
        <v>14114</v>
      </c>
      <c r="E64" s="114">
        <v>14585</v>
      </c>
      <c r="F64" s="114">
        <v>14712</v>
      </c>
      <c r="G64" s="114">
        <v>14888</v>
      </c>
      <c r="H64" s="140">
        <v>14531</v>
      </c>
      <c r="I64" s="115">
        <v>-417</v>
      </c>
      <c r="J64" s="116">
        <v>-2.8697267909985547</v>
      </c>
    </row>
    <row r="65" spans="1:10" s="110" customFormat="1" ht="14.45" customHeight="1" x14ac:dyDescent="0.2">
      <c r="A65" s="123"/>
      <c r="B65" s="124" t="s">
        <v>117</v>
      </c>
      <c r="C65" s="125">
        <v>5.7683341104376211</v>
      </c>
      <c r="D65" s="143">
        <v>866</v>
      </c>
      <c r="E65" s="144">
        <v>951</v>
      </c>
      <c r="F65" s="144">
        <v>935</v>
      </c>
      <c r="G65" s="144">
        <v>918</v>
      </c>
      <c r="H65" s="145">
        <v>890</v>
      </c>
      <c r="I65" s="143">
        <v>-24</v>
      </c>
      <c r="J65" s="146">
        <v>-2.696629213483146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13963</v>
      </c>
      <c r="G11" s="114">
        <v>14561</v>
      </c>
      <c r="H11" s="114">
        <v>14737</v>
      </c>
      <c r="I11" s="114">
        <v>15045</v>
      </c>
      <c r="J11" s="140">
        <v>14639</v>
      </c>
      <c r="K11" s="114">
        <v>-676</v>
      </c>
      <c r="L11" s="116">
        <v>-4.6178017624154659</v>
      </c>
    </row>
    <row r="12" spans="1:17" s="110" customFormat="1" ht="24" customHeight="1" x14ac:dyDescent="0.2">
      <c r="A12" s="604" t="s">
        <v>185</v>
      </c>
      <c r="B12" s="605"/>
      <c r="C12" s="605"/>
      <c r="D12" s="606"/>
      <c r="E12" s="113">
        <v>39.583184129485069</v>
      </c>
      <c r="F12" s="115">
        <v>5527</v>
      </c>
      <c r="G12" s="114">
        <v>5718</v>
      </c>
      <c r="H12" s="114">
        <v>5803</v>
      </c>
      <c r="I12" s="114">
        <v>5848</v>
      </c>
      <c r="J12" s="140">
        <v>5693</v>
      </c>
      <c r="K12" s="114">
        <v>-166</v>
      </c>
      <c r="L12" s="116">
        <v>-2.9158615844018971</v>
      </c>
    </row>
    <row r="13" spans="1:17" s="110" customFormat="1" ht="15" customHeight="1" x14ac:dyDescent="0.2">
      <c r="A13" s="120"/>
      <c r="B13" s="612" t="s">
        <v>107</v>
      </c>
      <c r="C13" s="612"/>
      <c r="E13" s="113">
        <v>60.416815870514931</v>
      </c>
      <c r="F13" s="115">
        <v>8436</v>
      </c>
      <c r="G13" s="114">
        <v>8843</v>
      </c>
      <c r="H13" s="114">
        <v>8934</v>
      </c>
      <c r="I13" s="114">
        <v>9197</v>
      </c>
      <c r="J13" s="140">
        <v>8946</v>
      </c>
      <c r="K13" s="114">
        <v>-510</v>
      </c>
      <c r="L13" s="116">
        <v>-5.7008718980549968</v>
      </c>
    </row>
    <row r="14" spans="1:17" s="110" customFormat="1" ht="22.5" customHeight="1" x14ac:dyDescent="0.2">
      <c r="A14" s="604" t="s">
        <v>186</v>
      </c>
      <c r="B14" s="605"/>
      <c r="C14" s="605"/>
      <c r="D14" s="606"/>
      <c r="E14" s="113">
        <v>15.999427057222659</v>
      </c>
      <c r="F14" s="115">
        <v>2234</v>
      </c>
      <c r="G14" s="114">
        <v>2380</v>
      </c>
      <c r="H14" s="114">
        <v>2499</v>
      </c>
      <c r="I14" s="114">
        <v>2575</v>
      </c>
      <c r="J14" s="140">
        <v>2377</v>
      </c>
      <c r="K14" s="114">
        <v>-143</v>
      </c>
      <c r="L14" s="116">
        <v>-6.0159865376525028</v>
      </c>
    </row>
    <row r="15" spans="1:17" s="110" customFormat="1" ht="15" customHeight="1" x14ac:dyDescent="0.2">
      <c r="A15" s="120"/>
      <c r="B15" s="119"/>
      <c r="C15" s="258" t="s">
        <v>106</v>
      </c>
      <c r="E15" s="113">
        <v>46.418979409131602</v>
      </c>
      <c r="F15" s="115">
        <v>1037</v>
      </c>
      <c r="G15" s="114">
        <v>1083</v>
      </c>
      <c r="H15" s="114">
        <v>1158</v>
      </c>
      <c r="I15" s="114">
        <v>1197</v>
      </c>
      <c r="J15" s="140">
        <v>1122</v>
      </c>
      <c r="K15" s="114">
        <v>-85</v>
      </c>
      <c r="L15" s="116">
        <v>-7.5757575757575761</v>
      </c>
    </row>
    <row r="16" spans="1:17" s="110" customFormat="1" ht="15" customHeight="1" x14ac:dyDescent="0.2">
      <c r="A16" s="120"/>
      <c r="B16" s="119"/>
      <c r="C16" s="258" t="s">
        <v>107</v>
      </c>
      <c r="E16" s="113">
        <v>53.581020590868398</v>
      </c>
      <c r="F16" s="115">
        <v>1197</v>
      </c>
      <c r="G16" s="114">
        <v>1297</v>
      </c>
      <c r="H16" s="114">
        <v>1341</v>
      </c>
      <c r="I16" s="114">
        <v>1378</v>
      </c>
      <c r="J16" s="140">
        <v>1255</v>
      </c>
      <c r="K16" s="114">
        <v>-58</v>
      </c>
      <c r="L16" s="116">
        <v>-4.6215139442231079</v>
      </c>
    </row>
    <row r="17" spans="1:12" s="110" customFormat="1" ht="15" customHeight="1" x14ac:dyDescent="0.2">
      <c r="A17" s="120"/>
      <c r="B17" s="121" t="s">
        <v>109</v>
      </c>
      <c r="C17" s="258"/>
      <c r="E17" s="113">
        <v>46.79510133925374</v>
      </c>
      <c r="F17" s="115">
        <v>6534</v>
      </c>
      <c r="G17" s="114">
        <v>6835</v>
      </c>
      <c r="H17" s="114">
        <v>6850</v>
      </c>
      <c r="I17" s="114">
        <v>7049</v>
      </c>
      <c r="J17" s="140">
        <v>6976</v>
      </c>
      <c r="K17" s="114">
        <v>-442</v>
      </c>
      <c r="L17" s="116">
        <v>-6.3360091743119265</v>
      </c>
    </row>
    <row r="18" spans="1:12" s="110" customFormat="1" ht="15" customHeight="1" x14ac:dyDescent="0.2">
      <c r="A18" s="120"/>
      <c r="B18" s="119"/>
      <c r="C18" s="258" t="s">
        <v>106</v>
      </c>
      <c r="E18" s="113">
        <v>34.680134680134678</v>
      </c>
      <c r="F18" s="115">
        <v>2266</v>
      </c>
      <c r="G18" s="114">
        <v>2333</v>
      </c>
      <c r="H18" s="114">
        <v>2301</v>
      </c>
      <c r="I18" s="114">
        <v>2324</v>
      </c>
      <c r="J18" s="140">
        <v>2304</v>
      </c>
      <c r="K18" s="114">
        <v>-38</v>
      </c>
      <c r="L18" s="116">
        <v>-1.6493055555555556</v>
      </c>
    </row>
    <row r="19" spans="1:12" s="110" customFormat="1" ht="15" customHeight="1" x14ac:dyDescent="0.2">
      <c r="A19" s="120"/>
      <c r="B19" s="119"/>
      <c r="C19" s="258" t="s">
        <v>107</v>
      </c>
      <c r="E19" s="113">
        <v>65.319865319865315</v>
      </c>
      <c r="F19" s="115">
        <v>4268</v>
      </c>
      <c r="G19" s="114">
        <v>4502</v>
      </c>
      <c r="H19" s="114">
        <v>4549</v>
      </c>
      <c r="I19" s="114">
        <v>4725</v>
      </c>
      <c r="J19" s="140">
        <v>4672</v>
      </c>
      <c r="K19" s="114">
        <v>-404</v>
      </c>
      <c r="L19" s="116">
        <v>-8.6472602739726021</v>
      </c>
    </row>
    <row r="20" spans="1:12" s="110" customFormat="1" ht="15" customHeight="1" x14ac:dyDescent="0.2">
      <c r="A20" s="120"/>
      <c r="B20" s="121" t="s">
        <v>110</v>
      </c>
      <c r="C20" s="258"/>
      <c r="E20" s="113">
        <v>19.551672276731363</v>
      </c>
      <c r="F20" s="115">
        <v>2730</v>
      </c>
      <c r="G20" s="114">
        <v>2803</v>
      </c>
      <c r="H20" s="114">
        <v>2820</v>
      </c>
      <c r="I20" s="114">
        <v>2892</v>
      </c>
      <c r="J20" s="140">
        <v>2870</v>
      </c>
      <c r="K20" s="114">
        <v>-140</v>
      </c>
      <c r="L20" s="116">
        <v>-4.8780487804878048</v>
      </c>
    </row>
    <row r="21" spans="1:12" s="110" customFormat="1" ht="15" customHeight="1" x14ac:dyDescent="0.2">
      <c r="A21" s="120"/>
      <c r="B21" s="119"/>
      <c r="C21" s="258" t="s">
        <v>106</v>
      </c>
      <c r="E21" s="113">
        <v>33.736263736263737</v>
      </c>
      <c r="F21" s="115">
        <v>921</v>
      </c>
      <c r="G21" s="114">
        <v>950</v>
      </c>
      <c r="H21" s="114">
        <v>964</v>
      </c>
      <c r="I21" s="114">
        <v>977</v>
      </c>
      <c r="J21" s="140">
        <v>973</v>
      </c>
      <c r="K21" s="114">
        <v>-52</v>
      </c>
      <c r="L21" s="116">
        <v>-5.3442959917780062</v>
      </c>
    </row>
    <row r="22" spans="1:12" s="110" customFormat="1" ht="15" customHeight="1" x14ac:dyDescent="0.2">
      <c r="A22" s="120"/>
      <c r="B22" s="119"/>
      <c r="C22" s="258" t="s">
        <v>107</v>
      </c>
      <c r="E22" s="113">
        <v>66.263736263736263</v>
      </c>
      <c r="F22" s="115">
        <v>1809</v>
      </c>
      <c r="G22" s="114">
        <v>1853</v>
      </c>
      <c r="H22" s="114">
        <v>1856</v>
      </c>
      <c r="I22" s="114">
        <v>1915</v>
      </c>
      <c r="J22" s="140">
        <v>1897</v>
      </c>
      <c r="K22" s="114">
        <v>-88</v>
      </c>
      <c r="L22" s="116">
        <v>-4.6389035318924616</v>
      </c>
    </row>
    <row r="23" spans="1:12" s="110" customFormat="1" ht="15" customHeight="1" x14ac:dyDescent="0.2">
      <c r="A23" s="120"/>
      <c r="B23" s="121" t="s">
        <v>111</v>
      </c>
      <c r="C23" s="258"/>
      <c r="E23" s="113">
        <v>17.653799326792235</v>
      </c>
      <c r="F23" s="115">
        <v>2465</v>
      </c>
      <c r="G23" s="114">
        <v>2543</v>
      </c>
      <c r="H23" s="114">
        <v>2568</v>
      </c>
      <c r="I23" s="114">
        <v>2529</v>
      </c>
      <c r="J23" s="140">
        <v>2416</v>
      </c>
      <c r="K23" s="114">
        <v>49</v>
      </c>
      <c r="L23" s="116">
        <v>2.0281456953642385</v>
      </c>
    </row>
    <row r="24" spans="1:12" s="110" customFormat="1" ht="15" customHeight="1" x14ac:dyDescent="0.2">
      <c r="A24" s="120"/>
      <c r="B24" s="119"/>
      <c r="C24" s="258" t="s">
        <v>106</v>
      </c>
      <c r="E24" s="113">
        <v>52.860040567951316</v>
      </c>
      <c r="F24" s="115">
        <v>1303</v>
      </c>
      <c r="G24" s="114">
        <v>1352</v>
      </c>
      <c r="H24" s="114">
        <v>1380</v>
      </c>
      <c r="I24" s="114">
        <v>1350</v>
      </c>
      <c r="J24" s="140">
        <v>1294</v>
      </c>
      <c r="K24" s="114">
        <v>9</v>
      </c>
      <c r="L24" s="116">
        <v>0.69551777434312212</v>
      </c>
    </row>
    <row r="25" spans="1:12" s="110" customFormat="1" ht="15" customHeight="1" x14ac:dyDescent="0.2">
      <c r="A25" s="120"/>
      <c r="B25" s="119"/>
      <c r="C25" s="258" t="s">
        <v>107</v>
      </c>
      <c r="E25" s="113">
        <v>47.139959432048684</v>
      </c>
      <c r="F25" s="115">
        <v>1162</v>
      </c>
      <c r="G25" s="114">
        <v>1191</v>
      </c>
      <c r="H25" s="114">
        <v>1188</v>
      </c>
      <c r="I25" s="114">
        <v>1179</v>
      </c>
      <c r="J25" s="140">
        <v>1122</v>
      </c>
      <c r="K25" s="114">
        <v>40</v>
      </c>
      <c r="L25" s="116">
        <v>3.5650623885918002</v>
      </c>
    </row>
    <row r="26" spans="1:12" s="110" customFormat="1" ht="15" customHeight="1" x14ac:dyDescent="0.2">
      <c r="A26" s="120"/>
      <c r="C26" s="121" t="s">
        <v>187</v>
      </c>
      <c r="D26" s="110" t="s">
        <v>188</v>
      </c>
      <c r="E26" s="113">
        <v>1.6472104848528253</v>
      </c>
      <c r="F26" s="115">
        <v>230</v>
      </c>
      <c r="G26" s="114">
        <v>252</v>
      </c>
      <c r="H26" s="114">
        <v>269</v>
      </c>
      <c r="I26" s="114">
        <v>238</v>
      </c>
      <c r="J26" s="140">
        <v>205</v>
      </c>
      <c r="K26" s="114">
        <v>25</v>
      </c>
      <c r="L26" s="116">
        <v>12.195121951219512</v>
      </c>
    </row>
    <row r="27" spans="1:12" s="110" customFormat="1" ht="15" customHeight="1" x14ac:dyDescent="0.2">
      <c r="A27" s="120"/>
      <c r="B27" s="119"/>
      <c r="D27" s="259" t="s">
        <v>106</v>
      </c>
      <c r="E27" s="113">
        <v>46.956521739130437</v>
      </c>
      <c r="F27" s="115">
        <v>108</v>
      </c>
      <c r="G27" s="114">
        <v>120</v>
      </c>
      <c r="H27" s="114">
        <v>129</v>
      </c>
      <c r="I27" s="114">
        <v>113</v>
      </c>
      <c r="J27" s="140">
        <v>96</v>
      </c>
      <c r="K27" s="114">
        <v>12</v>
      </c>
      <c r="L27" s="116">
        <v>12.5</v>
      </c>
    </row>
    <row r="28" spans="1:12" s="110" customFormat="1" ht="15" customHeight="1" x14ac:dyDescent="0.2">
      <c r="A28" s="120"/>
      <c r="B28" s="119"/>
      <c r="D28" s="259" t="s">
        <v>107</v>
      </c>
      <c r="E28" s="113">
        <v>53.043478260869563</v>
      </c>
      <c r="F28" s="115">
        <v>122</v>
      </c>
      <c r="G28" s="114">
        <v>132</v>
      </c>
      <c r="H28" s="114">
        <v>140</v>
      </c>
      <c r="I28" s="114">
        <v>125</v>
      </c>
      <c r="J28" s="140">
        <v>109</v>
      </c>
      <c r="K28" s="114">
        <v>13</v>
      </c>
      <c r="L28" s="116">
        <v>11.926605504587156</v>
      </c>
    </row>
    <row r="29" spans="1:12" s="110" customFormat="1" ht="24" customHeight="1" x14ac:dyDescent="0.2">
      <c r="A29" s="604" t="s">
        <v>189</v>
      </c>
      <c r="B29" s="605"/>
      <c r="C29" s="605"/>
      <c r="D29" s="606"/>
      <c r="E29" s="113">
        <v>93.454128768889206</v>
      </c>
      <c r="F29" s="115">
        <v>13049</v>
      </c>
      <c r="G29" s="114">
        <v>13557</v>
      </c>
      <c r="H29" s="114">
        <v>13720</v>
      </c>
      <c r="I29" s="114">
        <v>14033</v>
      </c>
      <c r="J29" s="140">
        <v>13687</v>
      </c>
      <c r="K29" s="114">
        <v>-638</v>
      </c>
      <c r="L29" s="116">
        <v>-4.6613574925111418</v>
      </c>
    </row>
    <row r="30" spans="1:12" s="110" customFormat="1" ht="15" customHeight="1" x14ac:dyDescent="0.2">
      <c r="A30" s="120"/>
      <c r="B30" s="119"/>
      <c r="C30" s="258" t="s">
        <v>106</v>
      </c>
      <c r="E30" s="113">
        <v>39.206069430607712</v>
      </c>
      <c r="F30" s="115">
        <v>5116</v>
      </c>
      <c r="G30" s="114">
        <v>5255</v>
      </c>
      <c r="H30" s="114">
        <v>5341</v>
      </c>
      <c r="I30" s="114">
        <v>5401</v>
      </c>
      <c r="J30" s="140">
        <v>5260</v>
      </c>
      <c r="K30" s="114">
        <v>-144</v>
      </c>
      <c r="L30" s="116">
        <v>-2.7376425855513307</v>
      </c>
    </row>
    <row r="31" spans="1:12" s="110" customFormat="1" ht="15" customHeight="1" x14ac:dyDescent="0.2">
      <c r="A31" s="120"/>
      <c r="B31" s="119"/>
      <c r="C31" s="258" t="s">
        <v>107</v>
      </c>
      <c r="E31" s="113">
        <v>60.793930569392288</v>
      </c>
      <c r="F31" s="115">
        <v>7933</v>
      </c>
      <c r="G31" s="114">
        <v>8302</v>
      </c>
      <c r="H31" s="114">
        <v>8379</v>
      </c>
      <c r="I31" s="114">
        <v>8632</v>
      </c>
      <c r="J31" s="140">
        <v>8427</v>
      </c>
      <c r="K31" s="114">
        <v>-494</v>
      </c>
      <c r="L31" s="116">
        <v>-5.862109884893794</v>
      </c>
    </row>
    <row r="32" spans="1:12" s="110" customFormat="1" ht="15" customHeight="1" x14ac:dyDescent="0.2">
      <c r="A32" s="120"/>
      <c r="B32" s="119" t="s">
        <v>117</v>
      </c>
      <c r="C32" s="258"/>
      <c r="E32" s="113">
        <v>6.3453412590417528</v>
      </c>
      <c r="F32" s="114">
        <v>886</v>
      </c>
      <c r="G32" s="114">
        <v>971</v>
      </c>
      <c r="H32" s="114">
        <v>990</v>
      </c>
      <c r="I32" s="114">
        <v>981</v>
      </c>
      <c r="J32" s="140">
        <v>926</v>
      </c>
      <c r="K32" s="114">
        <v>-40</v>
      </c>
      <c r="L32" s="116">
        <v>-4.319654427645788</v>
      </c>
    </row>
    <row r="33" spans="1:12" s="110" customFormat="1" ht="15" customHeight="1" x14ac:dyDescent="0.2">
      <c r="A33" s="120"/>
      <c r="B33" s="119"/>
      <c r="C33" s="258" t="s">
        <v>106</v>
      </c>
      <c r="E33" s="113">
        <v>45.033860045146724</v>
      </c>
      <c r="F33" s="114">
        <v>399</v>
      </c>
      <c r="G33" s="114">
        <v>449</v>
      </c>
      <c r="H33" s="114">
        <v>453</v>
      </c>
      <c r="I33" s="114">
        <v>437</v>
      </c>
      <c r="J33" s="140">
        <v>423</v>
      </c>
      <c r="K33" s="114">
        <v>-24</v>
      </c>
      <c r="L33" s="116">
        <v>-5.6737588652482271</v>
      </c>
    </row>
    <row r="34" spans="1:12" s="110" customFormat="1" ht="15" customHeight="1" x14ac:dyDescent="0.2">
      <c r="A34" s="120"/>
      <c r="B34" s="119"/>
      <c r="C34" s="258" t="s">
        <v>107</v>
      </c>
      <c r="E34" s="113">
        <v>54.966139954853276</v>
      </c>
      <c r="F34" s="114">
        <v>487</v>
      </c>
      <c r="G34" s="114">
        <v>522</v>
      </c>
      <c r="H34" s="114">
        <v>537</v>
      </c>
      <c r="I34" s="114">
        <v>544</v>
      </c>
      <c r="J34" s="140">
        <v>503</v>
      </c>
      <c r="K34" s="114">
        <v>-16</v>
      </c>
      <c r="L34" s="116">
        <v>-3.1809145129224654</v>
      </c>
    </row>
    <row r="35" spans="1:12" s="110" customFormat="1" ht="24" customHeight="1" x14ac:dyDescent="0.2">
      <c r="A35" s="604" t="s">
        <v>192</v>
      </c>
      <c r="B35" s="605"/>
      <c r="C35" s="605"/>
      <c r="D35" s="606"/>
      <c r="E35" s="113">
        <v>17.668122896225739</v>
      </c>
      <c r="F35" s="114">
        <v>2467</v>
      </c>
      <c r="G35" s="114">
        <v>2565</v>
      </c>
      <c r="H35" s="114">
        <v>2630</v>
      </c>
      <c r="I35" s="114">
        <v>2738</v>
      </c>
      <c r="J35" s="114">
        <v>2524</v>
      </c>
      <c r="K35" s="318">
        <v>-57</v>
      </c>
      <c r="L35" s="319">
        <v>-2.2583201267828845</v>
      </c>
    </row>
    <row r="36" spans="1:12" s="110" customFormat="1" ht="15" customHeight="1" x14ac:dyDescent="0.2">
      <c r="A36" s="120"/>
      <c r="B36" s="119"/>
      <c r="C36" s="258" t="s">
        <v>106</v>
      </c>
      <c r="E36" s="113">
        <v>40.453992703688691</v>
      </c>
      <c r="F36" s="114">
        <v>998</v>
      </c>
      <c r="G36" s="114">
        <v>1020</v>
      </c>
      <c r="H36" s="114">
        <v>1055</v>
      </c>
      <c r="I36" s="114">
        <v>1104</v>
      </c>
      <c r="J36" s="114">
        <v>1026</v>
      </c>
      <c r="K36" s="318">
        <v>-28</v>
      </c>
      <c r="L36" s="116">
        <v>-2.7290448343079921</v>
      </c>
    </row>
    <row r="37" spans="1:12" s="110" customFormat="1" ht="15" customHeight="1" x14ac:dyDescent="0.2">
      <c r="A37" s="120"/>
      <c r="B37" s="119"/>
      <c r="C37" s="258" t="s">
        <v>107</v>
      </c>
      <c r="E37" s="113">
        <v>59.546007296311309</v>
      </c>
      <c r="F37" s="114">
        <v>1469</v>
      </c>
      <c r="G37" s="114">
        <v>1545</v>
      </c>
      <c r="H37" s="114">
        <v>1575</v>
      </c>
      <c r="I37" s="114">
        <v>1634</v>
      </c>
      <c r="J37" s="140">
        <v>1498</v>
      </c>
      <c r="K37" s="114">
        <v>-29</v>
      </c>
      <c r="L37" s="116">
        <v>-1.9359145527369825</v>
      </c>
    </row>
    <row r="38" spans="1:12" s="110" customFormat="1" ht="15" customHeight="1" x14ac:dyDescent="0.2">
      <c r="A38" s="120"/>
      <c r="B38" s="119" t="s">
        <v>328</v>
      </c>
      <c r="C38" s="258"/>
      <c r="E38" s="113">
        <v>57.494807706080358</v>
      </c>
      <c r="F38" s="114">
        <v>8028</v>
      </c>
      <c r="G38" s="114">
        <v>8302</v>
      </c>
      <c r="H38" s="114">
        <v>8380</v>
      </c>
      <c r="I38" s="114">
        <v>8491</v>
      </c>
      <c r="J38" s="140">
        <v>8348</v>
      </c>
      <c r="K38" s="114">
        <v>-320</v>
      </c>
      <c r="L38" s="116">
        <v>-3.8332534738859607</v>
      </c>
    </row>
    <row r="39" spans="1:12" s="110" customFormat="1" ht="15" customHeight="1" x14ac:dyDescent="0.2">
      <c r="A39" s="120"/>
      <c r="B39" s="119"/>
      <c r="C39" s="258" t="s">
        <v>106</v>
      </c>
      <c r="E39" s="113">
        <v>39.848031888390629</v>
      </c>
      <c r="F39" s="115">
        <v>3199</v>
      </c>
      <c r="G39" s="114">
        <v>3298</v>
      </c>
      <c r="H39" s="114">
        <v>3314</v>
      </c>
      <c r="I39" s="114">
        <v>3310</v>
      </c>
      <c r="J39" s="140">
        <v>3254</v>
      </c>
      <c r="K39" s="114">
        <v>-55</v>
      </c>
      <c r="L39" s="116">
        <v>-1.6902274124154886</v>
      </c>
    </row>
    <row r="40" spans="1:12" s="110" customFormat="1" ht="15" customHeight="1" x14ac:dyDescent="0.2">
      <c r="A40" s="120"/>
      <c r="B40" s="119"/>
      <c r="C40" s="258" t="s">
        <v>107</v>
      </c>
      <c r="E40" s="113">
        <v>60.151968111609371</v>
      </c>
      <c r="F40" s="115">
        <v>4829</v>
      </c>
      <c r="G40" s="114">
        <v>5004</v>
      </c>
      <c r="H40" s="114">
        <v>5066</v>
      </c>
      <c r="I40" s="114">
        <v>5181</v>
      </c>
      <c r="J40" s="140">
        <v>5094</v>
      </c>
      <c r="K40" s="114">
        <v>-265</v>
      </c>
      <c r="L40" s="116">
        <v>-5.2021986650961916</v>
      </c>
    </row>
    <row r="41" spans="1:12" s="110" customFormat="1" ht="15" customHeight="1" x14ac:dyDescent="0.2">
      <c r="A41" s="120"/>
      <c r="B41" s="320" t="s">
        <v>515</v>
      </c>
      <c r="C41" s="258"/>
      <c r="E41" s="113">
        <v>5.6936188498173745</v>
      </c>
      <c r="F41" s="115">
        <v>795</v>
      </c>
      <c r="G41" s="114">
        <v>795</v>
      </c>
      <c r="H41" s="114">
        <v>792</v>
      </c>
      <c r="I41" s="114">
        <v>779</v>
      </c>
      <c r="J41" s="140">
        <v>740</v>
      </c>
      <c r="K41" s="114">
        <v>55</v>
      </c>
      <c r="L41" s="116">
        <v>7.4324324324324325</v>
      </c>
    </row>
    <row r="42" spans="1:12" s="110" customFormat="1" ht="15" customHeight="1" x14ac:dyDescent="0.2">
      <c r="A42" s="120"/>
      <c r="B42" s="119"/>
      <c r="C42" s="268" t="s">
        <v>106</v>
      </c>
      <c r="D42" s="182"/>
      <c r="E42" s="113">
        <v>41.886792452830186</v>
      </c>
      <c r="F42" s="115">
        <v>333</v>
      </c>
      <c r="G42" s="114">
        <v>325</v>
      </c>
      <c r="H42" s="114">
        <v>324</v>
      </c>
      <c r="I42" s="114">
        <v>308</v>
      </c>
      <c r="J42" s="140">
        <v>293</v>
      </c>
      <c r="K42" s="114">
        <v>40</v>
      </c>
      <c r="L42" s="116">
        <v>13.651877133105803</v>
      </c>
    </row>
    <row r="43" spans="1:12" s="110" customFormat="1" ht="15" customHeight="1" x14ac:dyDescent="0.2">
      <c r="A43" s="120"/>
      <c r="B43" s="119"/>
      <c r="C43" s="268" t="s">
        <v>107</v>
      </c>
      <c r="D43" s="182"/>
      <c r="E43" s="113">
        <v>58.113207547169814</v>
      </c>
      <c r="F43" s="115">
        <v>462</v>
      </c>
      <c r="G43" s="114">
        <v>470</v>
      </c>
      <c r="H43" s="114">
        <v>468</v>
      </c>
      <c r="I43" s="114">
        <v>471</v>
      </c>
      <c r="J43" s="140">
        <v>447</v>
      </c>
      <c r="K43" s="114">
        <v>15</v>
      </c>
      <c r="L43" s="116">
        <v>3.3557046979865772</v>
      </c>
    </row>
    <row r="44" spans="1:12" s="110" customFormat="1" ht="15" customHeight="1" x14ac:dyDescent="0.2">
      <c r="A44" s="120"/>
      <c r="B44" s="119" t="s">
        <v>205</v>
      </c>
      <c r="C44" s="268"/>
      <c r="D44" s="182"/>
      <c r="E44" s="113">
        <v>19.14345054787653</v>
      </c>
      <c r="F44" s="115">
        <v>2673</v>
      </c>
      <c r="G44" s="114">
        <v>2899</v>
      </c>
      <c r="H44" s="114">
        <v>2935</v>
      </c>
      <c r="I44" s="114">
        <v>3037</v>
      </c>
      <c r="J44" s="140">
        <v>3027</v>
      </c>
      <c r="K44" s="114">
        <v>-354</v>
      </c>
      <c r="L44" s="116">
        <v>-11.694747274529236</v>
      </c>
    </row>
    <row r="45" spans="1:12" s="110" customFormat="1" ht="15" customHeight="1" x14ac:dyDescent="0.2">
      <c r="A45" s="120"/>
      <c r="B45" s="119"/>
      <c r="C45" s="268" t="s">
        <v>106</v>
      </c>
      <c r="D45" s="182"/>
      <c r="E45" s="113">
        <v>37.298915076692857</v>
      </c>
      <c r="F45" s="115">
        <v>997</v>
      </c>
      <c r="G45" s="114">
        <v>1075</v>
      </c>
      <c r="H45" s="114">
        <v>1110</v>
      </c>
      <c r="I45" s="114">
        <v>1126</v>
      </c>
      <c r="J45" s="140">
        <v>1120</v>
      </c>
      <c r="K45" s="114">
        <v>-123</v>
      </c>
      <c r="L45" s="116">
        <v>-10.982142857142858</v>
      </c>
    </row>
    <row r="46" spans="1:12" s="110" customFormat="1" ht="15" customHeight="1" x14ac:dyDescent="0.2">
      <c r="A46" s="123"/>
      <c r="B46" s="124"/>
      <c r="C46" s="260" t="s">
        <v>107</v>
      </c>
      <c r="D46" s="261"/>
      <c r="E46" s="125">
        <v>62.701084923307143</v>
      </c>
      <c r="F46" s="143">
        <v>1676</v>
      </c>
      <c r="G46" s="144">
        <v>1824</v>
      </c>
      <c r="H46" s="144">
        <v>1825</v>
      </c>
      <c r="I46" s="144">
        <v>1911</v>
      </c>
      <c r="J46" s="145">
        <v>1907</v>
      </c>
      <c r="K46" s="144">
        <v>-231</v>
      </c>
      <c r="L46" s="146">
        <v>-12.11326691137913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13963</v>
      </c>
      <c r="E11" s="114">
        <v>14561</v>
      </c>
      <c r="F11" s="114">
        <v>14737</v>
      </c>
      <c r="G11" s="114">
        <v>15045</v>
      </c>
      <c r="H11" s="140">
        <v>14639</v>
      </c>
      <c r="I11" s="115">
        <v>-676</v>
      </c>
      <c r="J11" s="116">
        <v>-4.6178017624154659</v>
      </c>
    </row>
    <row r="12" spans="1:15" s="110" customFormat="1" ht="24.95" customHeight="1" x14ac:dyDescent="0.2">
      <c r="A12" s="193" t="s">
        <v>132</v>
      </c>
      <c r="B12" s="194" t="s">
        <v>133</v>
      </c>
      <c r="C12" s="113">
        <v>2.9291699491513286</v>
      </c>
      <c r="D12" s="115">
        <v>409</v>
      </c>
      <c r="E12" s="114">
        <v>412</v>
      </c>
      <c r="F12" s="114">
        <v>452</v>
      </c>
      <c r="G12" s="114">
        <v>411</v>
      </c>
      <c r="H12" s="140">
        <v>393</v>
      </c>
      <c r="I12" s="115">
        <v>16</v>
      </c>
      <c r="J12" s="116">
        <v>4.0712468193384224</v>
      </c>
    </row>
    <row r="13" spans="1:15" s="110" customFormat="1" ht="24.95" customHeight="1" x14ac:dyDescent="0.2">
      <c r="A13" s="193" t="s">
        <v>134</v>
      </c>
      <c r="B13" s="199" t="s">
        <v>214</v>
      </c>
      <c r="C13" s="113">
        <v>0.79495810355940699</v>
      </c>
      <c r="D13" s="115">
        <v>111</v>
      </c>
      <c r="E13" s="114">
        <v>111</v>
      </c>
      <c r="F13" s="114">
        <v>117</v>
      </c>
      <c r="G13" s="114">
        <v>115</v>
      </c>
      <c r="H13" s="140">
        <v>113</v>
      </c>
      <c r="I13" s="115">
        <v>-2</v>
      </c>
      <c r="J13" s="116">
        <v>-1.7699115044247788</v>
      </c>
    </row>
    <row r="14" spans="1:15" s="287" customFormat="1" ht="24.95" customHeight="1" x14ac:dyDescent="0.2">
      <c r="A14" s="193" t="s">
        <v>215</v>
      </c>
      <c r="B14" s="199" t="s">
        <v>137</v>
      </c>
      <c r="C14" s="113">
        <v>5.8010456205686456</v>
      </c>
      <c r="D14" s="115">
        <v>810</v>
      </c>
      <c r="E14" s="114">
        <v>815</v>
      </c>
      <c r="F14" s="114">
        <v>848</v>
      </c>
      <c r="G14" s="114">
        <v>865</v>
      </c>
      <c r="H14" s="140">
        <v>861</v>
      </c>
      <c r="I14" s="115">
        <v>-51</v>
      </c>
      <c r="J14" s="116">
        <v>-5.9233449477351918</v>
      </c>
      <c r="K14" s="110"/>
      <c r="L14" s="110"/>
      <c r="M14" s="110"/>
      <c r="N14" s="110"/>
      <c r="O14" s="110"/>
    </row>
    <row r="15" spans="1:15" s="110" customFormat="1" ht="24.95" customHeight="1" x14ac:dyDescent="0.2">
      <c r="A15" s="193" t="s">
        <v>216</v>
      </c>
      <c r="B15" s="199" t="s">
        <v>217</v>
      </c>
      <c r="C15" s="113">
        <v>1.6185633459858197</v>
      </c>
      <c r="D15" s="115">
        <v>226</v>
      </c>
      <c r="E15" s="114">
        <v>247</v>
      </c>
      <c r="F15" s="114">
        <v>256</v>
      </c>
      <c r="G15" s="114">
        <v>257</v>
      </c>
      <c r="H15" s="140">
        <v>258</v>
      </c>
      <c r="I15" s="115">
        <v>-32</v>
      </c>
      <c r="J15" s="116">
        <v>-12.403100775193799</v>
      </c>
    </row>
    <row r="16" spans="1:15" s="287" customFormat="1" ht="24.95" customHeight="1" x14ac:dyDescent="0.2">
      <c r="A16" s="193" t="s">
        <v>218</v>
      </c>
      <c r="B16" s="199" t="s">
        <v>141</v>
      </c>
      <c r="C16" s="113">
        <v>2.972140657451837</v>
      </c>
      <c r="D16" s="115">
        <v>415</v>
      </c>
      <c r="E16" s="114">
        <v>406</v>
      </c>
      <c r="F16" s="114">
        <v>421</v>
      </c>
      <c r="G16" s="114">
        <v>425</v>
      </c>
      <c r="H16" s="140">
        <v>411</v>
      </c>
      <c r="I16" s="115">
        <v>4</v>
      </c>
      <c r="J16" s="116">
        <v>0.97323600973236013</v>
      </c>
      <c r="K16" s="110"/>
      <c r="L16" s="110"/>
      <c r="M16" s="110"/>
      <c r="N16" s="110"/>
      <c r="O16" s="110"/>
    </row>
    <row r="17" spans="1:15" s="110" customFormat="1" ht="24.95" customHeight="1" x14ac:dyDescent="0.2">
      <c r="A17" s="193" t="s">
        <v>142</v>
      </c>
      <c r="B17" s="199" t="s">
        <v>220</v>
      </c>
      <c r="C17" s="113">
        <v>1.2103416171309891</v>
      </c>
      <c r="D17" s="115">
        <v>169</v>
      </c>
      <c r="E17" s="114">
        <v>162</v>
      </c>
      <c r="F17" s="114">
        <v>171</v>
      </c>
      <c r="G17" s="114">
        <v>183</v>
      </c>
      <c r="H17" s="140">
        <v>192</v>
      </c>
      <c r="I17" s="115">
        <v>-23</v>
      </c>
      <c r="J17" s="116">
        <v>-11.979166666666666</v>
      </c>
    </row>
    <row r="18" spans="1:15" s="287" customFormat="1" ht="24.95" customHeight="1" x14ac:dyDescent="0.2">
      <c r="A18" s="201" t="s">
        <v>144</v>
      </c>
      <c r="B18" s="202" t="s">
        <v>145</v>
      </c>
      <c r="C18" s="113">
        <v>5.0991907183270069</v>
      </c>
      <c r="D18" s="115">
        <v>712</v>
      </c>
      <c r="E18" s="114">
        <v>733</v>
      </c>
      <c r="F18" s="114">
        <v>718</v>
      </c>
      <c r="G18" s="114">
        <v>725</v>
      </c>
      <c r="H18" s="140">
        <v>729</v>
      </c>
      <c r="I18" s="115">
        <v>-17</v>
      </c>
      <c r="J18" s="116">
        <v>-2.3319615912208507</v>
      </c>
      <c r="K18" s="110"/>
      <c r="L18" s="110"/>
      <c r="M18" s="110"/>
      <c r="N18" s="110"/>
      <c r="O18" s="110"/>
    </row>
    <row r="19" spans="1:15" s="110" customFormat="1" ht="24.95" customHeight="1" x14ac:dyDescent="0.2">
      <c r="A19" s="193" t="s">
        <v>146</v>
      </c>
      <c r="B19" s="199" t="s">
        <v>147</v>
      </c>
      <c r="C19" s="113">
        <v>15.584043543651077</v>
      </c>
      <c r="D19" s="115">
        <v>2176</v>
      </c>
      <c r="E19" s="114">
        <v>2235</v>
      </c>
      <c r="F19" s="114">
        <v>2235</v>
      </c>
      <c r="G19" s="114">
        <v>2314</v>
      </c>
      <c r="H19" s="140">
        <v>2248</v>
      </c>
      <c r="I19" s="115">
        <v>-72</v>
      </c>
      <c r="J19" s="116">
        <v>-3.2028469750889679</v>
      </c>
    </row>
    <row r="20" spans="1:15" s="287" customFormat="1" ht="24.95" customHeight="1" x14ac:dyDescent="0.2">
      <c r="A20" s="193" t="s">
        <v>148</v>
      </c>
      <c r="B20" s="199" t="s">
        <v>149</v>
      </c>
      <c r="C20" s="113">
        <v>5.2567499820955383</v>
      </c>
      <c r="D20" s="115">
        <v>734</v>
      </c>
      <c r="E20" s="114">
        <v>767</v>
      </c>
      <c r="F20" s="114">
        <v>781</v>
      </c>
      <c r="G20" s="114">
        <v>789</v>
      </c>
      <c r="H20" s="140">
        <v>786</v>
      </c>
      <c r="I20" s="115">
        <v>-52</v>
      </c>
      <c r="J20" s="116">
        <v>-6.6157760814249365</v>
      </c>
      <c r="K20" s="110"/>
      <c r="L20" s="110"/>
      <c r="M20" s="110"/>
      <c r="N20" s="110"/>
      <c r="O20" s="110"/>
    </row>
    <row r="21" spans="1:15" s="110" customFormat="1" ht="24.95" customHeight="1" x14ac:dyDescent="0.2">
      <c r="A21" s="201" t="s">
        <v>150</v>
      </c>
      <c r="B21" s="202" t="s">
        <v>151</v>
      </c>
      <c r="C21" s="113">
        <v>12.647711809782997</v>
      </c>
      <c r="D21" s="115">
        <v>1766</v>
      </c>
      <c r="E21" s="114">
        <v>2021</v>
      </c>
      <c r="F21" s="114">
        <v>2112</v>
      </c>
      <c r="G21" s="114">
        <v>2137</v>
      </c>
      <c r="H21" s="140">
        <v>1937</v>
      </c>
      <c r="I21" s="115">
        <v>-171</v>
      </c>
      <c r="J21" s="116">
        <v>-8.8280846670108417</v>
      </c>
    </row>
    <row r="22" spans="1:15" s="110" customFormat="1" ht="24.95" customHeight="1" x14ac:dyDescent="0.2">
      <c r="A22" s="201" t="s">
        <v>152</v>
      </c>
      <c r="B22" s="199" t="s">
        <v>153</v>
      </c>
      <c r="C22" s="113">
        <v>4.8986607462579679</v>
      </c>
      <c r="D22" s="115">
        <v>684</v>
      </c>
      <c r="E22" s="114">
        <v>703</v>
      </c>
      <c r="F22" s="114">
        <v>705</v>
      </c>
      <c r="G22" s="114">
        <v>694</v>
      </c>
      <c r="H22" s="140">
        <v>704</v>
      </c>
      <c r="I22" s="115">
        <v>-20</v>
      </c>
      <c r="J22" s="116">
        <v>-2.8409090909090908</v>
      </c>
    </row>
    <row r="23" spans="1:15" s="110" customFormat="1" ht="24.95" customHeight="1" x14ac:dyDescent="0.2">
      <c r="A23" s="193" t="s">
        <v>154</v>
      </c>
      <c r="B23" s="199" t="s">
        <v>155</v>
      </c>
      <c r="C23" s="113">
        <v>0.85941416601016973</v>
      </c>
      <c r="D23" s="115">
        <v>120</v>
      </c>
      <c r="E23" s="114">
        <v>115</v>
      </c>
      <c r="F23" s="114">
        <v>113</v>
      </c>
      <c r="G23" s="114">
        <v>117</v>
      </c>
      <c r="H23" s="140">
        <v>115</v>
      </c>
      <c r="I23" s="115">
        <v>5</v>
      </c>
      <c r="J23" s="116">
        <v>4.3478260869565215</v>
      </c>
    </row>
    <row r="24" spans="1:15" s="110" customFormat="1" ht="24.95" customHeight="1" x14ac:dyDescent="0.2">
      <c r="A24" s="193" t="s">
        <v>156</v>
      </c>
      <c r="B24" s="199" t="s">
        <v>221</v>
      </c>
      <c r="C24" s="113">
        <v>6.8251808350640983</v>
      </c>
      <c r="D24" s="115">
        <v>953</v>
      </c>
      <c r="E24" s="114">
        <v>972</v>
      </c>
      <c r="F24" s="114">
        <v>1001</v>
      </c>
      <c r="G24" s="114">
        <v>1003</v>
      </c>
      <c r="H24" s="140">
        <v>1009</v>
      </c>
      <c r="I24" s="115">
        <v>-56</v>
      </c>
      <c r="J24" s="116">
        <v>-5.5500495540138752</v>
      </c>
    </row>
    <row r="25" spans="1:15" s="110" customFormat="1" ht="24.95" customHeight="1" x14ac:dyDescent="0.2">
      <c r="A25" s="193" t="s">
        <v>222</v>
      </c>
      <c r="B25" s="204" t="s">
        <v>159</v>
      </c>
      <c r="C25" s="113">
        <v>10.513499964191077</v>
      </c>
      <c r="D25" s="115">
        <v>1468</v>
      </c>
      <c r="E25" s="114">
        <v>1523</v>
      </c>
      <c r="F25" s="114">
        <v>1543</v>
      </c>
      <c r="G25" s="114">
        <v>1706</v>
      </c>
      <c r="H25" s="140">
        <v>1709</v>
      </c>
      <c r="I25" s="115">
        <v>-241</v>
      </c>
      <c r="J25" s="116">
        <v>-14.101813926272674</v>
      </c>
    </row>
    <row r="26" spans="1:15" s="110" customFormat="1" ht="24.95" customHeight="1" x14ac:dyDescent="0.2">
      <c r="A26" s="201">
        <v>782.78300000000002</v>
      </c>
      <c r="B26" s="203" t="s">
        <v>160</v>
      </c>
      <c r="C26" s="113">
        <v>0.1002649860345198</v>
      </c>
      <c r="D26" s="115">
        <v>14</v>
      </c>
      <c r="E26" s="114">
        <v>7</v>
      </c>
      <c r="F26" s="114">
        <v>13</v>
      </c>
      <c r="G26" s="114">
        <v>15</v>
      </c>
      <c r="H26" s="140">
        <v>14</v>
      </c>
      <c r="I26" s="115">
        <v>0</v>
      </c>
      <c r="J26" s="116">
        <v>0</v>
      </c>
    </row>
    <row r="27" spans="1:15" s="110" customFormat="1" ht="24.95" customHeight="1" x14ac:dyDescent="0.2">
      <c r="A27" s="193" t="s">
        <v>161</v>
      </c>
      <c r="B27" s="199" t="s">
        <v>162</v>
      </c>
      <c r="C27" s="113">
        <v>1.5111365752345485</v>
      </c>
      <c r="D27" s="115">
        <v>211</v>
      </c>
      <c r="E27" s="114">
        <v>206</v>
      </c>
      <c r="F27" s="114">
        <v>211</v>
      </c>
      <c r="G27" s="114">
        <v>208</v>
      </c>
      <c r="H27" s="140">
        <v>206</v>
      </c>
      <c r="I27" s="115">
        <v>5</v>
      </c>
      <c r="J27" s="116">
        <v>2.4271844660194173</v>
      </c>
    </row>
    <row r="28" spans="1:15" s="110" customFormat="1" ht="24.95" customHeight="1" x14ac:dyDescent="0.2">
      <c r="A28" s="193" t="s">
        <v>163</v>
      </c>
      <c r="B28" s="199" t="s">
        <v>164</v>
      </c>
      <c r="C28" s="113">
        <v>2.1771825538924299</v>
      </c>
      <c r="D28" s="115">
        <v>304</v>
      </c>
      <c r="E28" s="114">
        <v>300</v>
      </c>
      <c r="F28" s="114">
        <v>294</v>
      </c>
      <c r="G28" s="114">
        <v>300</v>
      </c>
      <c r="H28" s="140">
        <v>300</v>
      </c>
      <c r="I28" s="115">
        <v>4</v>
      </c>
      <c r="J28" s="116">
        <v>1.3333333333333333</v>
      </c>
    </row>
    <row r="29" spans="1:15" s="110" customFormat="1" ht="24.95" customHeight="1" x14ac:dyDescent="0.2">
      <c r="A29" s="193">
        <v>86</v>
      </c>
      <c r="B29" s="199" t="s">
        <v>165</v>
      </c>
      <c r="C29" s="113">
        <v>5.3283678292630521</v>
      </c>
      <c r="D29" s="115">
        <v>744</v>
      </c>
      <c r="E29" s="114">
        <v>762</v>
      </c>
      <c r="F29" s="114">
        <v>751</v>
      </c>
      <c r="G29" s="114">
        <v>770</v>
      </c>
      <c r="H29" s="140">
        <v>772</v>
      </c>
      <c r="I29" s="115">
        <v>-28</v>
      </c>
      <c r="J29" s="116">
        <v>-3.6269430051813472</v>
      </c>
    </row>
    <row r="30" spans="1:15" s="110" customFormat="1" ht="24.95" customHeight="1" x14ac:dyDescent="0.2">
      <c r="A30" s="193">
        <v>87.88</v>
      </c>
      <c r="B30" s="204" t="s">
        <v>166</v>
      </c>
      <c r="C30" s="113">
        <v>7.2548879180691825</v>
      </c>
      <c r="D30" s="115">
        <v>1013</v>
      </c>
      <c r="E30" s="114">
        <v>1027</v>
      </c>
      <c r="F30" s="114">
        <v>1010</v>
      </c>
      <c r="G30" s="114">
        <v>998</v>
      </c>
      <c r="H30" s="140">
        <v>974</v>
      </c>
      <c r="I30" s="115">
        <v>39</v>
      </c>
      <c r="J30" s="116">
        <v>4.0041067761806985</v>
      </c>
    </row>
    <row r="31" spans="1:15" s="110" customFormat="1" ht="24.95" customHeight="1" x14ac:dyDescent="0.2">
      <c r="A31" s="193" t="s">
        <v>167</v>
      </c>
      <c r="B31" s="199" t="s">
        <v>168</v>
      </c>
      <c r="C31" s="113">
        <v>12.418534698846953</v>
      </c>
      <c r="D31" s="115">
        <v>1734</v>
      </c>
      <c r="E31" s="114">
        <v>1852</v>
      </c>
      <c r="F31" s="114">
        <v>1833</v>
      </c>
      <c r="G31" s="114">
        <v>1878</v>
      </c>
      <c r="H31" s="140">
        <v>1769</v>
      </c>
      <c r="I31" s="115">
        <v>-35</v>
      </c>
      <c r="J31" s="116">
        <v>-1.9785189372526852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2.9291699491513286</v>
      </c>
      <c r="D34" s="115">
        <v>409</v>
      </c>
      <c r="E34" s="114">
        <v>412</v>
      </c>
      <c r="F34" s="114">
        <v>452</v>
      </c>
      <c r="G34" s="114">
        <v>411</v>
      </c>
      <c r="H34" s="140">
        <v>393</v>
      </c>
      <c r="I34" s="115">
        <v>16</v>
      </c>
      <c r="J34" s="116">
        <v>4.0712468193384224</v>
      </c>
    </row>
    <row r="35" spans="1:10" s="110" customFormat="1" ht="24.95" customHeight="1" x14ac:dyDescent="0.2">
      <c r="A35" s="292" t="s">
        <v>171</v>
      </c>
      <c r="B35" s="293" t="s">
        <v>172</v>
      </c>
      <c r="C35" s="113">
        <v>11.69519444245506</v>
      </c>
      <c r="D35" s="115">
        <v>1633</v>
      </c>
      <c r="E35" s="114">
        <v>1659</v>
      </c>
      <c r="F35" s="114">
        <v>1683</v>
      </c>
      <c r="G35" s="114">
        <v>1705</v>
      </c>
      <c r="H35" s="140">
        <v>1703</v>
      </c>
      <c r="I35" s="115">
        <v>-70</v>
      </c>
      <c r="J35" s="116">
        <v>-4.1103934233705228</v>
      </c>
    </row>
    <row r="36" spans="1:10" s="110" customFormat="1" ht="24.95" customHeight="1" x14ac:dyDescent="0.2">
      <c r="A36" s="294" t="s">
        <v>173</v>
      </c>
      <c r="B36" s="295" t="s">
        <v>174</v>
      </c>
      <c r="C36" s="125">
        <v>85.375635608393608</v>
      </c>
      <c r="D36" s="143">
        <v>11921</v>
      </c>
      <c r="E36" s="144">
        <v>12490</v>
      </c>
      <c r="F36" s="144">
        <v>12602</v>
      </c>
      <c r="G36" s="144">
        <v>12929</v>
      </c>
      <c r="H36" s="145">
        <v>12543</v>
      </c>
      <c r="I36" s="143">
        <v>-622</v>
      </c>
      <c r="J36" s="146">
        <v>-4.9589412421270831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13963</v>
      </c>
      <c r="F11" s="264">
        <v>14561</v>
      </c>
      <c r="G11" s="264">
        <v>14737</v>
      </c>
      <c r="H11" s="264">
        <v>15045</v>
      </c>
      <c r="I11" s="265">
        <v>14639</v>
      </c>
      <c r="J11" s="263">
        <v>-676</v>
      </c>
      <c r="K11" s="266">
        <v>-4.6178017624154659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46.157702499462864</v>
      </c>
      <c r="E13" s="115">
        <v>6445</v>
      </c>
      <c r="F13" s="114">
        <v>6759</v>
      </c>
      <c r="G13" s="114">
        <v>6927</v>
      </c>
      <c r="H13" s="114">
        <v>7121</v>
      </c>
      <c r="I13" s="140">
        <v>6939</v>
      </c>
      <c r="J13" s="115">
        <v>-494</v>
      </c>
      <c r="K13" s="116">
        <v>-7.119181438247586</v>
      </c>
    </row>
    <row r="14" spans="1:15" ht="15.95" customHeight="1" x14ac:dyDescent="0.2">
      <c r="A14" s="306" t="s">
        <v>230</v>
      </c>
      <c r="B14" s="307"/>
      <c r="C14" s="308"/>
      <c r="D14" s="113">
        <v>40.42111294134498</v>
      </c>
      <c r="E14" s="115">
        <v>5644</v>
      </c>
      <c r="F14" s="114">
        <v>5881</v>
      </c>
      <c r="G14" s="114">
        <v>5931</v>
      </c>
      <c r="H14" s="114">
        <v>6011</v>
      </c>
      <c r="I14" s="140">
        <v>5823</v>
      </c>
      <c r="J14" s="115">
        <v>-179</v>
      </c>
      <c r="K14" s="116">
        <v>-3.0740168298128112</v>
      </c>
    </row>
    <row r="15" spans="1:15" ht="15.95" customHeight="1" x14ac:dyDescent="0.2">
      <c r="A15" s="306" t="s">
        <v>231</v>
      </c>
      <c r="B15" s="307"/>
      <c r="C15" s="308"/>
      <c r="D15" s="113">
        <v>4.8843371768244648</v>
      </c>
      <c r="E15" s="115">
        <v>682</v>
      </c>
      <c r="F15" s="114">
        <v>702</v>
      </c>
      <c r="G15" s="114">
        <v>691</v>
      </c>
      <c r="H15" s="114">
        <v>702</v>
      </c>
      <c r="I15" s="140">
        <v>701</v>
      </c>
      <c r="J15" s="115">
        <v>-19</v>
      </c>
      <c r="K15" s="116">
        <v>-2.7104136947218258</v>
      </c>
    </row>
    <row r="16" spans="1:15" ht="15.95" customHeight="1" x14ac:dyDescent="0.2">
      <c r="A16" s="306" t="s">
        <v>232</v>
      </c>
      <c r="B16" s="307"/>
      <c r="C16" s="308"/>
      <c r="D16" s="113">
        <v>3.5021127264914416</v>
      </c>
      <c r="E16" s="115">
        <v>489</v>
      </c>
      <c r="F16" s="114">
        <v>487</v>
      </c>
      <c r="G16" s="114">
        <v>482</v>
      </c>
      <c r="H16" s="114">
        <v>485</v>
      </c>
      <c r="I16" s="140">
        <v>477</v>
      </c>
      <c r="J16" s="115">
        <v>12</v>
      </c>
      <c r="K16" s="116">
        <v>2.5157232704402515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2.6713456993482776</v>
      </c>
      <c r="E18" s="115">
        <v>373</v>
      </c>
      <c r="F18" s="114">
        <v>374</v>
      </c>
      <c r="G18" s="114">
        <v>408</v>
      </c>
      <c r="H18" s="114">
        <v>356</v>
      </c>
      <c r="I18" s="140">
        <v>347</v>
      </c>
      <c r="J18" s="115">
        <v>26</v>
      </c>
      <c r="K18" s="116">
        <v>7.4927953890489913</v>
      </c>
    </row>
    <row r="19" spans="1:11" ht="14.1" customHeight="1" x14ac:dyDescent="0.2">
      <c r="A19" s="306" t="s">
        <v>235</v>
      </c>
      <c r="B19" s="307" t="s">
        <v>236</v>
      </c>
      <c r="C19" s="308"/>
      <c r="D19" s="113">
        <v>2.1342118455919215</v>
      </c>
      <c r="E19" s="115">
        <v>298</v>
      </c>
      <c r="F19" s="114">
        <v>299</v>
      </c>
      <c r="G19" s="114">
        <v>331</v>
      </c>
      <c r="H19" s="114">
        <v>283</v>
      </c>
      <c r="I19" s="140">
        <v>279</v>
      </c>
      <c r="J19" s="115">
        <v>19</v>
      </c>
      <c r="K19" s="116">
        <v>6.8100358422939067</v>
      </c>
    </row>
    <row r="20" spans="1:11" ht="14.1" customHeight="1" x14ac:dyDescent="0.2">
      <c r="A20" s="306">
        <v>12</v>
      </c>
      <c r="B20" s="307" t="s">
        <v>237</v>
      </c>
      <c r="C20" s="308"/>
      <c r="D20" s="113">
        <v>1.5827544224020627</v>
      </c>
      <c r="E20" s="115">
        <v>221</v>
      </c>
      <c r="F20" s="114">
        <v>224</v>
      </c>
      <c r="G20" s="114">
        <v>255</v>
      </c>
      <c r="H20" s="114">
        <v>265</v>
      </c>
      <c r="I20" s="140">
        <v>247</v>
      </c>
      <c r="J20" s="115">
        <v>-26</v>
      </c>
      <c r="K20" s="116">
        <v>-10.526315789473685</v>
      </c>
    </row>
    <row r="21" spans="1:11" ht="14.1" customHeight="1" x14ac:dyDescent="0.2">
      <c r="A21" s="306">
        <v>21</v>
      </c>
      <c r="B21" s="307" t="s">
        <v>238</v>
      </c>
      <c r="C21" s="308"/>
      <c r="D21" s="113">
        <v>0.11458855546802263</v>
      </c>
      <c r="E21" s="115">
        <v>16</v>
      </c>
      <c r="F21" s="114">
        <v>19</v>
      </c>
      <c r="G21" s="114">
        <v>20</v>
      </c>
      <c r="H21" s="114">
        <v>20</v>
      </c>
      <c r="I21" s="140">
        <v>19</v>
      </c>
      <c r="J21" s="115">
        <v>-3</v>
      </c>
      <c r="K21" s="116">
        <v>-15.789473684210526</v>
      </c>
    </row>
    <row r="22" spans="1:11" ht="14.1" customHeight="1" x14ac:dyDescent="0.2">
      <c r="A22" s="306">
        <v>22</v>
      </c>
      <c r="B22" s="307" t="s">
        <v>239</v>
      </c>
      <c r="C22" s="308"/>
      <c r="D22" s="113">
        <v>1.0026498603451981</v>
      </c>
      <c r="E22" s="115">
        <v>140</v>
      </c>
      <c r="F22" s="114">
        <v>146</v>
      </c>
      <c r="G22" s="114">
        <v>151</v>
      </c>
      <c r="H22" s="114">
        <v>167</v>
      </c>
      <c r="I22" s="140">
        <v>173</v>
      </c>
      <c r="J22" s="115">
        <v>-33</v>
      </c>
      <c r="K22" s="116">
        <v>-19.075144508670519</v>
      </c>
    </row>
    <row r="23" spans="1:11" ht="14.1" customHeight="1" x14ac:dyDescent="0.2">
      <c r="A23" s="306">
        <v>23</v>
      </c>
      <c r="B23" s="307" t="s">
        <v>240</v>
      </c>
      <c r="C23" s="308"/>
      <c r="D23" s="113">
        <v>0.37957458998782495</v>
      </c>
      <c r="E23" s="115">
        <v>53</v>
      </c>
      <c r="F23" s="114">
        <v>55</v>
      </c>
      <c r="G23" s="114">
        <v>56</v>
      </c>
      <c r="H23" s="114">
        <v>59</v>
      </c>
      <c r="I23" s="140">
        <v>62</v>
      </c>
      <c r="J23" s="115">
        <v>-9</v>
      </c>
      <c r="K23" s="116">
        <v>-14.516129032258064</v>
      </c>
    </row>
    <row r="24" spans="1:11" ht="14.1" customHeight="1" x14ac:dyDescent="0.2">
      <c r="A24" s="306">
        <v>24</v>
      </c>
      <c r="B24" s="307" t="s">
        <v>241</v>
      </c>
      <c r="C24" s="308"/>
      <c r="D24" s="113">
        <v>0.87373773544367261</v>
      </c>
      <c r="E24" s="115">
        <v>122</v>
      </c>
      <c r="F24" s="114">
        <v>126</v>
      </c>
      <c r="G24" s="114">
        <v>126</v>
      </c>
      <c r="H24" s="114">
        <v>120</v>
      </c>
      <c r="I24" s="140">
        <v>125</v>
      </c>
      <c r="J24" s="115">
        <v>-3</v>
      </c>
      <c r="K24" s="116">
        <v>-2.4</v>
      </c>
    </row>
    <row r="25" spans="1:11" ht="14.1" customHeight="1" x14ac:dyDescent="0.2">
      <c r="A25" s="306">
        <v>25</v>
      </c>
      <c r="B25" s="307" t="s">
        <v>242</v>
      </c>
      <c r="C25" s="308"/>
      <c r="D25" s="113">
        <v>1.2962830337320059</v>
      </c>
      <c r="E25" s="115">
        <v>181</v>
      </c>
      <c r="F25" s="114">
        <v>191</v>
      </c>
      <c r="G25" s="114">
        <v>193</v>
      </c>
      <c r="H25" s="114">
        <v>190</v>
      </c>
      <c r="I25" s="140">
        <v>193</v>
      </c>
      <c r="J25" s="115">
        <v>-12</v>
      </c>
      <c r="K25" s="116">
        <v>-6.2176165803108807</v>
      </c>
    </row>
    <row r="26" spans="1:11" ht="14.1" customHeight="1" x14ac:dyDescent="0.2">
      <c r="A26" s="306">
        <v>26</v>
      </c>
      <c r="B26" s="307" t="s">
        <v>243</v>
      </c>
      <c r="C26" s="308"/>
      <c r="D26" s="113">
        <v>0.66604597865788151</v>
      </c>
      <c r="E26" s="115">
        <v>93</v>
      </c>
      <c r="F26" s="114">
        <v>94</v>
      </c>
      <c r="G26" s="114">
        <v>101</v>
      </c>
      <c r="H26" s="114">
        <v>108</v>
      </c>
      <c r="I26" s="140">
        <v>109</v>
      </c>
      <c r="J26" s="115">
        <v>-16</v>
      </c>
      <c r="K26" s="116">
        <v>-14.678899082568808</v>
      </c>
    </row>
    <row r="27" spans="1:11" ht="14.1" customHeight="1" x14ac:dyDescent="0.2">
      <c r="A27" s="306">
        <v>27</v>
      </c>
      <c r="B27" s="307" t="s">
        <v>244</v>
      </c>
      <c r="C27" s="308"/>
      <c r="D27" s="113">
        <v>0.30795674282031082</v>
      </c>
      <c r="E27" s="115">
        <v>43</v>
      </c>
      <c r="F27" s="114">
        <v>38</v>
      </c>
      <c r="G27" s="114">
        <v>41</v>
      </c>
      <c r="H27" s="114">
        <v>41</v>
      </c>
      <c r="I27" s="140">
        <v>40</v>
      </c>
      <c r="J27" s="115">
        <v>3</v>
      </c>
      <c r="K27" s="116">
        <v>7.5</v>
      </c>
    </row>
    <row r="28" spans="1:11" ht="14.1" customHeight="1" x14ac:dyDescent="0.2">
      <c r="A28" s="306">
        <v>28</v>
      </c>
      <c r="B28" s="307" t="s">
        <v>245</v>
      </c>
      <c r="C28" s="308"/>
      <c r="D28" s="113">
        <v>0.17188283320203396</v>
      </c>
      <c r="E28" s="115">
        <v>24</v>
      </c>
      <c r="F28" s="114">
        <v>24</v>
      </c>
      <c r="G28" s="114">
        <v>22</v>
      </c>
      <c r="H28" s="114">
        <v>23</v>
      </c>
      <c r="I28" s="140">
        <v>23</v>
      </c>
      <c r="J28" s="115">
        <v>1</v>
      </c>
      <c r="K28" s="116">
        <v>4.3478260869565215</v>
      </c>
    </row>
    <row r="29" spans="1:11" ht="14.1" customHeight="1" x14ac:dyDescent="0.2">
      <c r="A29" s="306">
        <v>29</v>
      </c>
      <c r="B29" s="307" t="s">
        <v>246</v>
      </c>
      <c r="C29" s="308"/>
      <c r="D29" s="113">
        <v>3.387524171023419</v>
      </c>
      <c r="E29" s="115">
        <v>473</v>
      </c>
      <c r="F29" s="114">
        <v>522</v>
      </c>
      <c r="G29" s="114">
        <v>543</v>
      </c>
      <c r="H29" s="114">
        <v>532</v>
      </c>
      <c r="I29" s="140">
        <v>519</v>
      </c>
      <c r="J29" s="115">
        <v>-46</v>
      </c>
      <c r="K29" s="116">
        <v>-8.8631984585741819</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3.0151113657523454</v>
      </c>
      <c r="E31" s="115">
        <v>421</v>
      </c>
      <c r="F31" s="114">
        <v>470</v>
      </c>
      <c r="G31" s="114">
        <v>481</v>
      </c>
      <c r="H31" s="114">
        <v>467</v>
      </c>
      <c r="I31" s="140">
        <v>458</v>
      </c>
      <c r="J31" s="115">
        <v>-37</v>
      </c>
      <c r="K31" s="116">
        <v>-8.0786026200873362</v>
      </c>
    </row>
    <row r="32" spans="1:11" ht="14.1" customHeight="1" x14ac:dyDescent="0.2">
      <c r="A32" s="306">
        <v>31</v>
      </c>
      <c r="B32" s="307" t="s">
        <v>251</v>
      </c>
      <c r="C32" s="308"/>
      <c r="D32" s="113">
        <v>0.12891212490152545</v>
      </c>
      <c r="E32" s="115">
        <v>18</v>
      </c>
      <c r="F32" s="114">
        <v>17</v>
      </c>
      <c r="G32" s="114">
        <v>20</v>
      </c>
      <c r="H32" s="114">
        <v>22</v>
      </c>
      <c r="I32" s="140">
        <v>25</v>
      </c>
      <c r="J32" s="115">
        <v>-7</v>
      </c>
      <c r="K32" s="116">
        <v>-28</v>
      </c>
    </row>
    <row r="33" spans="1:11" ht="14.1" customHeight="1" x14ac:dyDescent="0.2">
      <c r="A33" s="306">
        <v>32</v>
      </c>
      <c r="B33" s="307" t="s">
        <v>252</v>
      </c>
      <c r="C33" s="308"/>
      <c r="D33" s="113">
        <v>1.3607390961827688</v>
      </c>
      <c r="E33" s="115">
        <v>190</v>
      </c>
      <c r="F33" s="114">
        <v>194</v>
      </c>
      <c r="G33" s="114">
        <v>176</v>
      </c>
      <c r="H33" s="114">
        <v>177</v>
      </c>
      <c r="I33" s="140">
        <v>176</v>
      </c>
      <c r="J33" s="115">
        <v>14</v>
      </c>
      <c r="K33" s="116">
        <v>7.9545454545454541</v>
      </c>
    </row>
    <row r="34" spans="1:11" ht="14.1" customHeight="1" x14ac:dyDescent="0.2">
      <c r="A34" s="306">
        <v>33</v>
      </c>
      <c r="B34" s="307" t="s">
        <v>253</v>
      </c>
      <c r="C34" s="308"/>
      <c r="D34" s="113">
        <v>0.5299720690396047</v>
      </c>
      <c r="E34" s="115">
        <v>74</v>
      </c>
      <c r="F34" s="114">
        <v>94</v>
      </c>
      <c r="G34" s="114">
        <v>95</v>
      </c>
      <c r="H34" s="114">
        <v>92</v>
      </c>
      <c r="I34" s="140">
        <v>93</v>
      </c>
      <c r="J34" s="115">
        <v>-19</v>
      </c>
      <c r="K34" s="116">
        <v>-20.43010752688172</v>
      </c>
    </row>
    <row r="35" spans="1:11" ht="14.1" customHeight="1" x14ac:dyDescent="0.2">
      <c r="A35" s="306">
        <v>34</v>
      </c>
      <c r="B35" s="307" t="s">
        <v>254</v>
      </c>
      <c r="C35" s="308"/>
      <c r="D35" s="113">
        <v>4.0464083649645488</v>
      </c>
      <c r="E35" s="115">
        <v>565</v>
      </c>
      <c r="F35" s="114">
        <v>574</v>
      </c>
      <c r="G35" s="114">
        <v>605</v>
      </c>
      <c r="H35" s="114">
        <v>607</v>
      </c>
      <c r="I35" s="140">
        <v>570</v>
      </c>
      <c r="J35" s="115">
        <v>-5</v>
      </c>
      <c r="K35" s="116">
        <v>-0.8771929824561403</v>
      </c>
    </row>
    <row r="36" spans="1:11" ht="14.1" customHeight="1" x14ac:dyDescent="0.2">
      <c r="A36" s="306">
        <v>41</v>
      </c>
      <c r="B36" s="307" t="s">
        <v>255</v>
      </c>
      <c r="C36" s="308"/>
      <c r="D36" s="113">
        <v>9.3103201317768391E-2</v>
      </c>
      <c r="E36" s="115">
        <v>13</v>
      </c>
      <c r="F36" s="114">
        <v>14</v>
      </c>
      <c r="G36" s="114">
        <v>13</v>
      </c>
      <c r="H36" s="114">
        <v>9</v>
      </c>
      <c r="I36" s="140">
        <v>13</v>
      </c>
      <c r="J36" s="115">
        <v>0</v>
      </c>
      <c r="K36" s="116">
        <v>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0.27930960395330517</v>
      </c>
      <c r="E38" s="115">
        <v>39</v>
      </c>
      <c r="F38" s="114">
        <v>40</v>
      </c>
      <c r="G38" s="114">
        <v>37</v>
      </c>
      <c r="H38" s="114">
        <v>41</v>
      </c>
      <c r="I38" s="140">
        <v>35</v>
      </c>
      <c r="J38" s="115">
        <v>4</v>
      </c>
      <c r="K38" s="116">
        <v>11.428571428571429</v>
      </c>
    </row>
    <row r="39" spans="1:11" ht="14.1" customHeight="1" x14ac:dyDescent="0.2">
      <c r="A39" s="306">
        <v>51</v>
      </c>
      <c r="B39" s="307" t="s">
        <v>258</v>
      </c>
      <c r="C39" s="308"/>
      <c r="D39" s="113">
        <v>9.2458640693260765</v>
      </c>
      <c r="E39" s="115">
        <v>1291</v>
      </c>
      <c r="F39" s="114">
        <v>1327</v>
      </c>
      <c r="G39" s="114">
        <v>1341</v>
      </c>
      <c r="H39" s="114">
        <v>1333</v>
      </c>
      <c r="I39" s="140">
        <v>1353</v>
      </c>
      <c r="J39" s="115">
        <v>-62</v>
      </c>
      <c r="K39" s="116">
        <v>-4.5824094604582406</v>
      </c>
    </row>
    <row r="40" spans="1:11" ht="14.1" customHeight="1" x14ac:dyDescent="0.2">
      <c r="A40" s="306" t="s">
        <v>259</v>
      </c>
      <c r="B40" s="307" t="s">
        <v>260</v>
      </c>
      <c r="C40" s="308"/>
      <c r="D40" s="113">
        <v>9.0524958819737886</v>
      </c>
      <c r="E40" s="115">
        <v>1264</v>
      </c>
      <c r="F40" s="114">
        <v>1301</v>
      </c>
      <c r="G40" s="114">
        <v>1318</v>
      </c>
      <c r="H40" s="114">
        <v>1313</v>
      </c>
      <c r="I40" s="140">
        <v>1336</v>
      </c>
      <c r="J40" s="115">
        <v>-72</v>
      </c>
      <c r="K40" s="116">
        <v>-5.3892215568862278</v>
      </c>
    </row>
    <row r="41" spans="1:11" ht="14.1" customHeight="1" x14ac:dyDescent="0.2">
      <c r="A41" s="306"/>
      <c r="B41" s="307" t="s">
        <v>261</v>
      </c>
      <c r="C41" s="308"/>
      <c r="D41" s="113">
        <v>2.4779775119959893</v>
      </c>
      <c r="E41" s="115">
        <v>346</v>
      </c>
      <c r="F41" s="114">
        <v>352</v>
      </c>
      <c r="G41" s="114">
        <v>359</v>
      </c>
      <c r="H41" s="114">
        <v>357</v>
      </c>
      <c r="I41" s="140">
        <v>368</v>
      </c>
      <c r="J41" s="115">
        <v>-22</v>
      </c>
      <c r="K41" s="116">
        <v>-5.9782608695652177</v>
      </c>
    </row>
    <row r="42" spans="1:11" ht="14.1" customHeight="1" x14ac:dyDescent="0.2">
      <c r="A42" s="306">
        <v>52</v>
      </c>
      <c r="B42" s="307" t="s">
        <v>262</v>
      </c>
      <c r="C42" s="308"/>
      <c r="D42" s="113">
        <v>4.8198811143737021</v>
      </c>
      <c r="E42" s="115">
        <v>673</v>
      </c>
      <c r="F42" s="114">
        <v>701</v>
      </c>
      <c r="G42" s="114">
        <v>726</v>
      </c>
      <c r="H42" s="114">
        <v>713</v>
      </c>
      <c r="I42" s="140">
        <v>701</v>
      </c>
      <c r="J42" s="115">
        <v>-28</v>
      </c>
      <c r="K42" s="116">
        <v>-3.9942938659058487</v>
      </c>
    </row>
    <row r="43" spans="1:11" ht="14.1" customHeight="1" x14ac:dyDescent="0.2">
      <c r="A43" s="306" t="s">
        <v>263</v>
      </c>
      <c r="B43" s="307" t="s">
        <v>264</v>
      </c>
      <c r="C43" s="308"/>
      <c r="D43" s="113">
        <v>4.5620568645706507</v>
      </c>
      <c r="E43" s="115">
        <v>637</v>
      </c>
      <c r="F43" s="114">
        <v>673</v>
      </c>
      <c r="G43" s="114">
        <v>695</v>
      </c>
      <c r="H43" s="114">
        <v>687</v>
      </c>
      <c r="I43" s="140">
        <v>675</v>
      </c>
      <c r="J43" s="115">
        <v>-38</v>
      </c>
      <c r="K43" s="116">
        <v>-5.6296296296296298</v>
      </c>
    </row>
    <row r="44" spans="1:11" ht="14.1" customHeight="1" x14ac:dyDescent="0.2">
      <c r="A44" s="306">
        <v>53</v>
      </c>
      <c r="B44" s="307" t="s">
        <v>265</v>
      </c>
      <c r="C44" s="308"/>
      <c r="D44" s="113">
        <v>1.883549380505622</v>
      </c>
      <c r="E44" s="115">
        <v>263</v>
      </c>
      <c r="F44" s="114">
        <v>281</v>
      </c>
      <c r="G44" s="114">
        <v>236</v>
      </c>
      <c r="H44" s="114">
        <v>241</v>
      </c>
      <c r="I44" s="140">
        <v>232</v>
      </c>
      <c r="J44" s="115">
        <v>31</v>
      </c>
      <c r="K44" s="116">
        <v>13.362068965517242</v>
      </c>
    </row>
    <row r="45" spans="1:11" ht="14.1" customHeight="1" x14ac:dyDescent="0.2">
      <c r="A45" s="306" t="s">
        <v>266</v>
      </c>
      <c r="B45" s="307" t="s">
        <v>267</v>
      </c>
      <c r="C45" s="308"/>
      <c r="D45" s="113">
        <v>1.8119315333381079</v>
      </c>
      <c r="E45" s="115">
        <v>253</v>
      </c>
      <c r="F45" s="114">
        <v>271</v>
      </c>
      <c r="G45" s="114">
        <v>224</v>
      </c>
      <c r="H45" s="114">
        <v>230</v>
      </c>
      <c r="I45" s="140">
        <v>223</v>
      </c>
      <c r="J45" s="115">
        <v>30</v>
      </c>
      <c r="K45" s="116">
        <v>13.452914798206278</v>
      </c>
    </row>
    <row r="46" spans="1:11" ht="14.1" customHeight="1" x14ac:dyDescent="0.2">
      <c r="A46" s="306">
        <v>54</v>
      </c>
      <c r="B46" s="307" t="s">
        <v>268</v>
      </c>
      <c r="C46" s="308"/>
      <c r="D46" s="113">
        <v>14.917997564993197</v>
      </c>
      <c r="E46" s="115">
        <v>2083</v>
      </c>
      <c r="F46" s="114">
        <v>2151</v>
      </c>
      <c r="G46" s="114">
        <v>2242</v>
      </c>
      <c r="H46" s="114">
        <v>2379</v>
      </c>
      <c r="I46" s="140">
        <v>2391</v>
      </c>
      <c r="J46" s="115">
        <v>-308</v>
      </c>
      <c r="K46" s="116">
        <v>-12.88163948138854</v>
      </c>
    </row>
    <row r="47" spans="1:11" ht="14.1" customHeight="1" x14ac:dyDescent="0.2">
      <c r="A47" s="306">
        <v>61</v>
      </c>
      <c r="B47" s="307" t="s">
        <v>269</v>
      </c>
      <c r="C47" s="308"/>
      <c r="D47" s="113">
        <v>0.59442813149036744</v>
      </c>
      <c r="E47" s="115">
        <v>83</v>
      </c>
      <c r="F47" s="114">
        <v>86</v>
      </c>
      <c r="G47" s="114">
        <v>89</v>
      </c>
      <c r="H47" s="114">
        <v>85</v>
      </c>
      <c r="I47" s="140">
        <v>87</v>
      </c>
      <c r="J47" s="115">
        <v>-4</v>
      </c>
      <c r="K47" s="116">
        <v>-4.5977011494252871</v>
      </c>
    </row>
    <row r="48" spans="1:11" ht="14.1" customHeight="1" x14ac:dyDescent="0.2">
      <c r="A48" s="306">
        <v>62</v>
      </c>
      <c r="B48" s="307" t="s">
        <v>270</v>
      </c>
      <c r="C48" s="308"/>
      <c r="D48" s="113">
        <v>9.2959965623433352</v>
      </c>
      <c r="E48" s="115">
        <v>1298</v>
      </c>
      <c r="F48" s="114">
        <v>1398</v>
      </c>
      <c r="G48" s="114">
        <v>1372</v>
      </c>
      <c r="H48" s="114">
        <v>1490</v>
      </c>
      <c r="I48" s="140">
        <v>1356</v>
      </c>
      <c r="J48" s="115">
        <v>-58</v>
      </c>
      <c r="K48" s="116">
        <v>-4.277286135693215</v>
      </c>
    </row>
    <row r="49" spans="1:11" ht="14.1" customHeight="1" x14ac:dyDescent="0.2">
      <c r="A49" s="306">
        <v>63</v>
      </c>
      <c r="B49" s="307" t="s">
        <v>271</v>
      </c>
      <c r="C49" s="308"/>
      <c r="D49" s="113">
        <v>9.3031583470600872</v>
      </c>
      <c r="E49" s="115">
        <v>1299</v>
      </c>
      <c r="F49" s="114">
        <v>1494</v>
      </c>
      <c r="G49" s="114">
        <v>1535</v>
      </c>
      <c r="H49" s="114">
        <v>1594</v>
      </c>
      <c r="I49" s="140">
        <v>1441</v>
      </c>
      <c r="J49" s="115">
        <v>-142</v>
      </c>
      <c r="K49" s="116">
        <v>-9.854267869535045</v>
      </c>
    </row>
    <row r="50" spans="1:11" ht="14.1" customHeight="1" x14ac:dyDescent="0.2">
      <c r="A50" s="306" t="s">
        <v>272</v>
      </c>
      <c r="B50" s="307" t="s">
        <v>273</v>
      </c>
      <c r="C50" s="308"/>
      <c r="D50" s="113">
        <v>0.8164434577096612</v>
      </c>
      <c r="E50" s="115">
        <v>114</v>
      </c>
      <c r="F50" s="114">
        <v>127</v>
      </c>
      <c r="G50" s="114">
        <v>134</v>
      </c>
      <c r="H50" s="114">
        <v>124</v>
      </c>
      <c r="I50" s="140">
        <v>122</v>
      </c>
      <c r="J50" s="115">
        <v>-8</v>
      </c>
      <c r="K50" s="116">
        <v>-6.557377049180328</v>
      </c>
    </row>
    <row r="51" spans="1:11" ht="14.1" customHeight="1" x14ac:dyDescent="0.2">
      <c r="A51" s="306" t="s">
        <v>274</v>
      </c>
      <c r="B51" s="307" t="s">
        <v>275</v>
      </c>
      <c r="C51" s="308"/>
      <c r="D51" s="113">
        <v>8.0498460216285892</v>
      </c>
      <c r="E51" s="115">
        <v>1124</v>
      </c>
      <c r="F51" s="114">
        <v>1301</v>
      </c>
      <c r="G51" s="114">
        <v>1331</v>
      </c>
      <c r="H51" s="114">
        <v>1399</v>
      </c>
      <c r="I51" s="140">
        <v>1252</v>
      </c>
      <c r="J51" s="115">
        <v>-128</v>
      </c>
      <c r="K51" s="116">
        <v>-10.223642172523961</v>
      </c>
    </row>
    <row r="52" spans="1:11" ht="14.1" customHeight="1" x14ac:dyDescent="0.2">
      <c r="A52" s="306">
        <v>71</v>
      </c>
      <c r="B52" s="307" t="s">
        <v>276</v>
      </c>
      <c r="C52" s="308"/>
      <c r="D52" s="113">
        <v>11.301296283033732</v>
      </c>
      <c r="E52" s="115">
        <v>1578</v>
      </c>
      <c r="F52" s="114">
        <v>1563</v>
      </c>
      <c r="G52" s="114">
        <v>1587</v>
      </c>
      <c r="H52" s="114">
        <v>1579</v>
      </c>
      <c r="I52" s="140">
        <v>1571</v>
      </c>
      <c r="J52" s="115">
        <v>7</v>
      </c>
      <c r="K52" s="116">
        <v>0.44557606619987267</v>
      </c>
    </row>
    <row r="53" spans="1:11" ht="14.1" customHeight="1" x14ac:dyDescent="0.2">
      <c r="A53" s="306" t="s">
        <v>277</v>
      </c>
      <c r="B53" s="307" t="s">
        <v>278</v>
      </c>
      <c r="C53" s="308"/>
      <c r="D53" s="113">
        <v>0.91670844374418103</v>
      </c>
      <c r="E53" s="115">
        <v>128</v>
      </c>
      <c r="F53" s="114">
        <v>124</v>
      </c>
      <c r="G53" s="114">
        <v>125</v>
      </c>
      <c r="H53" s="114">
        <v>130</v>
      </c>
      <c r="I53" s="140">
        <v>132</v>
      </c>
      <c r="J53" s="115">
        <v>-4</v>
      </c>
      <c r="K53" s="116">
        <v>-3.0303030303030303</v>
      </c>
    </row>
    <row r="54" spans="1:11" ht="14.1" customHeight="1" x14ac:dyDescent="0.2">
      <c r="A54" s="306" t="s">
        <v>279</v>
      </c>
      <c r="B54" s="307" t="s">
        <v>280</v>
      </c>
      <c r="C54" s="308"/>
      <c r="D54" s="113">
        <v>9.9548807562844654</v>
      </c>
      <c r="E54" s="115">
        <v>1390</v>
      </c>
      <c r="F54" s="114">
        <v>1391</v>
      </c>
      <c r="G54" s="114">
        <v>1414</v>
      </c>
      <c r="H54" s="114">
        <v>1398</v>
      </c>
      <c r="I54" s="140">
        <v>1388</v>
      </c>
      <c r="J54" s="115">
        <v>2</v>
      </c>
      <c r="K54" s="116">
        <v>0.14409221902017291</v>
      </c>
    </row>
    <row r="55" spans="1:11" ht="14.1" customHeight="1" x14ac:dyDescent="0.2">
      <c r="A55" s="306">
        <v>72</v>
      </c>
      <c r="B55" s="307" t="s">
        <v>281</v>
      </c>
      <c r="C55" s="308"/>
      <c r="D55" s="113">
        <v>1.2031798324142375</v>
      </c>
      <c r="E55" s="115">
        <v>168</v>
      </c>
      <c r="F55" s="114">
        <v>173</v>
      </c>
      <c r="G55" s="114">
        <v>171</v>
      </c>
      <c r="H55" s="114">
        <v>180</v>
      </c>
      <c r="I55" s="140">
        <v>184</v>
      </c>
      <c r="J55" s="115">
        <v>-16</v>
      </c>
      <c r="K55" s="116">
        <v>-8.695652173913043</v>
      </c>
    </row>
    <row r="56" spans="1:11" ht="14.1" customHeight="1" x14ac:dyDescent="0.2">
      <c r="A56" s="306" t="s">
        <v>282</v>
      </c>
      <c r="B56" s="307" t="s">
        <v>283</v>
      </c>
      <c r="C56" s="308"/>
      <c r="D56" s="113">
        <v>0.17188283320203396</v>
      </c>
      <c r="E56" s="115">
        <v>24</v>
      </c>
      <c r="F56" s="114">
        <v>23</v>
      </c>
      <c r="G56" s="114">
        <v>23</v>
      </c>
      <c r="H56" s="114">
        <v>24</v>
      </c>
      <c r="I56" s="140">
        <v>24</v>
      </c>
      <c r="J56" s="115">
        <v>0</v>
      </c>
      <c r="K56" s="116">
        <v>0</v>
      </c>
    </row>
    <row r="57" spans="1:11" ht="14.1" customHeight="1" x14ac:dyDescent="0.2">
      <c r="A57" s="306" t="s">
        <v>284</v>
      </c>
      <c r="B57" s="307" t="s">
        <v>285</v>
      </c>
      <c r="C57" s="308"/>
      <c r="D57" s="113">
        <v>0.80211988827615843</v>
      </c>
      <c r="E57" s="115">
        <v>112</v>
      </c>
      <c r="F57" s="114">
        <v>117</v>
      </c>
      <c r="G57" s="114">
        <v>113</v>
      </c>
      <c r="H57" s="114">
        <v>117</v>
      </c>
      <c r="I57" s="140">
        <v>119</v>
      </c>
      <c r="J57" s="115">
        <v>-7</v>
      </c>
      <c r="K57" s="116">
        <v>-5.882352941176471</v>
      </c>
    </row>
    <row r="58" spans="1:11" ht="14.1" customHeight="1" x14ac:dyDescent="0.2">
      <c r="A58" s="306">
        <v>73</v>
      </c>
      <c r="B58" s="307" t="s">
        <v>286</v>
      </c>
      <c r="C58" s="308"/>
      <c r="D58" s="113">
        <v>0.68036954809138439</v>
      </c>
      <c r="E58" s="115">
        <v>95</v>
      </c>
      <c r="F58" s="114">
        <v>89</v>
      </c>
      <c r="G58" s="114">
        <v>89</v>
      </c>
      <c r="H58" s="114">
        <v>94</v>
      </c>
      <c r="I58" s="140">
        <v>89</v>
      </c>
      <c r="J58" s="115">
        <v>6</v>
      </c>
      <c r="K58" s="116">
        <v>6.7415730337078648</v>
      </c>
    </row>
    <row r="59" spans="1:11" ht="14.1" customHeight="1" x14ac:dyDescent="0.2">
      <c r="A59" s="306" t="s">
        <v>287</v>
      </c>
      <c r="B59" s="307" t="s">
        <v>288</v>
      </c>
      <c r="C59" s="308"/>
      <c r="D59" s="113">
        <v>0.45835422187209052</v>
      </c>
      <c r="E59" s="115">
        <v>64</v>
      </c>
      <c r="F59" s="114">
        <v>58</v>
      </c>
      <c r="G59" s="114">
        <v>60</v>
      </c>
      <c r="H59" s="114">
        <v>64</v>
      </c>
      <c r="I59" s="140">
        <v>60</v>
      </c>
      <c r="J59" s="115">
        <v>4</v>
      </c>
      <c r="K59" s="116">
        <v>6.666666666666667</v>
      </c>
    </row>
    <row r="60" spans="1:11" ht="14.1" customHeight="1" x14ac:dyDescent="0.2">
      <c r="A60" s="306">
        <v>81</v>
      </c>
      <c r="B60" s="307" t="s">
        <v>289</v>
      </c>
      <c r="C60" s="308"/>
      <c r="D60" s="113">
        <v>3.2013177683878822</v>
      </c>
      <c r="E60" s="115">
        <v>447</v>
      </c>
      <c r="F60" s="114">
        <v>449</v>
      </c>
      <c r="G60" s="114">
        <v>437</v>
      </c>
      <c r="H60" s="114">
        <v>430</v>
      </c>
      <c r="I60" s="140">
        <v>428</v>
      </c>
      <c r="J60" s="115">
        <v>19</v>
      </c>
      <c r="K60" s="116">
        <v>4.4392523364485985</v>
      </c>
    </row>
    <row r="61" spans="1:11" ht="14.1" customHeight="1" x14ac:dyDescent="0.2">
      <c r="A61" s="306" t="s">
        <v>290</v>
      </c>
      <c r="B61" s="307" t="s">
        <v>291</v>
      </c>
      <c r="C61" s="308"/>
      <c r="D61" s="113">
        <v>1.2389887559979946</v>
      </c>
      <c r="E61" s="115">
        <v>173</v>
      </c>
      <c r="F61" s="114">
        <v>180</v>
      </c>
      <c r="G61" s="114">
        <v>175</v>
      </c>
      <c r="H61" s="114">
        <v>173</v>
      </c>
      <c r="I61" s="140">
        <v>182</v>
      </c>
      <c r="J61" s="115">
        <v>-9</v>
      </c>
      <c r="K61" s="116">
        <v>-4.9450549450549453</v>
      </c>
    </row>
    <row r="62" spans="1:11" ht="14.1" customHeight="1" x14ac:dyDescent="0.2">
      <c r="A62" s="306" t="s">
        <v>292</v>
      </c>
      <c r="B62" s="307" t="s">
        <v>293</v>
      </c>
      <c r="C62" s="308"/>
      <c r="D62" s="113">
        <v>1.0599441380792094</v>
      </c>
      <c r="E62" s="115">
        <v>148</v>
      </c>
      <c r="F62" s="114">
        <v>146</v>
      </c>
      <c r="G62" s="114">
        <v>141</v>
      </c>
      <c r="H62" s="114">
        <v>139</v>
      </c>
      <c r="I62" s="140">
        <v>130</v>
      </c>
      <c r="J62" s="115">
        <v>18</v>
      </c>
      <c r="K62" s="116">
        <v>13.846153846153847</v>
      </c>
    </row>
    <row r="63" spans="1:11" ht="14.1" customHeight="1" x14ac:dyDescent="0.2">
      <c r="A63" s="306"/>
      <c r="B63" s="307" t="s">
        <v>294</v>
      </c>
      <c r="C63" s="308"/>
      <c r="D63" s="113">
        <v>0.90238487431067826</v>
      </c>
      <c r="E63" s="115">
        <v>126</v>
      </c>
      <c r="F63" s="114">
        <v>121</v>
      </c>
      <c r="G63" s="114">
        <v>122</v>
      </c>
      <c r="H63" s="114">
        <v>117</v>
      </c>
      <c r="I63" s="140">
        <v>107</v>
      </c>
      <c r="J63" s="115">
        <v>19</v>
      </c>
      <c r="K63" s="116">
        <v>17.757009345794394</v>
      </c>
    </row>
    <row r="64" spans="1:11" ht="14.1" customHeight="1" x14ac:dyDescent="0.2">
      <c r="A64" s="306" t="s">
        <v>295</v>
      </c>
      <c r="B64" s="307" t="s">
        <v>296</v>
      </c>
      <c r="C64" s="308"/>
      <c r="D64" s="113">
        <v>5.0132493017259902E-2</v>
      </c>
      <c r="E64" s="115">
        <v>7</v>
      </c>
      <c r="F64" s="114">
        <v>7</v>
      </c>
      <c r="G64" s="114">
        <v>6</v>
      </c>
      <c r="H64" s="114">
        <v>7</v>
      </c>
      <c r="I64" s="140">
        <v>5</v>
      </c>
      <c r="J64" s="115">
        <v>2</v>
      </c>
      <c r="K64" s="116">
        <v>40</v>
      </c>
    </row>
    <row r="65" spans="1:11" ht="14.1" customHeight="1" x14ac:dyDescent="0.2">
      <c r="A65" s="306" t="s">
        <v>297</v>
      </c>
      <c r="B65" s="307" t="s">
        <v>298</v>
      </c>
      <c r="C65" s="308"/>
      <c r="D65" s="113">
        <v>0.587266346773616</v>
      </c>
      <c r="E65" s="115">
        <v>82</v>
      </c>
      <c r="F65" s="114">
        <v>81</v>
      </c>
      <c r="G65" s="114">
        <v>80</v>
      </c>
      <c r="H65" s="114">
        <v>79</v>
      </c>
      <c r="I65" s="140">
        <v>76</v>
      </c>
      <c r="J65" s="115">
        <v>6</v>
      </c>
      <c r="K65" s="116">
        <v>7.8947368421052628</v>
      </c>
    </row>
    <row r="66" spans="1:11" ht="14.1" customHeight="1" x14ac:dyDescent="0.2">
      <c r="A66" s="306">
        <v>82</v>
      </c>
      <c r="B66" s="307" t="s">
        <v>299</v>
      </c>
      <c r="C66" s="308"/>
      <c r="D66" s="113">
        <v>2.5710807133137576</v>
      </c>
      <c r="E66" s="115">
        <v>359</v>
      </c>
      <c r="F66" s="114">
        <v>368</v>
      </c>
      <c r="G66" s="114">
        <v>370</v>
      </c>
      <c r="H66" s="114">
        <v>383</v>
      </c>
      <c r="I66" s="140">
        <v>365</v>
      </c>
      <c r="J66" s="115">
        <v>-6</v>
      </c>
      <c r="K66" s="116">
        <v>-1.6438356164383561</v>
      </c>
    </row>
    <row r="67" spans="1:11" ht="14.1" customHeight="1" x14ac:dyDescent="0.2">
      <c r="A67" s="306" t="s">
        <v>300</v>
      </c>
      <c r="B67" s="307" t="s">
        <v>301</v>
      </c>
      <c r="C67" s="308"/>
      <c r="D67" s="113">
        <v>1.2747976795817517</v>
      </c>
      <c r="E67" s="115">
        <v>178</v>
      </c>
      <c r="F67" s="114">
        <v>180</v>
      </c>
      <c r="G67" s="114">
        <v>177</v>
      </c>
      <c r="H67" s="114">
        <v>180</v>
      </c>
      <c r="I67" s="140">
        <v>175</v>
      </c>
      <c r="J67" s="115">
        <v>3</v>
      </c>
      <c r="K67" s="116">
        <v>1.7142857142857142</v>
      </c>
    </row>
    <row r="68" spans="1:11" ht="14.1" customHeight="1" x14ac:dyDescent="0.2">
      <c r="A68" s="306" t="s">
        <v>302</v>
      </c>
      <c r="B68" s="307" t="s">
        <v>303</v>
      </c>
      <c r="C68" s="308"/>
      <c r="D68" s="113">
        <v>0.84509059657666685</v>
      </c>
      <c r="E68" s="115">
        <v>118</v>
      </c>
      <c r="F68" s="114">
        <v>126</v>
      </c>
      <c r="G68" s="114">
        <v>133</v>
      </c>
      <c r="H68" s="114">
        <v>144</v>
      </c>
      <c r="I68" s="140">
        <v>133</v>
      </c>
      <c r="J68" s="115">
        <v>-15</v>
      </c>
      <c r="K68" s="116">
        <v>-11.278195488721805</v>
      </c>
    </row>
    <row r="69" spans="1:11" ht="14.1" customHeight="1" x14ac:dyDescent="0.2">
      <c r="A69" s="306">
        <v>83</v>
      </c>
      <c r="B69" s="307" t="s">
        <v>304</v>
      </c>
      <c r="C69" s="308"/>
      <c r="D69" s="113">
        <v>3.8029076845950009</v>
      </c>
      <c r="E69" s="115">
        <v>531</v>
      </c>
      <c r="F69" s="114">
        <v>552</v>
      </c>
      <c r="G69" s="114">
        <v>530</v>
      </c>
      <c r="H69" s="114">
        <v>531</v>
      </c>
      <c r="I69" s="140">
        <v>526</v>
      </c>
      <c r="J69" s="115">
        <v>5</v>
      </c>
      <c r="K69" s="116">
        <v>0.95057034220532322</v>
      </c>
    </row>
    <row r="70" spans="1:11" ht="14.1" customHeight="1" x14ac:dyDescent="0.2">
      <c r="A70" s="306" t="s">
        <v>305</v>
      </c>
      <c r="B70" s="307" t="s">
        <v>306</v>
      </c>
      <c r="C70" s="308"/>
      <c r="D70" s="113">
        <v>2.6283749910477692</v>
      </c>
      <c r="E70" s="115">
        <v>367</v>
      </c>
      <c r="F70" s="114">
        <v>372</v>
      </c>
      <c r="G70" s="114">
        <v>354</v>
      </c>
      <c r="H70" s="114">
        <v>356</v>
      </c>
      <c r="I70" s="140">
        <v>354</v>
      </c>
      <c r="J70" s="115">
        <v>13</v>
      </c>
      <c r="K70" s="116">
        <v>3.6723163841807911</v>
      </c>
    </row>
    <row r="71" spans="1:11" ht="14.1" customHeight="1" x14ac:dyDescent="0.2">
      <c r="A71" s="306"/>
      <c r="B71" s="307" t="s">
        <v>307</v>
      </c>
      <c r="C71" s="308"/>
      <c r="D71" s="113">
        <v>0.90954665902742959</v>
      </c>
      <c r="E71" s="115">
        <v>127</v>
      </c>
      <c r="F71" s="114">
        <v>134</v>
      </c>
      <c r="G71" s="114">
        <v>128</v>
      </c>
      <c r="H71" s="114">
        <v>130</v>
      </c>
      <c r="I71" s="140">
        <v>129</v>
      </c>
      <c r="J71" s="115">
        <v>-2</v>
      </c>
      <c r="K71" s="116">
        <v>-1.5503875968992249</v>
      </c>
    </row>
    <row r="72" spans="1:11" ht="14.1" customHeight="1" x14ac:dyDescent="0.2">
      <c r="A72" s="306">
        <v>84</v>
      </c>
      <c r="B72" s="307" t="s">
        <v>308</v>
      </c>
      <c r="C72" s="308"/>
      <c r="D72" s="113">
        <v>1.6472104848528253</v>
      </c>
      <c r="E72" s="115">
        <v>230</v>
      </c>
      <c r="F72" s="114">
        <v>234</v>
      </c>
      <c r="G72" s="114">
        <v>225</v>
      </c>
      <c r="H72" s="114">
        <v>229</v>
      </c>
      <c r="I72" s="140">
        <v>222</v>
      </c>
      <c r="J72" s="115">
        <v>8</v>
      </c>
      <c r="K72" s="116">
        <v>3.6036036036036037</v>
      </c>
    </row>
    <row r="73" spans="1:11" ht="14.1" customHeight="1" x14ac:dyDescent="0.2">
      <c r="A73" s="306" t="s">
        <v>309</v>
      </c>
      <c r="B73" s="307" t="s">
        <v>310</v>
      </c>
      <c r="C73" s="308"/>
      <c r="D73" s="113">
        <v>0.14323569433502828</v>
      </c>
      <c r="E73" s="115">
        <v>20</v>
      </c>
      <c r="F73" s="114">
        <v>19</v>
      </c>
      <c r="G73" s="114">
        <v>19</v>
      </c>
      <c r="H73" s="114">
        <v>23</v>
      </c>
      <c r="I73" s="140">
        <v>20</v>
      </c>
      <c r="J73" s="115">
        <v>0</v>
      </c>
      <c r="K73" s="116">
        <v>0</v>
      </c>
    </row>
    <row r="74" spans="1:11" ht="14.1" customHeight="1" x14ac:dyDescent="0.2">
      <c r="A74" s="306" t="s">
        <v>311</v>
      </c>
      <c r="B74" s="307" t="s">
        <v>312</v>
      </c>
      <c r="C74" s="308"/>
      <c r="D74" s="113">
        <v>5.0132493017259902E-2</v>
      </c>
      <c r="E74" s="115">
        <v>7</v>
      </c>
      <c r="F74" s="114">
        <v>8</v>
      </c>
      <c r="G74" s="114">
        <v>8</v>
      </c>
      <c r="H74" s="114">
        <v>10</v>
      </c>
      <c r="I74" s="140">
        <v>10</v>
      </c>
      <c r="J74" s="115">
        <v>-3</v>
      </c>
      <c r="K74" s="116">
        <v>-30</v>
      </c>
    </row>
    <row r="75" spans="1:11" ht="14.1" customHeight="1" x14ac:dyDescent="0.2">
      <c r="A75" s="306" t="s">
        <v>313</v>
      </c>
      <c r="B75" s="307" t="s">
        <v>314</v>
      </c>
      <c r="C75" s="308"/>
      <c r="D75" s="113" t="s">
        <v>513</v>
      </c>
      <c r="E75" s="115" t="s">
        <v>513</v>
      </c>
      <c r="F75" s="114">
        <v>3</v>
      </c>
      <c r="G75" s="114">
        <v>3</v>
      </c>
      <c r="H75" s="114" t="s">
        <v>513</v>
      </c>
      <c r="I75" s="140">
        <v>3</v>
      </c>
      <c r="J75" s="115" t="s">
        <v>513</v>
      </c>
      <c r="K75" s="116" t="s">
        <v>513</v>
      </c>
    </row>
    <row r="76" spans="1:11" ht="14.1" customHeight="1" x14ac:dyDescent="0.2">
      <c r="A76" s="306">
        <v>91</v>
      </c>
      <c r="B76" s="307" t="s">
        <v>315</v>
      </c>
      <c r="C76" s="308"/>
      <c r="D76" s="113">
        <v>0.83076702714316408</v>
      </c>
      <c r="E76" s="115">
        <v>116</v>
      </c>
      <c r="F76" s="114">
        <v>109</v>
      </c>
      <c r="G76" s="114">
        <v>108</v>
      </c>
      <c r="H76" s="114">
        <v>115</v>
      </c>
      <c r="I76" s="140">
        <v>109</v>
      </c>
      <c r="J76" s="115">
        <v>7</v>
      </c>
      <c r="K76" s="116">
        <v>6.4220183486238529</v>
      </c>
    </row>
    <row r="77" spans="1:11" ht="14.1" customHeight="1" x14ac:dyDescent="0.2">
      <c r="A77" s="306">
        <v>92</v>
      </c>
      <c r="B77" s="307" t="s">
        <v>316</v>
      </c>
      <c r="C77" s="308"/>
      <c r="D77" s="113">
        <v>0.20052997206903961</v>
      </c>
      <c r="E77" s="115">
        <v>28</v>
      </c>
      <c r="F77" s="114">
        <v>24</v>
      </c>
      <c r="G77" s="114">
        <v>27</v>
      </c>
      <c r="H77" s="114">
        <v>28</v>
      </c>
      <c r="I77" s="140">
        <v>27</v>
      </c>
      <c r="J77" s="115">
        <v>1</v>
      </c>
      <c r="K77" s="116">
        <v>3.7037037037037037</v>
      </c>
    </row>
    <row r="78" spans="1:11" ht="14.1" customHeight="1" x14ac:dyDescent="0.2">
      <c r="A78" s="306">
        <v>93</v>
      </c>
      <c r="B78" s="307" t="s">
        <v>317</v>
      </c>
      <c r="C78" s="308"/>
      <c r="D78" s="113">
        <v>8.5941416601016979E-2</v>
      </c>
      <c r="E78" s="115">
        <v>12</v>
      </c>
      <c r="F78" s="114">
        <v>14</v>
      </c>
      <c r="G78" s="114">
        <v>13</v>
      </c>
      <c r="H78" s="114">
        <v>15</v>
      </c>
      <c r="I78" s="140">
        <v>14</v>
      </c>
      <c r="J78" s="115">
        <v>-2</v>
      </c>
      <c r="K78" s="116">
        <v>-14.285714285714286</v>
      </c>
    </row>
    <row r="79" spans="1:11" ht="14.1" customHeight="1" x14ac:dyDescent="0.2">
      <c r="A79" s="306">
        <v>94</v>
      </c>
      <c r="B79" s="307" t="s">
        <v>318</v>
      </c>
      <c r="C79" s="308"/>
      <c r="D79" s="113">
        <v>0.45119243715533913</v>
      </c>
      <c r="E79" s="115">
        <v>63</v>
      </c>
      <c r="F79" s="114">
        <v>65</v>
      </c>
      <c r="G79" s="114">
        <v>66</v>
      </c>
      <c r="H79" s="114">
        <v>67</v>
      </c>
      <c r="I79" s="140">
        <v>70</v>
      </c>
      <c r="J79" s="115">
        <v>-7</v>
      </c>
      <c r="K79" s="116">
        <v>-10</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5.0347346558762442</v>
      </c>
      <c r="E81" s="143">
        <v>703</v>
      </c>
      <c r="F81" s="144">
        <v>732</v>
      </c>
      <c r="G81" s="144">
        <v>706</v>
      </c>
      <c r="H81" s="144">
        <v>726</v>
      </c>
      <c r="I81" s="145">
        <v>699</v>
      </c>
      <c r="J81" s="143">
        <v>4</v>
      </c>
      <c r="K81" s="146">
        <v>0.57224606580829762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4101</v>
      </c>
      <c r="G12" s="536">
        <v>3362</v>
      </c>
      <c r="H12" s="536">
        <v>5703</v>
      </c>
      <c r="I12" s="536">
        <v>3938</v>
      </c>
      <c r="J12" s="537">
        <v>4149</v>
      </c>
      <c r="K12" s="538">
        <v>-48</v>
      </c>
      <c r="L12" s="349">
        <v>-1.1569052783803326</v>
      </c>
    </row>
    <row r="13" spans="1:17" s="110" customFormat="1" ht="15" customHeight="1" x14ac:dyDescent="0.2">
      <c r="A13" s="350" t="s">
        <v>344</v>
      </c>
      <c r="B13" s="351" t="s">
        <v>345</v>
      </c>
      <c r="C13" s="347"/>
      <c r="D13" s="347"/>
      <c r="E13" s="348"/>
      <c r="F13" s="536">
        <v>2305</v>
      </c>
      <c r="G13" s="536">
        <v>1724</v>
      </c>
      <c r="H13" s="536">
        <v>3042</v>
      </c>
      <c r="I13" s="536">
        <v>2106</v>
      </c>
      <c r="J13" s="537">
        <v>2286</v>
      </c>
      <c r="K13" s="538">
        <v>19</v>
      </c>
      <c r="L13" s="349">
        <v>0.8311461067366579</v>
      </c>
    </row>
    <row r="14" spans="1:17" s="110" customFormat="1" ht="22.5" customHeight="1" x14ac:dyDescent="0.2">
      <c r="A14" s="350"/>
      <c r="B14" s="351" t="s">
        <v>346</v>
      </c>
      <c r="C14" s="347"/>
      <c r="D14" s="347"/>
      <c r="E14" s="348"/>
      <c r="F14" s="536">
        <v>1796</v>
      </c>
      <c r="G14" s="536">
        <v>1638</v>
      </c>
      <c r="H14" s="536">
        <v>2661</v>
      </c>
      <c r="I14" s="536">
        <v>1832</v>
      </c>
      <c r="J14" s="537">
        <v>1863</v>
      </c>
      <c r="K14" s="538">
        <v>-67</v>
      </c>
      <c r="L14" s="349">
        <v>-3.5963499731615673</v>
      </c>
    </row>
    <row r="15" spans="1:17" s="110" customFormat="1" ht="15" customHeight="1" x14ac:dyDescent="0.2">
      <c r="A15" s="350" t="s">
        <v>347</v>
      </c>
      <c r="B15" s="351" t="s">
        <v>108</v>
      </c>
      <c r="C15" s="347"/>
      <c r="D15" s="347"/>
      <c r="E15" s="348"/>
      <c r="F15" s="536">
        <v>977</v>
      </c>
      <c r="G15" s="536">
        <v>689</v>
      </c>
      <c r="H15" s="536">
        <v>2452</v>
      </c>
      <c r="I15" s="536">
        <v>844</v>
      </c>
      <c r="J15" s="537">
        <v>920</v>
      </c>
      <c r="K15" s="538">
        <v>57</v>
      </c>
      <c r="L15" s="349">
        <v>6.1956521739130439</v>
      </c>
    </row>
    <row r="16" spans="1:17" s="110" customFormat="1" ht="15" customHeight="1" x14ac:dyDescent="0.2">
      <c r="A16" s="350"/>
      <c r="B16" s="351" t="s">
        <v>109</v>
      </c>
      <c r="C16" s="347"/>
      <c r="D16" s="347"/>
      <c r="E16" s="348"/>
      <c r="F16" s="536">
        <v>2674</v>
      </c>
      <c r="G16" s="536">
        <v>2289</v>
      </c>
      <c r="H16" s="536">
        <v>2867</v>
      </c>
      <c r="I16" s="536">
        <v>2654</v>
      </c>
      <c r="J16" s="537">
        <v>2797</v>
      </c>
      <c r="K16" s="538">
        <v>-123</v>
      </c>
      <c r="L16" s="349">
        <v>-4.3975688237397215</v>
      </c>
    </row>
    <row r="17" spans="1:12" s="110" customFormat="1" ht="15" customHeight="1" x14ac:dyDescent="0.2">
      <c r="A17" s="350"/>
      <c r="B17" s="351" t="s">
        <v>110</v>
      </c>
      <c r="C17" s="347"/>
      <c r="D17" s="347"/>
      <c r="E17" s="348"/>
      <c r="F17" s="536">
        <v>382</v>
      </c>
      <c r="G17" s="536">
        <v>333</v>
      </c>
      <c r="H17" s="536">
        <v>331</v>
      </c>
      <c r="I17" s="536">
        <v>390</v>
      </c>
      <c r="J17" s="537">
        <v>377</v>
      </c>
      <c r="K17" s="538">
        <v>5</v>
      </c>
      <c r="L17" s="349">
        <v>1.3262599469496021</v>
      </c>
    </row>
    <row r="18" spans="1:12" s="110" customFormat="1" ht="15" customHeight="1" x14ac:dyDescent="0.2">
      <c r="A18" s="350"/>
      <c r="B18" s="351" t="s">
        <v>111</v>
      </c>
      <c r="C18" s="347"/>
      <c r="D18" s="347"/>
      <c r="E18" s="348"/>
      <c r="F18" s="536">
        <v>68</v>
      </c>
      <c r="G18" s="536">
        <v>51</v>
      </c>
      <c r="H18" s="536">
        <v>53</v>
      </c>
      <c r="I18" s="536">
        <v>50</v>
      </c>
      <c r="J18" s="537">
        <v>55</v>
      </c>
      <c r="K18" s="538">
        <v>13</v>
      </c>
      <c r="L18" s="349">
        <v>23.636363636363637</v>
      </c>
    </row>
    <row r="19" spans="1:12" s="110" customFormat="1" ht="15" customHeight="1" x14ac:dyDescent="0.2">
      <c r="A19" s="118" t="s">
        <v>113</v>
      </c>
      <c r="B19" s="119" t="s">
        <v>181</v>
      </c>
      <c r="C19" s="347"/>
      <c r="D19" s="347"/>
      <c r="E19" s="348"/>
      <c r="F19" s="536">
        <v>2663</v>
      </c>
      <c r="G19" s="536">
        <v>2099</v>
      </c>
      <c r="H19" s="536">
        <v>4113</v>
      </c>
      <c r="I19" s="536">
        <v>2491</v>
      </c>
      <c r="J19" s="537">
        <v>2763</v>
      </c>
      <c r="K19" s="538">
        <v>-100</v>
      </c>
      <c r="L19" s="349">
        <v>-3.619254433586681</v>
      </c>
    </row>
    <row r="20" spans="1:12" s="110" customFormat="1" ht="15" customHeight="1" x14ac:dyDescent="0.2">
      <c r="A20" s="118"/>
      <c r="B20" s="119" t="s">
        <v>182</v>
      </c>
      <c r="C20" s="347"/>
      <c r="D20" s="347"/>
      <c r="E20" s="348"/>
      <c r="F20" s="536">
        <v>1438</v>
      </c>
      <c r="G20" s="536">
        <v>1263</v>
      </c>
      <c r="H20" s="536">
        <v>1590</v>
      </c>
      <c r="I20" s="536">
        <v>1447</v>
      </c>
      <c r="J20" s="537">
        <v>1386</v>
      </c>
      <c r="K20" s="538">
        <v>52</v>
      </c>
      <c r="L20" s="349">
        <v>3.7518037518037519</v>
      </c>
    </row>
    <row r="21" spans="1:12" s="110" customFormat="1" ht="15" customHeight="1" x14ac:dyDescent="0.2">
      <c r="A21" s="118" t="s">
        <v>113</v>
      </c>
      <c r="B21" s="119" t="s">
        <v>116</v>
      </c>
      <c r="C21" s="347"/>
      <c r="D21" s="347"/>
      <c r="E21" s="348"/>
      <c r="F21" s="536">
        <v>3323</v>
      </c>
      <c r="G21" s="536">
        <v>2810</v>
      </c>
      <c r="H21" s="536">
        <v>4888</v>
      </c>
      <c r="I21" s="536">
        <v>3152</v>
      </c>
      <c r="J21" s="537">
        <v>3436</v>
      </c>
      <c r="K21" s="538">
        <v>-113</v>
      </c>
      <c r="L21" s="349">
        <v>-3.2887077997671712</v>
      </c>
    </row>
    <row r="22" spans="1:12" s="110" customFormat="1" ht="15" customHeight="1" x14ac:dyDescent="0.2">
      <c r="A22" s="118"/>
      <c r="B22" s="119" t="s">
        <v>117</v>
      </c>
      <c r="C22" s="347"/>
      <c r="D22" s="347"/>
      <c r="E22" s="348"/>
      <c r="F22" s="536">
        <v>776</v>
      </c>
      <c r="G22" s="536">
        <v>551</v>
      </c>
      <c r="H22" s="536">
        <v>809</v>
      </c>
      <c r="I22" s="536">
        <v>782</v>
      </c>
      <c r="J22" s="537">
        <v>710</v>
      </c>
      <c r="K22" s="538">
        <v>66</v>
      </c>
      <c r="L22" s="349">
        <v>9.295774647887324</v>
      </c>
    </row>
    <row r="23" spans="1:12" s="110" customFormat="1" ht="15" customHeight="1" x14ac:dyDescent="0.2">
      <c r="A23" s="352" t="s">
        <v>347</v>
      </c>
      <c r="B23" s="353" t="s">
        <v>193</v>
      </c>
      <c r="C23" s="354"/>
      <c r="D23" s="354"/>
      <c r="E23" s="355"/>
      <c r="F23" s="539">
        <v>180</v>
      </c>
      <c r="G23" s="539">
        <v>193</v>
      </c>
      <c r="H23" s="539">
        <v>1442</v>
      </c>
      <c r="I23" s="539">
        <v>162</v>
      </c>
      <c r="J23" s="540">
        <v>214</v>
      </c>
      <c r="K23" s="541">
        <v>-34</v>
      </c>
      <c r="L23" s="356">
        <v>-15.88785046728972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32.299999999999997</v>
      </c>
      <c r="G25" s="542">
        <v>34.5</v>
      </c>
      <c r="H25" s="542">
        <v>35.700000000000003</v>
      </c>
      <c r="I25" s="542">
        <v>36.700000000000003</v>
      </c>
      <c r="J25" s="542">
        <v>35</v>
      </c>
      <c r="K25" s="543" t="s">
        <v>349</v>
      </c>
      <c r="L25" s="364">
        <v>-2.7000000000000028</v>
      </c>
    </row>
    <row r="26" spans="1:12" s="110" customFormat="1" ht="15" customHeight="1" x14ac:dyDescent="0.2">
      <c r="A26" s="365" t="s">
        <v>105</v>
      </c>
      <c r="B26" s="366" t="s">
        <v>345</v>
      </c>
      <c r="C26" s="362"/>
      <c r="D26" s="362"/>
      <c r="E26" s="363"/>
      <c r="F26" s="542">
        <v>31.8</v>
      </c>
      <c r="G26" s="542">
        <v>34.299999999999997</v>
      </c>
      <c r="H26" s="542">
        <v>34.5</v>
      </c>
      <c r="I26" s="542">
        <v>36.700000000000003</v>
      </c>
      <c r="J26" s="544">
        <v>33.700000000000003</v>
      </c>
      <c r="K26" s="543" t="s">
        <v>349</v>
      </c>
      <c r="L26" s="364">
        <v>-1.9000000000000021</v>
      </c>
    </row>
    <row r="27" spans="1:12" s="110" customFormat="1" ht="15" customHeight="1" x14ac:dyDescent="0.2">
      <c r="A27" s="365"/>
      <c r="B27" s="366" t="s">
        <v>346</v>
      </c>
      <c r="C27" s="362"/>
      <c r="D27" s="362"/>
      <c r="E27" s="363"/>
      <c r="F27" s="542">
        <v>33</v>
      </c>
      <c r="G27" s="542">
        <v>34.6</v>
      </c>
      <c r="H27" s="542">
        <v>36.9</v>
      </c>
      <c r="I27" s="542">
        <v>36.799999999999997</v>
      </c>
      <c r="J27" s="542">
        <v>36.700000000000003</v>
      </c>
      <c r="K27" s="543" t="s">
        <v>349</v>
      </c>
      <c r="L27" s="364">
        <v>-3.7000000000000028</v>
      </c>
    </row>
    <row r="28" spans="1:12" s="110" customFormat="1" ht="15" customHeight="1" x14ac:dyDescent="0.2">
      <c r="A28" s="365" t="s">
        <v>113</v>
      </c>
      <c r="B28" s="366" t="s">
        <v>108</v>
      </c>
      <c r="C28" s="362"/>
      <c r="D28" s="362"/>
      <c r="E28" s="363"/>
      <c r="F28" s="542">
        <v>45.2</v>
      </c>
      <c r="G28" s="542">
        <v>47.1</v>
      </c>
      <c r="H28" s="542">
        <v>44.1</v>
      </c>
      <c r="I28" s="542">
        <v>46.1</v>
      </c>
      <c r="J28" s="542">
        <v>45.3</v>
      </c>
      <c r="K28" s="543" t="s">
        <v>349</v>
      </c>
      <c r="L28" s="364">
        <v>-9.9999999999994316E-2</v>
      </c>
    </row>
    <row r="29" spans="1:12" s="110" customFormat="1" ht="11.25" x14ac:dyDescent="0.2">
      <c r="A29" s="365"/>
      <c r="B29" s="366" t="s">
        <v>109</v>
      </c>
      <c r="C29" s="362"/>
      <c r="D29" s="362"/>
      <c r="E29" s="363"/>
      <c r="F29" s="542">
        <v>29.2</v>
      </c>
      <c r="G29" s="542">
        <v>32</v>
      </c>
      <c r="H29" s="542">
        <v>32.6</v>
      </c>
      <c r="I29" s="542">
        <v>34.4</v>
      </c>
      <c r="J29" s="544">
        <v>32.6</v>
      </c>
      <c r="K29" s="543" t="s">
        <v>349</v>
      </c>
      <c r="L29" s="364">
        <v>-3.4000000000000021</v>
      </c>
    </row>
    <row r="30" spans="1:12" s="110" customFormat="1" ht="15" customHeight="1" x14ac:dyDescent="0.2">
      <c r="A30" s="365"/>
      <c r="B30" s="366" t="s">
        <v>110</v>
      </c>
      <c r="C30" s="362"/>
      <c r="D30" s="362"/>
      <c r="E30" s="363"/>
      <c r="F30" s="542">
        <v>23.9</v>
      </c>
      <c r="G30" s="542">
        <v>27</v>
      </c>
      <c r="H30" s="542">
        <v>31.4</v>
      </c>
      <c r="I30" s="542">
        <v>33.6</v>
      </c>
      <c r="J30" s="542">
        <v>28.5</v>
      </c>
      <c r="K30" s="543" t="s">
        <v>349</v>
      </c>
      <c r="L30" s="364">
        <v>-4.6000000000000014</v>
      </c>
    </row>
    <row r="31" spans="1:12" s="110" customFormat="1" ht="15" customHeight="1" x14ac:dyDescent="0.2">
      <c r="A31" s="365"/>
      <c r="B31" s="366" t="s">
        <v>111</v>
      </c>
      <c r="C31" s="362"/>
      <c r="D31" s="362"/>
      <c r="E31" s="363"/>
      <c r="F31" s="542">
        <v>39.700000000000003</v>
      </c>
      <c r="G31" s="542">
        <v>51</v>
      </c>
      <c r="H31" s="542">
        <v>43.4</v>
      </c>
      <c r="I31" s="542">
        <v>38</v>
      </c>
      <c r="J31" s="542">
        <v>43.6</v>
      </c>
      <c r="K31" s="543" t="s">
        <v>349</v>
      </c>
      <c r="L31" s="364">
        <v>-3.8999999999999986</v>
      </c>
    </row>
    <row r="32" spans="1:12" s="110" customFormat="1" ht="15" customHeight="1" x14ac:dyDescent="0.2">
      <c r="A32" s="367" t="s">
        <v>113</v>
      </c>
      <c r="B32" s="368" t="s">
        <v>181</v>
      </c>
      <c r="C32" s="362"/>
      <c r="D32" s="362"/>
      <c r="E32" s="363"/>
      <c r="F32" s="542">
        <v>29.7</v>
      </c>
      <c r="G32" s="542">
        <v>33</v>
      </c>
      <c r="H32" s="542">
        <v>32.5</v>
      </c>
      <c r="I32" s="542">
        <v>35.700000000000003</v>
      </c>
      <c r="J32" s="544">
        <v>33.299999999999997</v>
      </c>
      <c r="K32" s="543" t="s">
        <v>349</v>
      </c>
      <c r="L32" s="364">
        <v>-3.5999999999999979</v>
      </c>
    </row>
    <row r="33" spans="1:12" s="110" customFormat="1" ht="15" customHeight="1" x14ac:dyDescent="0.2">
      <c r="A33" s="367"/>
      <c r="B33" s="368" t="s">
        <v>182</v>
      </c>
      <c r="C33" s="362"/>
      <c r="D33" s="362"/>
      <c r="E33" s="363"/>
      <c r="F33" s="542">
        <v>36.799999999999997</v>
      </c>
      <c r="G33" s="542">
        <v>36.700000000000003</v>
      </c>
      <c r="H33" s="542">
        <v>41</v>
      </c>
      <c r="I33" s="542">
        <v>38.4</v>
      </c>
      <c r="J33" s="542">
        <v>38</v>
      </c>
      <c r="K33" s="543" t="s">
        <v>349</v>
      </c>
      <c r="L33" s="364">
        <v>-1.2000000000000028</v>
      </c>
    </row>
    <row r="34" spans="1:12" s="369" customFormat="1" ht="15" customHeight="1" x14ac:dyDescent="0.2">
      <c r="A34" s="367" t="s">
        <v>113</v>
      </c>
      <c r="B34" s="368" t="s">
        <v>116</v>
      </c>
      <c r="C34" s="362"/>
      <c r="D34" s="362"/>
      <c r="E34" s="363"/>
      <c r="F34" s="542">
        <v>29.6</v>
      </c>
      <c r="G34" s="542">
        <v>31.3</v>
      </c>
      <c r="H34" s="542">
        <v>32.5</v>
      </c>
      <c r="I34" s="542">
        <v>32.9</v>
      </c>
      <c r="J34" s="542">
        <v>31.7</v>
      </c>
      <c r="K34" s="543" t="s">
        <v>349</v>
      </c>
      <c r="L34" s="364">
        <v>-2.0999999999999979</v>
      </c>
    </row>
    <row r="35" spans="1:12" s="369" customFormat="1" ht="11.25" x14ac:dyDescent="0.2">
      <c r="A35" s="370"/>
      <c r="B35" s="371" t="s">
        <v>117</v>
      </c>
      <c r="C35" s="372"/>
      <c r="D35" s="372"/>
      <c r="E35" s="373"/>
      <c r="F35" s="545">
        <v>44</v>
      </c>
      <c r="G35" s="545">
        <v>49.3</v>
      </c>
      <c r="H35" s="545">
        <v>51.8</v>
      </c>
      <c r="I35" s="545">
        <v>51.6</v>
      </c>
      <c r="J35" s="546">
        <v>50.7</v>
      </c>
      <c r="K35" s="547" t="s">
        <v>349</v>
      </c>
      <c r="L35" s="374">
        <v>-6.7000000000000028</v>
      </c>
    </row>
    <row r="36" spans="1:12" s="369" customFormat="1" ht="15.95" customHeight="1" x14ac:dyDescent="0.2">
      <c r="A36" s="375" t="s">
        <v>350</v>
      </c>
      <c r="B36" s="376"/>
      <c r="C36" s="377"/>
      <c r="D36" s="376"/>
      <c r="E36" s="378"/>
      <c r="F36" s="548">
        <v>3884</v>
      </c>
      <c r="G36" s="548">
        <v>3148</v>
      </c>
      <c r="H36" s="548">
        <v>4139</v>
      </c>
      <c r="I36" s="548">
        <v>3768</v>
      </c>
      <c r="J36" s="548">
        <v>3895</v>
      </c>
      <c r="K36" s="549">
        <v>-11</v>
      </c>
      <c r="L36" s="380">
        <v>-0.28241335044929394</v>
      </c>
    </row>
    <row r="37" spans="1:12" s="369" customFormat="1" ht="15.95" customHeight="1" x14ac:dyDescent="0.2">
      <c r="A37" s="381"/>
      <c r="B37" s="382" t="s">
        <v>113</v>
      </c>
      <c r="C37" s="382" t="s">
        <v>351</v>
      </c>
      <c r="D37" s="382"/>
      <c r="E37" s="383"/>
      <c r="F37" s="548">
        <v>1256</v>
      </c>
      <c r="G37" s="548">
        <v>1085</v>
      </c>
      <c r="H37" s="548">
        <v>1477</v>
      </c>
      <c r="I37" s="548">
        <v>1384</v>
      </c>
      <c r="J37" s="548">
        <v>1363</v>
      </c>
      <c r="K37" s="549">
        <v>-107</v>
      </c>
      <c r="L37" s="380">
        <v>-7.8503301540719006</v>
      </c>
    </row>
    <row r="38" spans="1:12" s="369" customFormat="1" ht="15.95" customHeight="1" x14ac:dyDescent="0.2">
      <c r="A38" s="381"/>
      <c r="B38" s="384" t="s">
        <v>105</v>
      </c>
      <c r="C38" s="384" t="s">
        <v>106</v>
      </c>
      <c r="D38" s="385"/>
      <c r="E38" s="383"/>
      <c r="F38" s="548">
        <v>2212</v>
      </c>
      <c r="G38" s="548">
        <v>1626</v>
      </c>
      <c r="H38" s="548">
        <v>2149</v>
      </c>
      <c r="I38" s="548">
        <v>2032</v>
      </c>
      <c r="J38" s="550">
        <v>2163</v>
      </c>
      <c r="K38" s="549">
        <v>49</v>
      </c>
      <c r="L38" s="380">
        <v>2.2653721682847898</v>
      </c>
    </row>
    <row r="39" spans="1:12" s="369" customFormat="1" ht="15.95" customHeight="1" x14ac:dyDescent="0.2">
      <c r="A39" s="381"/>
      <c r="B39" s="385"/>
      <c r="C39" s="382" t="s">
        <v>352</v>
      </c>
      <c r="D39" s="385"/>
      <c r="E39" s="383"/>
      <c r="F39" s="548">
        <v>704</v>
      </c>
      <c r="G39" s="548">
        <v>558</v>
      </c>
      <c r="H39" s="548">
        <v>742</v>
      </c>
      <c r="I39" s="548">
        <v>746</v>
      </c>
      <c r="J39" s="548">
        <v>728</v>
      </c>
      <c r="K39" s="549">
        <v>-24</v>
      </c>
      <c r="L39" s="380">
        <v>-3.2967032967032965</v>
      </c>
    </row>
    <row r="40" spans="1:12" s="369" customFormat="1" ht="15.95" customHeight="1" x14ac:dyDescent="0.2">
      <c r="A40" s="381"/>
      <c r="B40" s="384"/>
      <c r="C40" s="384" t="s">
        <v>107</v>
      </c>
      <c r="D40" s="385"/>
      <c r="E40" s="383"/>
      <c r="F40" s="548">
        <v>1672</v>
      </c>
      <c r="G40" s="548">
        <v>1522</v>
      </c>
      <c r="H40" s="548">
        <v>1990</v>
      </c>
      <c r="I40" s="548">
        <v>1736</v>
      </c>
      <c r="J40" s="548">
        <v>1732</v>
      </c>
      <c r="K40" s="549">
        <v>-60</v>
      </c>
      <c r="L40" s="380">
        <v>-3.464203233256351</v>
      </c>
    </row>
    <row r="41" spans="1:12" s="369" customFormat="1" ht="24" customHeight="1" x14ac:dyDescent="0.2">
      <c r="A41" s="381"/>
      <c r="B41" s="385"/>
      <c r="C41" s="382" t="s">
        <v>352</v>
      </c>
      <c r="D41" s="385"/>
      <c r="E41" s="383"/>
      <c r="F41" s="548">
        <v>552</v>
      </c>
      <c r="G41" s="548">
        <v>527</v>
      </c>
      <c r="H41" s="548">
        <v>735</v>
      </c>
      <c r="I41" s="548">
        <v>638</v>
      </c>
      <c r="J41" s="550">
        <v>635</v>
      </c>
      <c r="K41" s="549">
        <v>-83</v>
      </c>
      <c r="L41" s="380">
        <v>-13.070866141732283</v>
      </c>
    </row>
    <row r="42" spans="1:12" s="110" customFormat="1" ht="15" customHeight="1" x14ac:dyDescent="0.2">
      <c r="A42" s="381"/>
      <c r="B42" s="384" t="s">
        <v>113</v>
      </c>
      <c r="C42" s="384" t="s">
        <v>353</v>
      </c>
      <c r="D42" s="385"/>
      <c r="E42" s="383"/>
      <c r="F42" s="548">
        <v>850</v>
      </c>
      <c r="G42" s="548">
        <v>556</v>
      </c>
      <c r="H42" s="548">
        <v>1101</v>
      </c>
      <c r="I42" s="548">
        <v>775</v>
      </c>
      <c r="J42" s="548">
        <v>794</v>
      </c>
      <c r="K42" s="549">
        <v>56</v>
      </c>
      <c r="L42" s="380">
        <v>7.0528967254408057</v>
      </c>
    </row>
    <row r="43" spans="1:12" s="110" customFormat="1" ht="15" customHeight="1" x14ac:dyDescent="0.2">
      <c r="A43" s="381"/>
      <c r="B43" s="385"/>
      <c r="C43" s="382" t="s">
        <v>352</v>
      </c>
      <c r="D43" s="385"/>
      <c r="E43" s="383"/>
      <c r="F43" s="548">
        <v>384</v>
      </c>
      <c r="G43" s="548">
        <v>262</v>
      </c>
      <c r="H43" s="548">
        <v>485</v>
      </c>
      <c r="I43" s="548">
        <v>357</v>
      </c>
      <c r="J43" s="548">
        <v>360</v>
      </c>
      <c r="K43" s="549">
        <v>24</v>
      </c>
      <c r="L43" s="380">
        <v>6.666666666666667</v>
      </c>
    </row>
    <row r="44" spans="1:12" s="110" customFormat="1" ht="15" customHeight="1" x14ac:dyDescent="0.2">
      <c r="A44" s="381"/>
      <c r="B44" s="384"/>
      <c r="C44" s="366" t="s">
        <v>109</v>
      </c>
      <c r="D44" s="385"/>
      <c r="E44" s="383"/>
      <c r="F44" s="548">
        <v>2585</v>
      </c>
      <c r="G44" s="548">
        <v>2208</v>
      </c>
      <c r="H44" s="548">
        <v>2654</v>
      </c>
      <c r="I44" s="548">
        <v>2553</v>
      </c>
      <c r="J44" s="550">
        <v>2671</v>
      </c>
      <c r="K44" s="549">
        <v>-86</v>
      </c>
      <c r="L44" s="380">
        <v>-3.2197678771995508</v>
      </c>
    </row>
    <row r="45" spans="1:12" s="110" customFormat="1" ht="15" customHeight="1" x14ac:dyDescent="0.2">
      <c r="A45" s="381"/>
      <c r="B45" s="385"/>
      <c r="C45" s="382" t="s">
        <v>352</v>
      </c>
      <c r="D45" s="385"/>
      <c r="E45" s="383"/>
      <c r="F45" s="548">
        <v>754</v>
      </c>
      <c r="G45" s="548">
        <v>707</v>
      </c>
      <c r="H45" s="548">
        <v>865</v>
      </c>
      <c r="I45" s="548">
        <v>877</v>
      </c>
      <c r="J45" s="548">
        <v>872</v>
      </c>
      <c r="K45" s="549">
        <v>-118</v>
      </c>
      <c r="L45" s="380">
        <v>-13.532110091743119</v>
      </c>
    </row>
    <row r="46" spans="1:12" s="110" customFormat="1" ht="15" customHeight="1" x14ac:dyDescent="0.2">
      <c r="A46" s="381"/>
      <c r="B46" s="384"/>
      <c r="C46" s="366" t="s">
        <v>110</v>
      </c>
      <c r="D46" s="385"/>
      <c r="E46" s="383"/>
      <c r="F46" s="548">
        <v>381</v>
      </c>
      <c r="G46" s="548">
        <v>333</v>
      </c>
      <c r="H46" s="548">
        <v>331</v>
      </c>
      <c r="I46" s="548">
        <v>390</v>
      </c>
      <c r="J46" s="548">
        <v>375</v>
      </c>
      <c r="K46" s="549">
        <v>6</v>
      </c>
      <c r="L46" s="380">
        <v>1.6</v>
      </c>
    </row>
    <row r="47" spans="1:12" s="110" customFormat="1" ht="15" customHeight="1" x14ac:dyDescent="0.2">
      <c r="A47" s="381"/>
      <c r="B47" s="385"/>
      <c r="C47" s="382" t="s">
        <v>352</v>
      </c>
      <c r="D47" s="385"/>
      <c r="E47" s="383"/>
      <c r="F47" s="548">
        <v>91</v>
      </c>
      <c r="G47" s="548">
        <v>90</v>
      </c>
      <c r="H47" s="548">
        <v>104</v>
      </c>
      <c r="I47" s="548">
        <v>131</v>
      </c>
      <c r="J47" s="550">
        <v>107</v>
      </c>
      <c r="K47" s="549">
        <v>-16</v>
      </c>
      <c r="L47" s="380">
        <v>-14.953271028037383</v>
      </c>
    </row>
    <row r="48" spans="1:12" s="110" customFormat="1" ht="15" customHeight="1" x14ac:dyDescent="0.2">
      <c r="A48" s="381"/>
      <c r="B48" s="385"/>
      <c r="C48" s="366" t="s">
        <v>111</v>
      </c>
      <c r="D48" s="386"/>
      <c r="E48" s="387"/>
      <c r="F48" s="548">
        <v>68</v>
      </c>
      <c r="G48" s="548">
        <v>51</v>
      </c>
      <c r="H48" s="548">
        <v>53</v>
      </c>
      <c r="I48" s="548">
        <v>50</v>
      </c>
      <c r="J48" s="548">
        <v>55</v>
      </c>
      <c r="K48" s="549">
        <v>13</v>
      </c>
      <c r="L48" s="380">
        <v>23.636363636363637</v>
      </c>
    </row>
    <row r="49" spans="1:12" s="110" customFormat="1" ht="15" customHeight="1" x14ac:dyDescent="0.2">
      <c r="A49" s="381"/>
      <c r="B49" s="385"/>
      <c r="C49" s="382" t="s">
        <v>352</v>
      </c>
      <c r="D49" s="385"/>
      <c r="E49" s="383"/>
      <c r="F49" s="548">
        <v>27</v>
      </c>
      <c r="G49" s="548">
        <v>26</v>
      </c>
      <c r="H49" s="548">
        <v>23</v>
      </c>
      <c r="I49" s="548">
        <v>19</v>
      </c>
      <c r="J49" s="548">
        <v>24</v>
      </c>
      <c r="K49" s="549">
        <v>3</v>
      </c>
      <c r="L49" s="380">
        <v>12.5</v>
      </c>
    </row>
    <row r="50" spans="1:12" s="110" customFormat="1" ht="15" customHeight="1" x14ac:dyDescent="0.2">
      <c r="A50" s="381"/>
      <c r="B50" s="384" t="s">
        <v>113</v>
      </c>
      <c r="C50" s="382" t="s">
        <v>181</v>
      </c>
      <c r="D50" s="385"/>
      <c r="E50" s="383"/>
      <c r="F50" s="548">
        <v>2452</v>
      </c>
      <c r="G50" s="548">
        <v>1893</v>
      </c>
      <c r="H50" s="548">
        <v>2593</v>
      </c>
      <c r="I50" s="548">
        <v>2328</v>
      </c>
      <c r="J50" s="550">
        <v>2525</v>
      </c>
      <c r="K50" s="549">
        <v>-73</v>
      </c>
      <c r="L50" s="380">
        <v>-2.891089108910891</v>
      </c>
    </row>
    <row r="51" spans="1:12" s="110" customFormat="1" ht="15" customHeight="1" x14ac:dyDescent="0.2">
      <c r="A51" s="381"/>
      <c r="B51" s="385"/>
      <c r="C51" s="382" t="s">
        <v>352</v>
      </c>
      <c r="D51" s="385"/>
      <c r="E51" s="383"/>
      <c r="F51" s="548">
        <v>729</v>
      </c>
      <c r="G51" s="548">
        <v>625</v>
      </c>
      <c r="H51" s="548">
        <v>843</v>
      </c>
      <c r="I51" s="548">
        <v>831</v>
      </c>
      <c r="J51" s="548">
        <v>842</v>
      </c>
      <c r="K51" s="549">
        <v>-113</v>
      </c>
      <c r="L51" s="380">
        <v>-13.420427553444181</v>
      </c>
    </row>
    <row r="52" spans="1:12" s="110" customFormat="1" ht="15" customHeight="1" x14ac:dyDescent="0.2">
      <c r="A52" s="381"/>
      <c r="B52" s="384"/>
      <c r="C52" s="382" t="s">
        <v>182</v>
      </c>
      <c r="D52" s="385"/>
      <c r="E52" s="383"/>
      <c r="F52" s="548">
        <v>1432</v>
      </c>
      <c r="G52" s="548">
        <v>1255</v>
      </c>
      <c r="H52" s="548">
        <v>1546</v>
      </c>
      <c r="I52" s="548">
        <v>1440</v>
      </c>
      <c r="J52" s="548">
        <v>1370</v>
      </c>
      <c r="K52" s="549">
        <v>62</v>
      </c>
      <c r="L52" s="380">
        <v>4.5255474452554747</v>
      </c>
    </row>
    <row r="53" spans="1:12" s="269" customFormat="1" ht="11.25" customHeight="1" x14ac:dyDescent="0.2">
      <c r="A53" s="381"/>
      <c r="B53" s="385"/>
      <c r="C53" s="382" t="s">
        <v>352</v>
      </c>
      <c r="D53" s="385"/>
      <c r="E53" s="383"/>
      <c r="F53" s="548">
        <v>527</v>
      </c>
      <c r="G53" s="548">
        <v>460</v>
      </c>
      <c r="H53" s="548">
        <v>634</v>
      </c>
      <c r="I53" s="548">
        <v>553</v>
      </c>
      <c r="J53" s="550">
        <v>521</v>
      </c>
      <c r="K53" s="549">
        <v>6</v>
      </c>
      <c r="L53" s="380">
        <v>1.1516314779270633</v>
      </c>
    </row>
    <row r="54" spans="1:12" s="151" customFormat="1" ht="12.75" customHeight="1" x14ac:dyDescent="0.2">
      <c r="A54" s="381"/>
      <c r="B54" s="384" t="s">
        <v>113</v>
      </c>
      <c r="C54" s="384" t="s">
        <v>116</v>
      </c>
      <c r="D54" s="385"/>
      <c r="E54" s="383"/>
      <c r="F54" s="548">
        <v>3143</v>
      </c>
      <c r="G54" s="548">
        <v>2603</v>
      </c>
      <c r="H54" s="548">
        <v>3461</v>
      </c>
      <c r="I54" s="548">
        <v>2994</v>
      </c>
      <c r="J54" s="548">
        <v>3220</v>
      </c>
      <c r="K54" s="549">
        <v>-77</v>
      </c>
      <c r="L54" s="380">
        <v>-2.3913043478260869</v>
      </c>
    </row>
    <row r="55" spans="1:12" ht="11.25" x14ac:dyDescent="0.2">
      <c r="A55" s="381"/>
      <c r="B55" s="385"/>
      <c r="C55" s="382" t="s">
        <v>352</v>
      </c>
      <c r="D55" s="385"/>
      <c r="E55" s="383"/>
      <c r="F55" s="548">
        <v>930</v>
      </c>
      <c r="G55" s="548">
        <v>816</v>
      </c>
      <c r="H55" s="548">
        <v>1126</v>
      </c>
      <c r="I55" s="548">
        <v>984</v>
      </c>
      <c r="J55" s="548">
        <v>1020</v>
      </c>
      <c r="K55" s="549">
        <v>-90</v>
      </c>
      <c r="L55" s="380">
        <v>-8.8235294117647065</v>
      </c>
    </row>
    <row r="56" spans="1:12" ht="14.25" customHeight="1" x14ac:dyDescent="0.2">
      <c r="A56" s="381"/>
      <c r="B56" s="385"/>
      <c r="C56" s="384" t="s">
        <v>117</v>
      </c>
      <c r="D56" s="385"/>
      <c r="E56" s="383"/>
      <c r="F56" s="548">
        <v>739</v>
      </c>
      <c r="G56" s="548">
        <v>544</v>
      </c>
      <c r="H56" s="548">
        <v>674</v>
      </c>
      <c r="I56" s="548">
        <v>770</v>
      </c>
      <c r="J56" s="548">
        <v>672</v>
      </c>
      <c r="K56" s="549">
        <v>67</v>
      </c>
      <c r="L56" s="380">
        <v>9.9702380952380949</v>
      </c>
    </row>
    <row r="57" spans="1:12" ht="18.75" customHeight="1" x14ac:dyDescent="0.2">
      <c r="A57" s="388"/>
      <c r="B57" s="389"/>
      <c r="C57" s="390" t="s">
        <v>352</v>
      </c>
      <c r="D57" s="389"/>
      <c r="E57" s="391"/>
      <c r="F57" s="551">
        <v>325</v>
      </c>
      <c r="G57" s="552">
        <v>268</v>
      </c>
      <c r="H57" s="552">
        <v>349</v>
      </c>
      <c r="I57" s="552">
        <v>397</v>
      </c>
      <c r="J57" s="552">
        <v>341</v>
      </c>
      <c r="K57" s="553">
        <f t="shared" ref="K57" si="0">IF(OR(F57=".",J57=".")=TRUE,".",IF(OR(F57="*",J57="*")=TRUE,"*",IF(AND(F57="-",J57="-")=TRUE,"-",IF(AND(ISNUMBER(J57),ISNUMBER(F57))=TRUE,IF(F57-J57=0,0,F57-J57),IF(ISNUMBER(F57)=TRUE,F57,-J57)))))</f>
        <v>-16</v>
      </c>
      <c r="L57" s="392">
        <f t="shared" ref="L57" si="1">IF(K57 =".",".",IF(K57 ="*","*",IF(K57="-","-",IF(K57=0,0,IF(OR(J57="-",J57=".",F57="-",F57=".")=TRUE,"X",IF(J57=0,"0,0",IF(ABS(K57*100/J57)&gt;250,".X",(K57*100/J57))))))))</f>
        <v>-4.6920821114369504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4101</v>
      </c>
      <c r="E11" s="114">
        <v>3362</v>
      </c>
      <c r="F11" s="114">
        <v>5703</v>
      </c>
      <c r="G11" s="114">
        <v>3938</v>
      </c>
      <c r="H11" s="140">
        <v>4149</v>
      </c>
      <c r="I11" s="115">
        <v>-48</v>
      </c>
      <c r="J11" s="116">
        <v>-1.1569052783803326</v>
      </c>
    </row>
    <row r="12" spans="1:15" s="110" customFormat="1" ht="24.95" customHeight="1" x14ac:dyDescent="0.2">
      <c r="A12" s="193" t="s">
        <v>132</v>
      </c>
      <c r="B12" s="194" t="s">
        <v>133</v>
      </c>
      <c r="C12" s="113">
        <v>2.7798098024871982</v>
      </c>
      <c r="D12" s="115">
        <v>114</v>
      </c>
      <c r="E12" s="114">
        <v>67</v>
      </c>
      <c r="F12" s="114">
        <v>204</v>
      </c>
      <c r="G12" s="114">
        <v>109</v>
      </c>
      <c r="H12" s="140">
        <v>98</v>
      </c>
      <c r="I12" s="115">
        <v>16</v>
      </c>
      <c r="J12" s="116">
        <v>16.326530612244898</v>
      </c>
    </row>
    <row r="13" spans="1:15" s="110" customFormat="1" ht="24.95" customHeight="1" x14ac:dyDescent="0.2">
      <c r="A13" s="193" t="s">
        <v>134</v>
      </c>
      <c r="B13" s="199" t="s">
        <v>214</v>
      </c>
      <c r="C13" s="113">
        <v>3.2187271397220192</v>
      </c>
      <c r="D13" s="115">
        <v>132</v>
      </c>
      <c r="E13" s="114">
        <v>203</v>
      </c>
      <c r="F13" s="114">
        <v>214</v>
      </c>
      <c r="G13" s="114">
        <v>154</v>
      </c>
      <c r="H13" s="140">
        <v>203</v>
      </c>
      <c r="I13" s="115">
        <v>-71</v>
      </c>
      <c r="J13" s="116">
        <v>-34.975369458128078</v>
      </c>
    </row>
    <row r="14" spans="1:15" s="287" customFormat="1" ht="24.95" customHeight="1" x14ac:dyDescent="0.2">
      <c r="A14" s="193" t="s">
        <v>215</v>
      </c>
      <c r="B14" s="199" t="s">
        <v>137</v>
      </c>
      <c r="C14" s="113">
        <v>11.875152401853207</v>
      </c>
      <c r="D14" s="115">
        <v>487</v>
      </c>
      <c r="E14" s="114">
        <v>290</v>
      </c>
      <c r="F14" s="114">
        <v>629</v>
      </c>
      <c r="G14" s="114">
        <v>356</v>
      </c>
      <c r="H14" s="140">
        <v>481</v>
      </c>
      <c r="I14" s="115">
        <v>6</v>
      </c>
      <c r="J14" s="116">
        <v>1.2474012474012475</v>
      </c>
      <c r="K14" s="110"/>
      <c r="L14" s="110"/>
      <c r="M14" s="110"/>
      <c r="N14" s="110"/>
      <c r="O14" s="110"/>
    </row>
    <row r="15" spans="1:15" s="110" customFormat="1" ht="24.95" customHeight="1" x14ac:dyDescent="0.2">
      <c r="A15" s="193" t="s">
        <v>216</v>
      </c>
      <c r="B15" s="199" t="s">
        <v>217</v>
      </c>
      <c r="C15" s="113">
        <v>2.6578883199219701</v>
      </c>
      <c r="D15" s="115">
        <v>109</v>
      </c>
      <c r="E15" s="114">
        <v>93</v>
      </c>
      <c r="F15" s="114">
        <v>158</v>
      </c>
      <c r="G15" s="114">
        <v>88</v>
      </c>
      <c r="H15" s="140">
        <v>117</v>
      </c>
      <c r="I15" s="115">
        <v>-8</v>
      </c>
      <c r="J15" s="116">
        <v>-6.8376068376068373</v>
      </c>
    </row>
    <row r="16" spans="1:15" s="287" customFormat="1" ht="24.95" customHeight="1" x14ac:dyDescent="0.2">
      <c r="A16" s="193" t="s">
        <v>218</v>
      </c>
      <c r="B16" s="199" t="s">
        <v>141</v>
      </c>
      <c r="C16" s="113">
        <v>6.7544501341136307</v>
      </c>
      <c r="D16" s="115">
        <v>277</v>
      </c>
      <c r="E16" s="114">
        <v>163</v>
      </c>
      <c r="F16" s="114">
        <v>412</v>
      </c>
      <c r="G16" s="114">
        <v>225</v>
      </c>
      <c r="H16" s="140">
        <v>305</v>
      </c>
      <c r="I16" s="115">
        <v>-28</v>
      </c>
      <c r="J16" s="116">
        <v>-9.1803278688524586</v>
      </c>
      <c r="K16" s="110"/>
      <c r="L16" s="110"/>
      <c r="M16" s="110"/>
      <c r="N16" s="110"/>
      <c r="O16" s="110"/>
    </row>
    <row r="17" spans="1:15" s="110" customFormat="1" ht="24.95" customHeight="1" x14ac:dyDescent="0.2">
      <c r="A17" s="193" t="s">
        <v>142</v>
      </c>
      <c r="B17" s="199" t="s">
        <v>220</v>
      </c>
      <c r="C17" s="113">
        <v>2.4628139478176054</v>
      </c>
      <c r="D17" s="115">
        <v>101</v>
      </c>
      <c r="E17" s="114">
        <v>34</v>
      </c>
      <c r="F17" s="114">
        <v>59</v>
      </c>
      <c r="G17" s="114">
        <v>43</v>
      </c>
      <c r="H17" s="140">
        <v>59</v>
      </c>
      <c r="I17" s="115">
        <v>42</v>
      </c>
      <c r="J17" s="116">
        <v>71.186440677966104</v>
      </c>
    </row>
    <row r="18" spans="1:15" s="287" customFormat="1" ht="24.95" customHeight="1" x14ac:dyDescent="0.2">
      <c r="A18" s="201" t="s">
        <v>144</v>
      </c>
      <c r="B18" s="202" t="s">
        <v>145</v>
      </c>
      <c r="C18" s="113">
        <v>9.1197268958790545</v>
      </c>
      <c r="D18" s="115">
        <v>374</v>
      </c>
      <c r="E18" s="114">
        <v>186</v>
      </c>
      <c r="F18" s="114">
        <v>460</v>
      </c>
      <c r="G18" s="114">
        <v>335</v>
      </c>
      <c r="H18" s="140">
        <v>333</v>
      </c>
      <c r="I18" s="115">
        <v>41</v>
      </c>
      <c r="J18" s="116">
        <v>12.312312312312311</v>
      </c>
      <c r="K18" s="110"/>
      <c r="L18" s="110"/>
      <c r="M18" s="110"/>
      <c r="N18" s="110"/>
      <c r="O18" s="110"/>
    </row>
    <row r="19" spans="1:15" s="110" customFormat="1" ht="24.95" customHeight="1" x14ac:dyDescent="0.2">
      <c r="A19" s="193" t="s">
        <v>146</v>
      </c>
      <c r="B19" s="199" t="s">
        <v>147</v>
      </c>
      <c r="C19" s="113">
        <v>14.557425018288223</v>
      </c>
      <c r="D19" s="115">
        <v>597</v>
      </c>
      <c r="E19" s="114">
        <v>539</v>
      </c>
      <c r="F19" s="114">
        <v>839</v>
      </c>
      <c r="G19" s="114">
        <v>511</v>
      </c>
      <c r="H19" s="140">
        <v>629</v>
      </c>
      <c r="I19" s="115">
        <v>-32</v>
      </c>
      <c r="J19" s="116">
        <v>-5.0874403815580287</v>
      </c>
    </row>
    <row r="20" spans="1:15" s="287" customFormat="1" ht="24.95" customHeight="1" x14ac:dyDescent="0.2">
      <c r="A20" s="193" t="s">
        <v>148</v>
      </c>
      <c r="B20" s="199" t="s">
        <v>149</v>
      </c>
      <c r="C20" s="113">
        <v>3.7551816630090222</v>
      </c>
      <c r="D20" s="115">
        <v>154</v>
      </c>
      <c r="E20" s="114">
        <v>134</v>
      </c>
      <c r="F20" s="114">
        <v>195</v>
      </c>
      <c r="G20" s="114">
        <v>185</v>
      </c>
      <c r="H20" s="140">
        <v>147</v>
      </c>
      <c r="I20" s="115">
        <v>7</v>
      </c>
      <c r="J20" s="116">
        <v>4.7619047619047619</v>
      </c>
      <c r="K20" s="110"/>
      <c r="L20" s="110"/>
      <c r="M20" s="110"/>
      <c r="N20" s="110"/>
      <c r="O20" s="110"/>
    </row>
    <row r="21" spans="1:15" s="110" customFormat="1" ht="24.95" customHeight="1" x14ac:dyDescent="0.2">
      <c r="A21" s="201" t="s">
        <v>150</v>
      </c>
      <c r="B21" s="202" t="s">
        <v>151</v>
      </c>
      <c r="C21" s="113">
        <v>6.3886856864179471</v>
      </c>
      <c r="D21" s="115">
        <v>262</v>
      </c>
      <c r="E21" s="114">
        <v>280</v>
      </c>
      <c r="F21" s="114">
        <v>337</v>
      </c>
      <c r="G21" s="114">
        <v>321</v>
      </c>
      <c r="H21" s="140">
        <v>275</v>
      </c>
      <c r="I21" s="115">
        <v>-13</v>
      </c>
      <c r="J21" s="116">
        <v>-4.7272727272727275</v>
      </c>
    </row>
    <row r="22" spans="1:15" s="110" customFormat="1" ht="24.95" customHeight="1" x14ac:dyDescent="0.2">
      <c r="A22" s="201" t="s">
        <v>152</v>
      </c>
      <c r="B22" s="199" t="s">
        <v>153</v>
      </c>
      <c r="C22" s="113">
        <v>0.46330163374786637</v>
      </c>
      <c r="D22" s="115">
        <v>19</v>
      </c>
      <c r="E22" s="114">
        <v>14</v>
      </c>
      <c r="F22" s="114">
        <v>27</v>
      </c>
      <c r="G22" s="114">
        <v>18</v>
      </c>
      <c r="H22" s="140">
        <v>32</v>
      </c>
      <c r="I22" s="115">
        <v>-13</v>
      </c>
      <c r="J22" s="116">
        <v>-40.625</v>
      </c>
    </row>
    <row r="23" spans="1:15" s="110" customFormat="1" ht="24.95" customHeight="1" x14ac:dyDescent="0.2">
      <c r="A23" s="193" t="s">
        <v>154</v>
      </c>
      <c r="B23" s="199" t="s">
        <v>155</v>
      </c>
      <c r="C23" s="113">
        <v>1.0485247500609607</v>
      </c>
      <c r="D23" s="115">
        <v>43</v>
      </c>
      <c r="E23" s="114">
        <v>27</v>
      </c>
      <c r="F23" s="114">
        <v>61</v>
      </c>
      <c r="G23" s="114">
        <v>21</v>
      </c>
      <c r="H23" s="140">
        <v>42</v>
      </c>
      <c r="I23" s="115">
        <v>1</v>
      </c>
      <c r="J23" s="116">
        <v>2.3809523809523809</v>
      </c>
    </row>
    <row r="24" spans="1:15" s="110" customFormat="1" ht="24.95" customHeight="1" x14ac:dyDescent="0.2">
      <c r="A24" s="193" t="s">
        <v>156</v>
      </c>
      <c r="B24" s="199" t="s">
        <v>221</v>
      </c>
      <c r="C24" s="113">
        <v>4.3404047793221165</v>
      </c>
      <c r="D24" s="115">
        <v>178</v>
      </c>
      <c r="E24" s="114">
        <v>123</v>
      </c>
      <c r="F24" s="114">
        <v>226</v>
      </c>
      <c r="G24" s="114">
        <v>173</v>
      </c>
      <c r="H24" s="140">
        <v>248</v>
      </c>
      <c r="I24" s="115">
        <v>-70</v>
      </c>
      <c r="J24" s="116">
        <v>-28.225806451612904</v>
      </c>
    </row>
    <row r="25" spans="1:15" s="110" customFormat="1" ht="24.95" customHeight="1" x14ac:dyDescent="0.2">
      <c r="A25" s="193" t="s">
        <v>222</v>
      </c>
      <c r="B25" s="204" t="s">
        <v>159</v>
      </c>
      <c r="C25" s="113">
        <v>5.0231650816873934</v>
      </c>
      <c r="D25" s="115">
        <v>206</v>
      </c>
      <c r="E25" s="114">
        <v>191</v>
      </c>
      <c r="F25" s="114">
        <v>234</v>
      </c>
      <c r="G25" s="114">
        <v>165</v>
      </c>
      <c r="H25" s="140">
        <v>217</v>
      </c>
      <c r="I25" s="115">
        <v>-11</v>
      </c>
      <c r="J25" s="116">
        <v>-5.0691244239631335</v>
      </c>
    </row>
    <row r="26" spans="1:15" s="110" customFormat="1" ht="24.95" customHeight="1" x14ac:dyDescent="0.2">
      <c r="A26" s="201">
        <v>782.78300000000002</v>
      </c>
      <c r="B26" s="203" t="s">
        <v>160</v>
      </c>
      <c r="C26" s="113">
        <v>8.8758839307485982</v>
      </c>
      <c r="D26" s="115">
        <v>364</v>
      </c>
      <c r="E26" s="114">
        <v>245</v>
      </c>
      <c r="F26" s="114">
        <v>358</v>
      </c>
      <c r="G26" s="114">
        <v>421</v>
      </c>
      <c r="H26" s="140">
        <v>317</v>
      </c>
      <c r="I26" s="115">
        <v>47</v>
      </c>
      <c r="J26" s="116">
        <v>14.826498422712934</v>
      </c>
    </row>
    <row r="27" spans="1:15" s="110" customFormat="1" ht="24.95" customHeight="1" x14ac:dyDescent="0.2">
      <c r="A27" s="193" t="s">
        <v>161</v>
      </c>
      <c r="B27" s="199" t="s">
        <v>162</v>
      </c>
      <c r="C27" s="113">
        <v>6.0473055352353082</v>
      </c>
      <c r="D27" s="115">
        <v>248</v>
      </c>
      <c r="E27" s="114">
        <v>259</v>
      </c>
      <c r="F27" s="114">
        <v>484</v>
      </c>
      <c r="G27" s="114">
        <v>279</v>
      </c>
      <c r="H27" s="140">
        <v>307</v>
      </c>
      <c r="I27" s="115">
        <v>-59</v>
      </c>
      <c r="J27" s="116">
        <v>-19.218241042345277</v>
      </c>
    </row>
    <row r="28" spans="1:15" s="110" customFormat="1" ht="24.95" customHeight="1" x14ac:dyDescent="0.2">
      <c r="A28" s="193" t="s">
        <v>163</v>
      </c>
      <c r="B28" s="199" t="s">
        <v>164</v>
      </c>
      <c r="C28" s="113">
        <v>2.560351133869788</v>
      </c>
      <c r="D28" s="115">
        <v>105</v>
      </c>
      <c r="E28" s="114">
        <v>48</v>
      </c>
      <c r="F28" s="114">
        <v>207</v>
      </c>
      <c r="G28" s="114">
        <v>95</v>
      </c>
      <c r="H28" s="140">
        <v>93</v>
      </c>
      <c r="I28" s="115">
        <v>12</v>
      </c>
      <c r="J28" s="116">
        <v>12.903225806451612</v>
      </c>
    </row>
    <row r="29" spans="1:15" s="110" customFormat="1" ht="24.95" customHeight="1" x14ac:dyDescent="0.2">
      <c r="A29" s="193">
        <v>86</v>
      </c>
      <c r="B29" s="199" t="s">
        <v>165</v>
      </c>
      <c r="C29" s="113">
        <v>5.2426237503048041</v>
      </c>
      <c r="D29" s="115">
        <v>215</v>
      </c>
      <c r="E29" s="114">
        <v>153</v>
      </c>
      <c r="F29" s="114">
        <v>298</v>
      </c>
      <c r="G29" s="114">
        <v>140</v>
      </c>
      <c r="H29" s="140">
        <v>185</v>
      </c>
      <c r="I29" s="115">
        <v>30</v>
      </c>
      <c r="J29" s="116">
        <v>16.216216216216218</v>
      </c>
    </row>
    <row r="30" spans="1:15" s="110" customFormat="1" ht="24.95" customHeight="1" x14ac:dyDescent="0.2">
      <c r="A30" s="193">
        <v>87.88</v>
      </c>
      <c r="B30" s="204" t="s">
        <v>166</v>
      </c>
      <c r="C30" s="113">
        <v>10.460863204096562</v>
      </c>
      <c r="D30" s="115">
        <v>429</v>
      </c>
      <c r="E30" s="114">
        <v>456</v>
      </c>
      <c r="F30" s="114">
        <v>692</v>
      </c>
      <c r="G30" s="114">
        <v>487</v>
      </c>
      <c r="H30" s="140">
        <v>382</v>
      </c>
      <c r="I30" s="115">
        <v>47</v>
      </c>
      <c r="J30" s="116">
        <v>12.303664921465968</v>
      </c>
    </row>
    <row r="31" spans="1:15" s="110" customFormat="1" ht="24.95" customHeight="1" x14ac:dyDescent="0.2">
      <c r="A31" s="193" t="s">
        <v>167</v>
      </c>
      <c r="B31" s="199" t="s">
        <v>168</v>
      </c>
      <c r="C31" s="113">
        <v>4.242867593269934</v>
      </c>
      <c r="D31" s="115">
        <v>174</v>
      </c>
      <c r="E31" s="114">
        <v>147</v>
      </c>
      <c r="F31" s="114">
        <v>238</v>
      </c>
      <c r="G31" s="114">
        <v>168</v>
      </c>
      <c r="H31" s="140">
        <v>160</v>
      </c>
      <c r="I31" s="115">
        <v>14</v>
      </c>
      <c r="J31" s="116">
        <v>8.75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2.7798098024871982</v>
      </c>
      <c r="D34" s="115">
        <v>114</v>
      </c>
      <c r="E34" s="114">
        <v>67</v>
      </c>
      <c r="F34" s="114">
        <v>204</v>
      </c>
      <c r="G34" s="114">
        <v>109</v>
      </c>
      <c r="H34" s="140">
        <v>98</v>
      </c>
      <c r="I34" s="115">
        <v>16</v>
      </c>
      <c r="J34" s="116">
        <v>16.326530612244898</v>
      </c>
    </row>
    <row r="35" spans="1:10" s="110" customFormat="1" ht="24.95" customHeight="1" x14ac:dyDescent="0.2">
      <c r="A35" s="292" t="s">
        <v>171</v>
      </c>
      <c r="B35" s="293" t="s">
        <v>172</v>
      </c>
      <c r="C35" s="113">
        <v>24.213606437454281</v>
      </c>
      <c r="D35" s="115">
        <v>993</v>
      </c>
      <c r="E35" s="114">
        <v>679</v>
      </c>
      <c r="F35" s="114">
        <v>1303</v>
      </c>
      <c r="G35" s="114">
        <v>845</v>
      </c>
      <c r="H35" s="140">
        <v>1017</v>
      </c>
      <c r="I35" s="115">
        <v>-24</v>
      </c>
      <c r="J35" s="116">
        <v>-2.359882005899705</v>
      </c>
    </row>
    <row r="36" spans="1:10" s="110" customFormat="1" ht="24.95" customHeight="1" x14ac:dyDescent="0.2">
      <c r="A36" s="294" t="s">
        <v>173</v>
      </c>
      <c r="B36" s="295" t="s">
        <v>174</v>
      </c>
      <c r="C36" s="125">
        <v>73.006583760058518</v>
      </c>
      <c r="D36" s="143">
        <v>2994</v>
      </c>
      <c r="E36" s="144">
        <v>2616</v>
      </c>
      <c r="F36" s="144">
        <v>4196</v>
      </c>
      <c r="G36" s="144">
        <v>2984</v>
      </c>
      <c r="H36" s="145">
        <v>3034</v>
      </c>
      <c r="I36" s="143">
        <v>-40</v>
      </c>
      <c r="J36" s="146">
        <v>-1.3183915622940012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4101</v>
      </c>
      <c r="F11" s="264">
        <v>3362</v>
      </c>
      <c r="G11" s="264">
        <v>5703</v>
      </c>
      <c r="H11" s="264">
        <v>3938</v>
      </c>
      <c r="I11" s="265">
        <v>4149</v>
      </c>
      <c r="J11" s="263">
        <v>-48</v>
      </c>
      <c r="K11" s="266">
        <v>-1.1569052783803326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27.9687881004633</v>
      </c>
      <c r="E13" s="115">
        <v>1147</v>
      </c>
      <c r="F13" s="114">
        <v>911</v>
      </c>
      <c r="G13" s="114">
        <v>1332</v>
      </c>
      <c r="H13" s="114">
        <v>1379</v>
      </c>
      <c r="I13" s="140">
        <v>1104</v>
      </c>
      <c r="J13" s="115">
        <v>43</v>
      </c>
      <c r="K13" s="116">
        <v>3.8949275362318843</v>
      </c>
    </row>
    <row r="14" spans="1:15" ht="15.95" customHeight="1" x14ac:dyDescent="0.2">
      <c r="A14" s="306" t="s">
        <v>230</v>
      </c>
      <c r="B14" s="307"/>
      <c r="C14" s="308"/>
      <c r="D14" s="113">
        <v>54.572055596196051</v>
      </c>
      <c r="E14" s="115">
        <v>2238</v>
      </c>
      <c r="F14" s="114">
        <v>1767</v>
      </c>
      <c r="G14" s="114">
        <v>3433</v>
      </c>
      <c r="H14" s="114">
        <v>1920</v>
      </c>
      <c r="I14" s="140">
        <v>2200</v>
      </c>
      <c r="J14" s="115">
        <v>38</v>
      </c>
      <c r="K14" s="116">
        <v>1.7272727272727273</v>
      </c>
    </row>
    <row r="15" spans="1:15" ht="15.95" customHeight="1" x14ac:dyDescent="0.2">
      <c r="A15" s="306" t="s">
        <v>231</v>
      </c>
      <c r="B15" s="307"/>
      <c r="C15" s="308"/>
      <c r="D15" s="113">
        <v>8.2662765179224582</v>
      </c>
      <c r="E15" s="115">
        <v>339</v>
      </c>
      <c r="F15" s="114">
        <v>296</v>
      </c>
      <c r="G15" s="114">
        <v>397</v>
      </c>
      <c r="H15" s="114">
        <v>281</v>
      </c>
      <c r="I15" s="140">
        <v>367</v>
      </c>
      <c r="J15" s="115">
        <v>-28</v>
      </c>
      <c r="K15" s="116">
        <v>-7.6294277929155312</v>
      </c>
    </row>
    <row r="16" spans="1:15" ht="15.95" customHeight="1" x14ac:dyDescent="0.2">
      <c r="A16" s="306" t="s">
        <v>232</v>
      </c>
      <c r="B16" s="307"/>
      <c r="C16" s="308"/>
      <c r="D16" s="113">
        <v>8.9246525237746894</v>
      </c>
      <c r="E16" s="115">
        <v>366</v>
      </c>
      <c r="F16" s="114">
        <v>367</v>
      </c>
      <c r="G16" s="114">
        <v>502</v>
      </c>
      <c r="H16" s="114">
        <v>348</v>
      </c>
      <c r="I16" s="140">
        <v>465</v>
      </c>
      <c r="J16" s="115">
        <v>-99</v>
      </c>
      <c r="K16" s="116">
        <v>-21.29032258064516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2.3896610582784685</v>
      </c>
      <c r="E18" s="115">
        <v>98</v>
      </c>
      <c r="F18" s="114">
        <v>56</v>
      </c>
      <c r="G18" s="114">
        <v>214</v>
      </c>
      <c r="H18" s="114">
        <v>109</v>
      </c>
      <c r="I18" s="140">
        <v>90</v>
      </c>
      <c r="J18" s="115">
        <v>8</v>
      </c>
      <c r="K18" s="116">
        <v>8.8888888888888893</v>
      </c>
    </row>
    <row r="19" spans="1:11" ht="14.1" customHeight="1" x14ac:dyDescent="0.2">
      <c r="A19" s="306" t="s">
        <v>235</v>
      </c>
      <c r="B19" s="307" t="s">
        <v>236</v>
      </c>
      <c r="C19" s="308"/>
      <c r="D19" s="113">
        <v>1.9263594245306024</v>
      </c>
      <c r="E19" s="115">
        <v>79</v>
      </c>
      <c r="F19" s="114">
        <v>44</v>
      </c>
      <c r="G19" s="114">
        <v>180</v>
      </c>
      <c r="H19" s="114">
        <v>91</v>
      </c>
      <c r="I19" s="140">
        <v>68</v>
      </c>
      <c r="J19" s="115">
        <v>11</v>
      </c>
      <c r="K19" s="116">
        <v>16.176470588235293</v>
      </c>
    </row>
    <row r="20" spans="1:11" ht="14.1" customHeight="1" x14ac:dyDescent="0.2">
      <c r="A20" s="306">
        <v>12</v>
      </c>
      <c r="B20" s="307" t="s">
        <v>237</v>
      </c>
      <c r="C20" s="308"/>
      <c r="D20" s="113">
        <v>2.1702023896610583</v>
      </c>
      <c r="E20" s="115">
        <v>89</v>
      </c>
      <c r="F20" s="114">
        <v>71</v>
      </c>
      <c r="G20" s="114">
        <v>94</v>
      </c>
      <c r="H20" s="114">
        <v>106</v>
      </c>
      <c r="I20" s="140">
        <v>106</v>
      </c>
      <c r="J20" s="115">
        <v>-17</v>
      </c>
      <c r="K20" s="116">
        <v>-16.037735849056602</v>
      </c>
    </row>
    <row r="21" spans="1:11" ht="14.1" customHeight="1" x14ac:dyDescent="0.2">
      <c r="A21" s="306">
        <v>21</v>
      </c>
      <c r="B21" s="307" t="s">
        <v>238</v>
      </c>
      <c r="C21" s="308"/>
      <c r="D21" s="113">
        <v>1.1704462326261886</v>
      </c>
      <c r="E21" s="115">
        <v>48</v>
      </c>
      <c r="F21" s="114">
        <v>27</v>
      </c>
      <c r="G21" s="114">
        <v>42</v>
      </c>
      <c r="H21" s="114">
        <v>39</v>
      </c>
      <c r="I21" s="140">
        <v>52</v>
      </c>
      <c r="J21" s="115">
        <v>-4</v>
      </c>
      <c r="K21" s="116">
        <v>-7.6923076923076925</v>
      </c>
    </row>
    <row r="22" spans="1:11" ht="14.1" customHeight="1" x14ac:dyDescent="0.2">
      <c r="A22" s="306">
        <v>22</v>
      </c>
      <c r="B22" s="307" t="s">
        <v>239</v>
      </c>
      <c r="C22" s="308"/>
      <c r="D22" s="113">
        <v>1.0729090465740063</v>
      </c>
      <c r="E22" s="115">
        <v>44</v>
      </c>
      <c r="F22" s="114">
        <v>44</v>
      </c>
      <c r="G22" s="114">
        <v>89</v>
      </c>
      <c r="H22" s="114">
        <v>58</v>
      </c>
      <c r="I22" s="140">
        <v>52</v>
      </c>
      <c r="J22" s="115">
        <v>-8</v>
      </c>
      <c r="K22" s="116">
        <v>-15.384615384615385</v>
      </c>
    </row>
    <row r="23" spans="1:11" ht="14.1" customHeight="1" x14ac:dyDescent="0.2">
      <c r="A23" s="306">
        <v>23</v>
      </c>
      <c r="B23" s="307" t="s">
        <v>240</v>
      </c>
      <c r="C23" s="308"/>
      <c r="D23" s="113">
        <v>0.43891733723482079</v>
      </c>
      <c r="E23" s="115">
        <v>18</v>
      </c>
      <c r="F23" s="114">
        <v>21</v>
      </c>
      <c r="G23" s="114">
        <v>45</v>
      </c>
      <c r="H23" s="114">
        <v>28</v>
      </c>
      <c r="I23" s="140">
        <v>34</v>
      </c>
      <c r="J23" s="115">
        <v>-16</v>
      </c>
      <c r="K23" s="116">
        <v>-47.058823529411768</v>
      </c>
    </row>
    <row r="24" spans="1:11" ht="14.1" customHeight="1" x14ac:dyDescent="0.2">
      <c r="A24" s="306">
        <v>24</v>
      </c>
      <c r="B24" s="307" t="s">
        <v>241</v>
      </c>
      <c r="C24" s="308"/>
      <c r="D24" s="113">
        <v>2.560351133869788</v>
      </c>
      <c r="E24" s="115">
        <v>105</v>
      </c>
      <c r="F24" s="114">
        <v>54</v>
      </c>
      <c r="G24" s="114">
        <v>168</v>
      </c>
      <c r="H24" s="114">
        <v>91</v>
      </c>
      <c r="I24" s="140">
        <v>127</v>
      </c>
      <c r="J24" s="115">
        <v>-22</v>
      </c>
      <c r="K24" s="116">
        <v>-17.322834645669293</v>
      </c>
    </row>
    <row r="25" spans="1:11" ht="14.1" customHeight="1" x14ac:dyDescent="0.2">
      <c r="A25" s="306">
        <v>25</v>
      </c>
      <c r="B25" s="307" t="s">
        <v>242</v>
      </c>
      <c r="C25" s="308"/>
      <c r="D25" s="113">
        <v>4.5842477444525729</v>
      </c>
      <c r="E25" s="115">
        <v>188</v>
      </c>
      <c r="F25" s="114">
        <v>129</v>
      </c>
      <c r="G25" s="114">
        <v>269</v>
      </c>
      <c r="H25" s="114">
        <v>148</v>
      </c>
      <c r="I25" s="140">
        <v>182</v>
      </c>
      <c r="J25" s="115">
        <v>6</v>
      </c>
      <c r="K25" s="116">
        <v>3.2967032967032965</v>
      </c>
    </row>
    <row r="26" spans="1:11" ht="14.1" customHeight="1" x14ac:dyDescent="0.2">
      <c r="A26" s="306">
        <v>26</v>
      </c>
      <c r="B26" s="307" t="s">
        <v>243</v>
      </c>
      <c r="C26" s="308"/>
      <c r="D26" s="113">
        <v>2.560351133869788</v>
      </c>
      <c r="E26" s="115">
        <v>105</v>
      </c>
      <c r="F26" s="114">
        <v>66</v>
      </c>
      <c r="G26" s="114">
        <v>117</v>
      </c>
      <c r="H26" s="114">
        <v>63</v>
      </c>
      <c r="I26" s="140">
        <v>122</v>
      </c>
      <c r="J26" s="115">
        <v>-17</v>
      </c>
      <c r="K26" s="116">
        <v>-13.934426229508198</v>
      </c>
    </row>
    <row r="27" spans="1:11" ht="14.1" customHeight="1" x14ac:dyDescent="0.2">
      <c r="A27" s="306">
        <v>27</v>
      </c>
      <c r="B27" s="307" t="s">
        <v>244</v>
      </c>
      <c r="C27" s="308"/>
      <c r="D27" s="113">
        <v>1.9995123140697391</v>
      </c>
      <c r="E27" s="115">
        <v>82</v>
      </c>
      <c r="F27" s="114">
        <v>58</v>
      </c>
      <c r="G27" s="114">
        <v>106</v>
      </c>
      <c r="H27" s="114">
        <v>58</v>
      </c>
      <c r="I27" s="140">
        <v>107</v>
      </c>
      <c r="J27" s="115">
        <v>-25</v>
      </c>
      <c r="K27" s="116">
        <v>-23.364485981308412</v>
      </c>
    </row>
    <row r="28" spans="1:11" ht="14.1" customHeight="1" x14ac:dyDescent="0.2">
      <c r="A28" s="306">
        <v>28</v>
      </c>
      <c r="B28" s="307" t="s">
        <v>245</v>
      </c>
      <c r="C28" s="308"/>
      <c r="D28" s="113">
        <v>9.7537186052182395E-2</v>
      </c>
      <c r="E28" s="115">
        <v>4</v>
      </c>
      <c r="F28" s="114">
        <v>6</v>
      </c>
      <c r="G28" s="114">
        <v>8</v>
      </c>
      <c r="H28" s="114">
        <v>10</v>
      </c>
      <c r="I28" s="140">
        <v>28</v>
      </c>
      <c r="J28" s="115">
        <v>-24</v>
      </c>
      <c r="K28" s="116">
        <v>-85.714285714285708</v>
      </c>
    </row>
    <row r="29" spans="1:11" ht="14.1" customHeight="1" x14ac:dyDescent="0.2">
      <c r="A29" s="306">
        <v>29</v>
      </c>
      <c r="B29" s="307" t="s">
        <v>246</v>
      </c>
      <c r="C29" s="308"/>
      <c r="D29" s="113">
        <v>7.3152889539136794</v>
      </c>
      <c r="E29" s="115">
        <v>300</v>
      </c>
      <c r="F29" s="114">
        <v>280</v>
      </c>
      <c r="G29" s="114">
        <v>336</v>
      </c>
      <c r="H29" s="114">
        <v>352</v>
      </c>
      <c r="I29" s="140">
        <v>270</v>
      </c>
      <c r="J29" s="115">
        <v>30</v>
      </c>
      <c r="K29" s="116">
        <v>11.111111111111111</v>
      </c>
    </row>
    <row r="30" spans="1:11" ht="14.1" customHeight="1" x14ac:dyDescent="0.2">
      <c r="A30" s="306" t="s">
        <v>247</v>
      </c>
      <c r="B30" s="307" t="s">
        <v>248</v>
      </c>
      <c r="C30" s="308"/>
      <c r="D30" s="113">
        <v>4.7549378200438914</v>
      </c>
      <c r="E30" s="115">
        <v>195</v>
      </c>
      <c r="F30" s="114">
        <v>162</v>
      </c>
      <c r="G30" s="114">
        <v>193</v>
      </c>
      <c r="H30" s="114">
        <v>204</v>
      </c>
      <c r="I30" s="140">
        <v>178</v>
      </c>
      <c r="J30" s="115">
        <v>17</v>
      </c>
      <c r="K30" s="116">
        <v>9.5505617977528097</v>
      </c>
    </row>
    <row r="31" spans="1:11" ht="14.1" customHeight="1" x14ac:dyDescent="0.2">
      <c r="A31" s="306" t="s">
        <v>249</v>
      </c>
      <c r="B31" s="307" t="s">
        <v>250</v>
      </c>
      <c r="C31" s="308"/>
      <c r="D31" s="113" t="s">
        <v>513</v>
      </c>
      <c r="E31" s="115" t="s">
        <v>513</v>
      </c>
      <c r="F31" s="114">
        <v>118</v>
      </c>
      <c r="G31" s="114">
        <v>143</v>
      </c>
      <c r="H31" s="114">
        <v>148</v>
      </c>
      <c r="I31" s="140">
        <v>92</v>
      </c>
      <c r="J31" s="115" t="s">
        <v>513</v>
      </c>
      <c r="K31" s="116" t="s">
        <v>513</v>
      </c>
    </row>
    <row r="32" spans="1:11" ht="14.1" customHeight="1" x14ac:dyDescent="0.2">
      <c r="A32" s="306">
        <v>31</v>
      </c>
      <c r="B32" s="307" t="s">
        <v>251</v>
      </c>
      <c r="C32" s="308"/>
      <c r="D32" s="113">
        <v>0.78029748841745916</v>
      </c>
      <c r="E32" s="115">
        <v>32</v>
      </c>
      <c r="F32" s="114">
        <v>16</v>
      </c>
      <c r="G32" s="114">
        <v>28</v>
      </c>
      <c r="H32" s="114">
        <v>28</v>
      </c>
      <c r="I32" s="140">
        <v>28</v>
      </c>
      <c r="J32" s="115">
        <v>4</v>
      </c>
      <c r="K32" s="116">
        <v>14.285714285714286</v>
      </c>
    </row>
    <row r="33" spans="1:11" ht="14.1" customHeight="1" x14ac:dyDescent="0.2">
      <c r="A33" s="306">
        <v>32</v>
      </c>
      <c r="B33" s="307" t="s">
        <v>252</v>
      </c>
      <c r="C33" s="308"/>
      <c r="D33" s="113">
        <v>5.3157766398439401</v>
      </c>
      <c r="E33" s="115">
        <v>218</v>
      </c>
      <c r="F33" s="114">
        <v>71</v>
      </c>
      <c r="G33" s="114">
        <v>188</v>
      </c>
      <c r="H33" s="114">
        <v>139</v>
      </c>
      <c r="I33" s="140">
        <v>121</v>
      </c>
      <c r="J33" s="115">
        <v>97</v>
      </c>
      <c r="K33" s="116">
        <v>80.165289256198349</v>
      </c>
    </row>
    <row r="34" spans="1:11" ht="14.1" customHeight="1" x14ac:dyDescent="0.2">
      <c r="A34" s="306">
        <v>33</v>
      </c>
      <c r="B34" s="307" t="s">
        <v>253</v>
      </c>
      <c r="C34" s="308"/>
      <c r="D34" s="113">
        <v>1.7312850524262375</v>
      </c>
      <c r="E34" s="115">
        <v>71</v>
      </c>
      <c r="F34" s="114">
        <v>43</v>
      </c>
      <c r="G34" s="114">
        <v>134</v>
      </c>
      <c r="H34" s="114">
        <v>93</v>
      </c>
      <c r="I34" s="140">
        <v>67</v>
      </c>
      <c r="J34" s="115">
        <v>4</v>
      </c>
      <c r="K34" s="116">
        <v>5.9701492537313436</v>
      </c>
    </row>
    <row r="35" spans="1:11" ht="14.1" customHeight="1" x14ac:dyDescent="0.2">
      <c r="A35" s="306">
        <v>34</v>
      </c>
      <c r="B35" s="307" t="s">
        <v>254</v>
      </c>
      <c r="C35" s="308"/>
      <c r="D35" s="113">
        <v>2.5115825408436967</v>
      </c>
      <c r="E35" s="115">
        <v>103</v>
      </c>
      <c r="F35" s="114">
        <v>63</v>
      </c>
      <c r="G35" s="114">
        <v>103</v>
      </c>
      <c r="H35" s="114">
        <v>71</v>
      </c>
      <c r="I35" s="140">
        <v>86</v>
      </c>
      <c r="J35" s="115">
        <v>17</v>
      </c>
      <c r="K35" s="116">
        <v>19.767441860465116</v>
      </c>
    </row>
    <row r="36" spans="1:11" ht="14.1" customHeight="1" x14ac:dyDescent="0.2">
      <c r="A36" s="306">
        <v>41</v>
      </c>
      <c r="B36" s="307" t="s">
        <v>255</v>
      </c>
      <c r="C36" s="308"/>
      <c r="D36" s="113">
        <v>0.75591319190441353</v>
      </c>
      <c r="E36" s="115">
        <v>31</v>
      </c>
      <c r="F36" s="114">
        <v>30</v>
      </c>
      <c r="G36" s="114">
        <v>30</v>
      </c>
      <c r="H36" s="114">
        <v>25</v>
      </c>
      <c r="I36" s="140">
        <v>29</v>
      </c>
      <c r="J36" s="115">
        <v>2</v>
      </c>
      <c r="K36" s="116">
        <v>6.8965517241379306</v>
      </c>
    </row>
    <row r="37" spans="1:11" ht="14.1" customHeight="1" x14ac:dyDescent="0.2">
      <c r="A37" s="306">
        <v>42</v>
      </c>
      <c r="B37" s="307" t="s">
        <v>256</v>
      </c>
      <c r="C37" s="308"/>
      <c r="D37" s="113">
        <v>0.2194586686174104</v>
      </c>
      <c r="E37" s="115">
        <v>9</v>
      </c>
      <c r="F37" s="114">
        <v>7</v>
      </c>
      <c r="G37" s="114" t="s">
        <v>513</v>
      </c>
      <c r="H37" s="114" t="s">
        <v>513</v>
      </c>
      <c r="I37" s="140" t="s">
        <v>513</v>
      </c>
      <c r="J37" s="115" t="s">
        <v>513</v>
      </c>
      <c r="K37" s="116" t="s">
        <v>513</v>
      </c>
    </row>
    <row r="38" spans="1:11" ht="14.1" customHeight="1" x14ac:dyDescent="0.2">
      <c r="A38" s="306">
        <v>43</v>
      </c>
      <c r="B38" s="307" t="s">
        <v>257</v>
      </c>
      <c r="C38" s="308"/>
      <c r="D38" s="113">
        <v>0.90221897098268711</v>
      </c>
      <c r="E38" s="115">
        <v>37</v>
      </c>
      <c r="F38" s="114">
        <v>25</v>
      </c>
      <c r="G38" s="114">
        <v>61</v>
      </c>
      <c r="H38" s="114">
        <v>37</v>
      </c>
      <c r="I38" s="140">
        <v>52</v>
      </c>
      <c r="J38" s="115">
        <v>-15</v>
      </c>
      <c r="K38" s="116">
        <v>-28.846153846153847</v>
      </c>
    </row>
    <row r="39" spans="1:11" ht="14.1" customHeight="1" x14ac:dyDescent="0.2">
      <c r="A39" s="306">
        <v>51</v>
      </c>
      <c r="B39" s="307" t="s">
        <v>258</v>
      </c>
      <c r="C39" s="308"/>
      <c r="D39" s="113">
        <v>5.7059253840526702</v>
      </c>
      <c r="E39" s="115">
        <v>234</v>
      </c>
      <c r="F39" s="114">
        <v>192</v>
      </c>
      <c r="G39" s="114">
        <v>322</v>
      </c>
      <c r="H39" s="114">
        <v>292</v>
      </c>
      <c r="I39" s="140">
        <v>202</v>
      </c>
      <c r="J39" s="115">
        <v>32</v>
      </c>
      <c r="K39" s="116">
        <v>15.841584158415841</v>
      </c>
    </row>
    <row r="40" spans="1:11" ht="14.1" customHeight="1" x14ac:dyDescent="0.2">
      <c r="A40" s="306" t="s">
        <v>259</v>
      </c>
      <c r="B40" s="307" t="s">
        <v>260</v>
      </c>
      <c r="C40" s="308"/>
      <c r="D40" s="113">
        <v>5.3645452328700314</v>
      </c>
      <c r="E40" s="115">
        <v>220</v>
      </c>
      <c r="F40" s="114">
        <v>179</v>
      </c>
      <c r="G40" s="114">
        <v>304</v>
      </c>
      <c r="H40" s="114">
        <v>273</v>
      </c>
      <c r="I40" s="140">
        <v>192</v>
      </c>
      <c r="J40" s="115">
        <v>28</v>
      </c>
      <c r="K40" s="116">
        <v>14.583333333333334</v>
      </c>
    </row>
    <row r="41" spans="1:11" ht="14.1" customHeight="1" x14ac:dyDescent="0.2">
      <c r="A41" s="306"/>
      <c r="B41" s="307" t="s">
        <v>261</v>
      </c>
      <c r="C41" s="308"/>
      <c r="D41" s="113">
        <v>4.3891733723482078</v>
      </c>
      <c r="E41" s="115">
        <v>180</v>
      </c>
      <c r="F41" s="114">
        <v>138</v>
      </c>
      <c r="G41" s="114">
        <v>232</v>
      </c>
      <c r="H41" s="114">
        <v>220</v>
      </c>
      <c r="I41" s="140">
        <v>159</v>
      </c>
      <c r="J41" s="115">
        <v>21</v>
      </c>
      <c r="K41" s="116">
        <v>13.20754716981132</v>
      </c>
    </row>
    <row r="42" spans="1:11" ht="14.1" customHeight="1" x14ac:dyDescent="0.2">
      <c r="A42" s="306">
        <v>52</v>
      </c>
      <c r="B42" s="307" t="s">
        <v>262</v>
      </c>
      <c r="C42" s="308"/>
      <c r="D42" s="113">
        <v>3.4381858083394294</v>
      </c>
      <c r="E42" s="115">
        <v>141</v>
      </c>
      <c r="F42" s="114">
        <v>120</v>
      </c>
      <c r="G42" s="114">
        <v>156</v>
      </c>
      <c r="H42" s="114">
        <v>143</v>
      </c>
      <c r="I42" s="140">
        <v>151</v>
      </c>
      <c r="J42" s="115">
        <v>-10</v>
      </c>
      <c r="K42" s="116">
        <v>-6.6225165562913908</v>
      </c>
    </row>
    <row r="43" spans="1:11" ht="14.1" customHeight="1" x14ac:dyDescent="0.2">
      <c r="A43" s="306" t="s">
        <v>263</v>
      </c>
      <c r="B43" s="307" t="s">
        <v>264</v>
      </c>
      <c r="C43" s="308"/>
      <c r="D43" s="113">
        <v>3.096805657156791</v>
      </c>
      <c r="E43" s="115">
        <v>127</v>
      </c>
      <c r="F43" s="114">
        <v>113</v>
      </c>
      <c r="G43" s="114">
        <v>140</v>
      </c>
      <c r="H43" s="114">
        <v>132</v>
      </c>
      <c r="I43" s="140">
        <v>134</v>
      </c>
      <c r="J43" s="115">
        <v>-7</v>
      </c>
      <c r="K43" s="116">
        <v>-5.2238805970149258</v>
      </c>
    </row>
    <row r="44" spans="1:11" ht="14.1" customHeight="1" x14ac:dyDescent="0.2">
      <c r="A44" s="306">
        <v>53</v>
      </c>
      <c r="B44" s="307" t="s">
        <v>265</v>
      </c>
      <c r="C44" s="308"/>
      <c r="D44" s="113">
        <v>1.0241404535479151</v>
      </c>
      <c r="E44" s="115">
        <v>42</v>
      </c>
      <c r="F44" s="114">
        <v>35</v>
      </c>
      <c r="G44" s="114">
        <v>64</v>
      </c>
      <c r="H44" s="114">
        <v>37</v>
      </c>
      <c r="I44" s="140">
        <v>42</v>
      </c>
      <c r="J44" s="115">
        <v>0</v>
      </c>
      <c r="K44" s="116">
        <v>0</v>
      </c>
    </row>
    <row r="45" spans="1:11" ht="14.1" customHeight="1" x14ac:dyDescent="0.2">
      <c r="A45" s="306" t="s">
        <v>266</v>
      </c>
      <c r="B45" s="307" t="s">
        <v>267</v>
      </c>
      <c r="C45" s="308"/>
      <c r="D45" s="113">
        <v>0.87783467446964158</v>
      </c>
      <c r="E45" s="115">
        <v>36</v>
      </c>
      <c r="F45" s="114">
        <v>32</v>
      </c>
      <c r="G45" s="114">
        <v>58</v>
      </c>
      <c r="H45" s="114">
        <v>26</v>
      </c>
      <c r="I45" s="140">
        <v>34</v>
      </c>
      <c r="J45" s="115">
        <v>2</v>
      </c>
      <c r="K45" s="116">
        <v>5.882352941176471</v>
      </c>
    </row>
    <row r="46" spans="1:11" ht="14.1" customHeight="1" x14ac:dyDescent="0.2">
      <c r="A46" s="306">
        <v>54</v>
      </c>
      <c r="B46" s="307" t="s">
        <v>268</v>
      </c>
      <c r="C46" s="308"/>
      <c r="D46" s="113">
        <v>3.3162643257742013</v>
      </c>
      <c r="E46" s="115">
        <v>136</v>
      </c>
      <c r="F46" s="114">
        <v>119</v>
      </c>
      <c r="G46" s="114">
        <v>135</v>
      </c>
      <c r="H46" s="114">
        <v>124</v>
      </c>
      <c r="I46" s="140">
        <v>141</v>
      </c>
      <c r="J46" s="115">
        <v>-5</v>
      </c>
      <c r="K46" s="116">
        <v>-3.5460992907801416</v>
      </c>
    </row>
    <row r="47" spans="1:11" ht="14.1" customHeight="1" x14ac:dyDescent="0.2">
      <c r="A47" s="306">
        <v>61</v>
      </c>
      <c r="B47" s="307" t="s">
        <v>269</v>
      </c>
      <c r="C47" s="308"/>
      <c r="D47" s="113">
        <v>1.6581321628871006</v>
      </c>
      <c r="E47" s="115">
        <v>68</v>
      </c>
      <c r="F47" s="114">
        <v>63</v>
      </c>
      <c r="G47" s="114">
        <v>110</v>
      </c>
      <c r="H47" s="114">
        <v>70</v>
      </c>
      <c r="I47" s="140">
        <v>89</v>
      </c>
      <c r="J47" s="115">
        <v>-21</v>
      </c>
      <c r="K47" s="116">
        <v>-23.59550561797753</v>
      </c>
    </row>
    <row r="48" spans="1:11" ht="14.1" customHeight="1" x14ac:dyDescent="0.2">
      <c r="A48" s="306">
        <v>62</v>
      </c>
      <c r="B48" s="307" t="s">
        <v>270</v>
      </c>
      <c r="C48" s="308"/>
      <c r="D48" s="113">
        <v>8.1931236283833204</v>
      </c>
      <c r="E48" s="115">
        <v>336</v>
      </c>
      <c r="F48" s="114">
        <v>323</v>
      </c>
      <c r="G48" s="114">
        <v>447</v>
      </c>
      <c r="H48" s="114">
        <v>328</v>
      </c>
      <c r="I48" s="140">
        <v>315</v>
      </c>
      <c r="J48" s="115">
        <v>21</v>
      </c>
      <c r="K48" s="116">
        <v>6.666666666666667</v>
      </c>
    </row>
    <row r="49" spans="1:11" ht="14.1" customHeight="1" x14ac:dyDescent="0.2">
      <c r="A49" s="306">
        <v>63</v>
      </c>
      <c r="B49" s="307" t="s">
        <v>271</v>
      </c>
      <c r="C49" s="308"/>
      <c r="D49" s="113">
        <v>3.706413069982931</v>
      </c>
      <c r="E49" s="115">
        <v>152</v>
      </c>
      <c r="F49" s="114">
        <v>154</v>
      </c>
      <c r="G49" s="114">
        <v>215</v>
      </c>
      <c r="H49" s="114">
        <v>155</v>
      </c>
      <c r="I49" s="140">
        <v>175</v>
      </c>
      <c r="J49" s="115">
        <v>-23</v>
      </c>
      <c r="K49" s="116">
        <v>-13.142857142857142</v>
      </c>
    </row>
    <row r="50" spans="1:11" ht="14.1" customHeight="1" x14ac:dyDescent="0.2">
      <c r="A50" s="306" t="s">
        <v>272</v>
      </c>
      <c r="B50" s="307" t="s">
        <v>273</v>
      </c>
      <c r="C50" s="308"/>
      <c r="D50" s="113">
        <v>0.65837600585223122</v>
      </c>
      <c r="E50" s="115">
        <v>27</v>
      </c>
      <c r="F50" s="114">
        <v>32</v>
      </c>
      <c r="G50" s="114">
        <v>51</v>
      </c>
      <c r="H50" s="114">
        <v>20</v>
      </c>
      <c r="I50" s="140">
        <v>28</v>
      </c>
      <c r="J50" s="115">
        <v>-1</v>
      </c>
      <c r="K50" s="116">
        <v>-3.5714285714285716</v>
      </c>
    </row>
    <row r="51" spans="1:11" ht="14.1" customHeight="1" x14ac:dyDescent="0.2">
      <c r="A51" s="306" t="s">
        <v>274</v>
      </c>
      <c r="B51" s="307" t="s">
        <v>275</v>
      </c>
      <c r="C51" s="308"/>
      <c r="D51" s="113">
        <v>2.7798098024871982</v>
      </c>
      <c r="E51" s="115">
        <v>114</v>
      </c>
      <c r="F51" s="114">
        <v>108</v>
      </c>
      <c r="G51" s="114">
        <v>141</v>
      </c>
      <c r="H51" s="114">
        <v>114</v>
      </c>
      <c r="I51" s="140">
        <v>131</v>
      </c>
      <c r="J51" s="115">
        <v>-17</v>
      </c>
      <c r="K51" s="116">
        <v>-12.977099236641221</v>
      </c>
    </row>
    <row r="52" spans="1:11" ht="14.1" customHeight="1" x14ac:dyDescent="0.2">
      <c r="A52" s="306">
        <v>71</v>
      </c>
      <c r="B52" s="307" t="s">
        <v>276</v>
      </c>
      <c r="C52" s="308"/>
      <c r="D52" s="113">
        <v>6.803218727139722</v>
      </c>
      <c r="E52" s="115">
        <v>279</v>
      </c>
      <c r="F52" s="114">
        <v>249</v>
      </c>
      <c r="G52" s="114">
        <v>406</v>
      </c>
      <c r="H52" s="114">
        <v>262</v>
      </c>
      <c r="I52" s="140">
        <v>338</v>
      </c>
      <c r="J52" s="115">
        <v>-59</v>
      </c>
      <c r="K52" s="116">
        <v>-17.45562130177515</v>
      </c>
    </row>
    <row r="53" spans="1:11" ht="14.1" customHeight="1" x14ac:dyDescent="0.2">
      <c r="A53" s="306" t="s">
        <v>277</v>
      </c>
      <c r="B53" s="307" t="s">
        <v>278</v>
      </c>
      <c r="C53" s="308"/>
      <c r="D53" s="113">
        <v>2.0970495001219214</v>
      </c>
      <c r="E53" s="115">
        <v>86</v>
      </c>
      <c r="F53" s="114">
        <v>93</v>
      </c>
      <c r="G53" s="114">
        <v>162</v>
      </c>
      <c r="H53" s="114">
        <v>90</v>
      </c>
      <c r="I53" s="140">
        <v>151</v>
      </c>
      <c r="J53" s="115">
        <v>-65</v>
      </c>
      <c r="K53" s="116">
        <v>-43.046357615894038</v>
      </c>
    </row>
    <row r="54" spans="1:11" ht="14.1" customHeight="1" x14ac:dyDescent="0.2">
      <c r="A54" s="306" t="s">
        <v>279</v>
      </c>
      <c r="B54" s="307" t="s">
        <v>280</v>
      </c>
      <c r="C54" s="308"/>
      <c r="D54" s="113">
        <v>3.9014874420872956</v>
      </c>
      <c r="E54" s="115">
        <v>160</v>
      </c>
      <c r="F54" s="114">
        <v>134</v>
      </c>
      <c r="G54" s="114">
        <v>215</v>
      </c>
      <c r="H54" s="114">
        <v>152</v>
      </c>
      <c r="I54" s="140">
        <v>157</v>
      </c>
      <c r="J54" s="115">
        <v>3</v>
      </c>
      <c r="K54" s="116">
        <v>1.910828025477707</v>
      </c>
    </row>
    <row r="55" spans="1:11" ht="14.1" customHeight="1" x14ac:dyDescent="0.2">
      <c r="A55" s="306">
        <v>72</v>
      </c>
      <c r="B55" s="307" t="s">
        <v>281</v>
      </c>
      <c r="C55" s="308"/>
      <c r="D55" s="113">
        <v>1.7556693489392832</v>
      </c>
      <c r="E55" s="115">
        <v>72</v>
      </c>
      <c r="F55" s="114">
        <v>96</v>
      </c>
      <c r="G55" s="114">
        <v>104</v>
      </c>
      <c r="H55" s="114">
        <v>62</v>
      </c>
      <c r="I55" s="140">
        <v>82</v>
      </c>
      <c r="J55" s="115">
        <v>-10</v>
      </c>
      <c r="K55" s="116">
        <v>-12.195121951219512</v>
      </c>
    </row>
    <row r="56" spans="1:11" ht="14.1" customHeight="1" x14ac:dyDescent="0.2">
      <c r="A56" s="306" t="s">
        <v>282</v>
      </c>
      <c r="B56" s="307" t="s">
        <v>283</v>
      </c>
      <c r="C56" s="308"/>
      <c r="D56" s="113">
        <v>0.48768593026091195</v>
      </c>
      <c r="E56" s="115">
        <v>20</v>
      </c>
      <c r="F56" s="114">
        <v>26</v>
      </c>
      <c r="G56" s="114">
        <v>55</v>
      </c>
      <c r="H56" s="114">
        <v>14</v>
      </c>
      <c r="I56" s="140">
        <v>25</v>
      </c>
      <c r="J56" s="115">
        <v>-5</v>
      </c>
      <c r="K56" s="116">
        <v>-20</v>
      </c>
    </row>
    <row r="57" spans="1:11" ht="14.1" customHeight="1" x14ac:dyDescent="0.2">
      <c r="A57" s="306" t="s">
        <v>284</v>
      </c>
      <c r="B57" s="307" t="s">
        <v>285</v>
      </c>
      <c r="C57" s="308"/>
      <c r="D57" s="113">
        <v>0.95098756400877837</v>
      </c>
      <c r="E57" s="115">
        <v>39</v>
      </c>
      <c r="F57" s="114">
        <v>50</v>
      </c>
      <c r="G57" s="114">
        <v>18</v>
      </c>
      <c r="H57" s="114">
        <v>35</v>
      </c>
      <c r="I57" s="140">
        <v>44</v>
      </c>
      <c r="J57" s="115">
        <v>-5</v>
      </c>
      <c r="K57" s="116">
        <v>-11.363636363636363</v>
      </c>
    </row>
    <row r="58" spans="1:11" ht="14.1" customHeight="1" x14ac:dyDescent="0.2">
      <c r="A58" s="306">
        <v>73</v>
      </c>
      <c r="B58" s="307" t="s">
        <v>286</v>
      </c>
      <c r="C58" s="308"/>
      <c r="D58" s="113">
        <v>4.8037064130699827</v>
      </c>
      <c r="E58" s="115">
        <v>197</v>
      </c>
      <c r="F58" s="114">
        <v>177</v>
      </c>
      <c r="G58" s="114">
        <v>272</v>
      </c>
      <c r="H58" s="114">
        <v>175</v>
      </c>
      <c r="I58" s="140">
        <v>200</v>
      </c>
      <c r="J58" s="115">
        <v>-3</v>
      </c>
      <c r="K58" s="116">
        <v>-1.5</v>
      </c>
    </row>
    <row r="59" spans="1:11" ht="14.1" customHeight="1" x14ac:dyDescent="0.2">
      <c r="A59" s="306" t="s">
        <v>287</v>
      </c>
      <c r="B59" s="307" t="s">
        <v>288</v>
      </c>
      <c r="C59" s="308"/>
      <c r="D59" s="113">
        <v>2.1458180931480126</v>
      </c>
      <c r="E59" s="115">
        <v>88</v>
      </c>
      <c r="F59" s="114">
        <v>80</v>
      </c>
      <c r="G59" s="114">
        <v>166</v>
      </c>
      <c r="H59" s="114">
        <v>77</v>
      </c>
      <c r="I59" s="140">
        <v>91</v>
      </c>
      <c r="J59" s="115">
        <v>-3</v>
      </c>
      <c r="K59" s="116">
        <v>-3.2967032967032965</v>
      </c>
    </row>
    <row r="60" spans="1:11" ht="14.1" customHeight="1" x14ac:dyDescent="0.2">
      <c r="A60" s="306">
        <v>81</v>
      </c>
      <c r="B60" s="307" t="s">
        <v>289</v>
      </c>
      <c r="C60" s="308"/>
      <c r="D60" s="113">
        <v>6.9007559131919045</v>
      </c>
      <c r="E60" s="115">
        <v>283</v>
      </c>
      <c r="F60" s="114">
        <v>241</v>
      </c>
      <c r="G60" s="114">
        <v>423</v>
      </c>
      <c r="H60" s="114">
        <v>233</v>
      </c>
      <c r="I60" s="140">
        <v>245</v>
      </c>
      <c r="J60" s="115">
        <v>38</v>
      </c>
      <c r="K60" s="116">
        <v>15.510204081632653</v>
      </c>
    </row>
    <row r="61" spans="1:11" ht="14.1" customHeight="1" x14ac:dyDescent="0.2">
      <c r="A61" s="306" t="s">
        <v>290</v>
      </c>
      <c r="B61" s="307" t="s">
        <v>291</v>
      </c>
      <c r="C61" s="308"/>
      <c r="D61" s="113">
        <v>2.4140453547915142</v>
      </c>
      <c r="E61" s="115">
        <v>99</v>
      </c>
      <c r="F61" s="114">
        <v>64</v>
      </c>
      <c r="G61" s="114">
        <v>145</v>
      </c>
      <c r="H61" s="114">
        <v>75</v>
      </c>
      <c r="I61" s="140">
        <v>93</v>
      </c>
      <c r="J61" s="115">
        <v>6</v>
      </c>
      <c r="K61" s="116">
        <v>6.4516129032258061</v>
      </c>
    </row>
    <row r="62" spans="1:11" ht="14.1" customHeight="1" x14ac:dyDescent="0.2">
      <c r="A62" s="306" t="s">
        <v>292</v>
      </c>
      <c r="B62" s="307" t="s">
        <v>293</v>
      </c>
      <c r="C62" s="308"/>
      <c r="D62" s="113">
        <v>2.4628139478176054</v>
      </c>
      <c r="E62" s="115">
        <v>101</v>
      </c>
      <c r="F62" s="114">
        <v>101</v>
      </c>
      <c r="G62" s="114">
        <v>185</v>
      </c>
      <c r="H62" s="114">
        <v>93</v>
      </c>
      <c r="I62" s="140">
        <v>82</v>
      </c>
      <c r="J62" s="115">
        <v>19</v>
      </c>
      <c r="K62" s="116">
        <v>23.170731707317074</v>
      </c>
    </row>
    <row r="63" spans="1:11" ht="14.1" customHeight="1" x14ac:dyDescent="0.2">
      <c r="A63" s="306"/>
      <c r="B63" s="307" t="s">
        <v>294</v>
      </c>
      <c r="C63" s="308"/>
      <c r="D63" s="113">
        <v>1.8775908315045111</v>
      </c>
      <c r="E63" s="115">
        <v>77</v>
      </c>
      <c r="F63" s="114">
        <v>76</v>
      </c>
      <c r="G63" s="114">
        <v>130</v>
      </c>
      <c r="H63" s="114">
        <v>65</v>
      </c>
      <c r="I63" s="140">
        <v>60</v>
      </c>
      <c r="J63" s="115">
        <v>17</v>
      </c>
      <c r="K63" s="116">
        <v>28.333333333333332</v>
      </c>
    </row>
    <row r="64" spans="1:11" ht="14.1" customHeight="1" x14ac:dyDescent="0.2">
      <c r="A64" s="306" t="s">
        <v>295</v>
      </c>
      <c r="B64" s="307" t="s">
        <v>296</v>
      </c>
      <c r="C64" s="308"/>
      <c r="D64" s="113">
        <v>0.78029748841745916</v>
      </c>
      <c r="E64" s="115">
        <v>32</v>
      </c>
      <c r="F64" s="114">
        <v>22</v>
      </c>
      <c r="G64" s="114">
        <v>25</v>
      </c>
      <c r="H64" s="114">
        <v>18</v>
      </c>
      <c r="I64" s="140">
        <v>27</v>
      </c>
      <c r="J64" s="115">
        <v>5</v>
      </c>
      <c r="K64" s="116">
        <v>18.518518518518519</v>
      </c>
    </row>
    <row r="65" spans="1:11" ht="14.1" customHeight="1" x14ac:dyDescent="0.2">
      <c r="A65" s="306" t="s">
        <v>297</v>
      </c>
      <c r="B65" s="307" t="s">
        <v>298</v>
      </c>
      <c r="C65" s="308"/>
      <c r="D65" s="113">
        <v>0.51207022677395753</v>
      </c>
      <c r="E65" s="115">
        <v>21</v>
      </c>
      <c r="F65" s="114">
        <v>29</v>
      </c>
      <c r="G65" s="114">
        <v>32</v>
      </c>
      <c r="H65" s="114">
        <v>21</v>
      </c>
      <c r="I65" s="140">
        <v>15</v>
      </c>
      <c r="J65" s="115">
        <v>6</v>
      </c>
      <c r="K65" s="116">
        <v>40</v>
      </c>
    </row>
    <row r="66" spans="1:11" ht="14.1" customHeight="1" x14ac:dyDescent="0.2">
      <c r="A66" s="306">
        <v>82</v>
      </c>
      <c r="B66" s="307" t="s">
        <v>299</v>
      </c>
      <c r="C66" s="308"/>
      <c r="D66" s="113">
        <v>5.2913923433308945</v>
      </c>
      <c r="E66" s="115">
        <v>217</v>
      </c>
      <c r="F66" s="114">
        <v>190</v>
      </c>
      <c r="G66" s="114">
        <v>338</v>
      </c>
      <c r="H66" s="114">
        <v>266</v>
      </c>
      <c r="I66" s="140">
        <v>223</v>
      </c>
      <c r="J66" s="115">
        <v>-6</v>
      </c>
      <c r="K66" s="116">
        <v>-2.6905829596412558</v>
      </c>
    </row>
    <row r="67" spans="1:11" ht="14.1" customHeight="1" x14ac:dyDescent="0.2">
      <c r="A67" s="306" t="s">
        <v>300</v>
      </c>
      <c r="B67" s="307" t="s">
        <v>301</v>
      </c>
      <c r="C67" s="308"/>
      <c r="D67" s="113">
        <v>3.9502560351133869</v>
      </c>
      <c r="E67" s="115">
        <v>162</v>
      </c>
      <c r="F67" s="114">
        <v>135</v>
      </c>
      <c r="G67" s="114">
        <v>232</v>
      </c>
      <c r="H67" s="114">
        <v>226</v>
      </c>
      <c r="I67" s="140">
        <v>155</v>
      </c>
      <c r="J67" s="115">
        <v>7</v>
      </c>
      <c r="K67" s="116">
        <v>4.5161290322580649</v>
      </c>
    </row>
    <row r="68" spans="1:11" ht="14.1" customHeight="1" x14ac:dyDescent="0.2">
      <c r="A68" s="306" t="s">
        <v>302</v>
      </c>
      <c r="B68" s="307" t="s">
        <v>303</v>
      </c>
      <c r="C68" s="308"/>
      <c r="D68" s="113">
        <v>0.73152889539136801</v>
      </c>
      <c r="E68" s="115">
        <v>30</v>
      </c>
      <c r="F68" s="114">
        <v>34</v>
      </c>
      <c r="G68" s="114">
        <v>58</v>
      </c>
      <c r="H68" s="114">
        <v>29</v>
      </c>
      <c r="I68" s="140">
        <v>35</v>
      </c>
      <c r="J68" s="115">
        <v>-5</v>
      </c>
      <c r="K68" s="116">
        <v>-14.285714285714286</v>
      </c>
    </row>
    <row r="69" spans="1:11" ht="14.1" customHeight="1" x14ac:dyDescent="0.2">
      <c r="A69" s="306">
        <v>83</v>
      </c>
      <c r="B69" s="307" t="s">
        <v>304</v>
      </c>
      <c r="C69" s="308"/>
      <c r="D69" s="113">
        <v>5.8278468666178984</v>
      </c>
      <c r="E69" s="115">
        <v>239</v>
      </c>
      <c r="F69" s="114">
        <v>209</v>
      </c>
      <c r="G69" s="114">
        <v>412</v>
      </c>
      <c r="H69" s="114">
        <v>219</v>
      </c>
      <c r="I69" s="140">
        <v>225</v>
      </c>
      <c r="J69" s="115">
        <v>14</v>
      </c>
      <c r="K69" s="116">
        <v>6.2222222222222223</v>
      </c>
    </row>
    <row r="70" spans="1:11" ht="14.1" customHeight="1" x14ac:dyDescent="0.2">
      <c r="A70" s="306" t="s">
        <v>305</v>
      </c>
      <c r="B70" s="307" t="s">
        <v>306</v>
      </c>
      <c r="C70" s="308"/>
      <c r="D70" s="113">
        <v>4.4867105584003903</v>
      </c>
      <c r="E70" s="115">
        <v>184</v>
      </c>
      <c r="F70" s="114">
        <v>149</v>
      </c>
      <c r="G70" s="114">
        <v>357</v>
      </c>
      <c r="H70" s="114">
        <v>149</v>
      </c>
      <c r="I70" s="140">
        <v>167</v>
      </c>
      <c r="J70" s="115">
        <v>17</v>
      </c>
      <c r="K70" s="116">
        <v>10.179640718562874</v>
      </c>
    </row>
    <row r="71" spans="1:11" ht="14.1" customHeight="1" x14ac:dyDescent="0.2">
      <c r="A71" s="306"/>
      <c r="B71" s="307" t="s">
        <v>307</v>
      </c>
      <c r="C71" s="308"/>
      <c r="D71" s="113">
        <v>2.1702023896610583</v>
      </c>
      <c r="E71" s="115">
        <v>89</v>
      </c>
      <c r="F71" s="114">
        <v>58</v>
      </c>
      <c r="G71" s="114">
        <v>162</v>
      </c>
      <c r="H71" s="114">
        <v>43</v>
      </c>
      <c r="I71" s="140">
        <v>60</v>
      </c>
      <c r="J71" s="115">
        <v>29</v>
      </c>
      <c r="K71" s="116">
        <v>48.333333333333336</v>
      </c>
    </row>
    <row r="72" spans="1:11" ht="14.1" customHeight="1" x14ac:dyDescent="0.2">
      <c r="A72" s="306">
        <v>84</v>
      </c>
      <c r="B72" s="307" t="s">
        <v>308</v>
      </c>
      <c r="C72" s="308"/>
      <c r="D72" s="113">
        <v>0.78029748841745916</v>
      </c>
      <c r="E72" s="115">
        <v>32</v>
      </c>
      <c r="F72" s="114">
        <v>33</v>
      </c>
      <c r="G72" s="114">
        <v>117</v>
      </c>
      <c r="H72" s="114">
        <v>28</v>
      </c>
      <c r="I72" s="140">
        <v>63</v>
      </c>
      <c r="J72" s="115">
        <v>-31</v>
      </c>
      <c r="K72" s="116">
        <v>-49.206349206349209</v>
      </c>
    </row>
    <row r="73" spans="1:11" ht="14.1" customHeight="1" x14ac:dyDescent="0.2">
      <c r="A73" s="306" t="s">
        <v>309</v>
      </c>
      <c r="B73" s="307" t="s">
        <v>310</v>
      </c>
      <c r="C73" s="308"/>
      <c r="D73" s="113">
        <v>0.41453304072177516</v>
      </c>
      <c r="E73" s="115">
        <v>17</v>
      </c>
      <c r="F73" s="114">
        <v>16</v>
      </c>
      <c r="G73" s="114">
        <v>64</v>
      </c>
      <c r="H73" s="114">
        <v>7</v>
      </c>
      <c r="I73" s="140">
        <v>22</v>
      </c>
      <c r="J73" s="115">
        <v>-5</v>
      </c>
      <c r="K73" s="116">
        <v>-22.727272727272727</v>
      </c>
    </row>
    <row r="74" spans="1:11" ht="14.1" customHeight="1" x14ac:dyDescent="0.2">
      <c r="A74" s="306" t="s">
        <v>311</v>
      </c>
      <c r="B74" s="307" t="s">
        <v>312</v>
      </c>
      <c r="C74" s="308"/>
      <c r="D74" s="113">
        <v>7.3152889539136789E-2</v>
      </c>
      <c r="E74" s="115">
        <v>3</v>
      </c>
      <c r="F74" s="114">
        <v>6</v>
      </c>
      <c r="G74" s="114">
        <v>18</v>
      </c>
      <c r="H74" s="114" t="s">
        <v>513</v>
      </c>
      <c r="I74" s="140">
        <v>9</v>
      </c>
      <c r="J74" s="115">
        <v>-6</v>
      </c>
      <c r="K74" s="116">
        <v>-66.666666666666671</v>
      </c>
    </row>
    <row r="75" spans="1:11" ht="14.1" customHeight="1" x14ac:dyDescent="0.2">
      <c r="A75" s="306" t="s">
        <v>313</v>
      </c>
      <c r="B75" s="307" t="s">
        <v>314</v>
      </c>
      <c r="C75" s="308"/>
      <c r="D75" s="113">
        <v>7.3152889539136789E-2</v>
      </c>
      <c r="E75" s="115">
        <v>3</v>
      </c>
      <c r="F75" s="114">
        <v>0</v>
      </c>
      <c r="G75" s="114">
        <v>0</v>
      </c>
      <c r="H75" s="114" t="s">
        <v>513</v>
      </c>
      <c r="I75" s="140">
        <v>7</v>
      </c>
      <c r="J75" s="115">
        <v>-4</v>
      </c>
      <c r="K75" s="116">
        <v>-57.142857142857146</v>
      </c>
    </row>
    <row r="76" spans="1:11" ht="14.1" customHeight="1" x14ac:dyDescent="0.2">
      <c r="A76" s="306">
        <v>91</v>
      </c>
      <c r="B76" s="307" t="s">
        <v>315</v>
      </c>
      <c r="C76" s="308"/>
      <c r="D76" s="113">
        <v>0.65837600585223122</v>
      </c>
      <c r="E76" s="115">
        <v>27</v>
      </c>
      <c r="F76" s="114">
        <v>26</v>
      </c>
      <c r="G76" s="114">
        <v>44</v>
      </c>
      <c r="H76" s="114">
        <v>20</v>
      </c>
      <c r="I76" s="140">
        <v>25</v>
      </c>
      <c r="J76" s="115">
        <v>2</v>
      </c>
      <c r="K76" s="116">
        <v>8</v>
      </c>
    </row>
    <row r="77" spans="1:11" ht="14.1" customHeight="1" x14ac:dyDescent="0.2">
      <c r="A77" s="306">
        <v>92</v>
      </c>
      <c r="B77" s="307" t="s">
        <v>316</v>
      </c>
      <c r="C77" s="308"/>
      <c r="D77" s="113">
        <v>0.87783467446964158</v>
      </c>
      <c r="E77" s="115">
        <v>36</v>
      </c>
      <c r="F77" s="114">
        <v>32</v>
      </c>
      <c r="G77" s="114">
        <v>30</v>
      </c>
      <c r="H77" s="114">
        <v>36</v>
      </c>
      <c r="I77" s="140">
        <v>37</v>
      </c>
      <c r="J77" s="115">
        <v>-1</v>
      </c>
      <c r="K77" s="116">
        <v>-2.7027027027027026</v>
      </c>
    </row>
    <row r="78" spans="1:11" ht="14.1" customHeight="1" x14ac:dyDescent="0.2">
      <c r="A78" s="306">
        <v>93</v>
      </c>
      <c r="B78" s="307" t="s">
        <v>317</v>
      </c>
      <c r="C78" s="308"/>
      <c r="D78" s="113">
        <v>0.12192148256522799</v>
      </c>
      <c r="E78" s="115">
        <v>5</v>
      </c>
      <c r="F78" s="114">
        <v>3</v>
      </c>
      <c r="G78" s="114">
        <v>11</v>
      </c>
      <c r="H78" s="114" t="s">
        <v>513</v>
      </c>
      <c r="I78" s="140">
        <v>9</v>
      </c>
      <c r="J78" s="115">
        <v>-4</v>
      </c>
      <c r="K78" s="116">
        <v>-44.444444444444443</v>
      </c>
    </row>
    <row r="79" spans="1:11" ht="14.1" customHeight="1" x14ac:dyDescent="0.2">
      <c r="A79" s="306">
        <v>94</v>
      </c>
      <c r="B79" s="307" t="s">
        <v>318</v>
      </c>
      <c r="C79" s="308"/>
      <c r="D79" s="113">
        <v>0.29261155815654716</v>
      </c>
      <c r="E79" s="115">
        <v>12</v>
      </c>
      <c r="F79" s="114">
        <v>12</v>
      </c>
      <c r="G79" s="114">
        <v>20</v>
      </c>
      <c r="H79" s="114">
        <v>17</v>
      </c>
      <c r="I79" s="140">
        <v>12</v>
      </c>
      <c r="J79" s="115">
        <v>0</v>
      </c>
      <c r="K79" s="116">
        <v>0</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v>0.26822726164350158</v>
      </c>
      <c r="E81" s="143">
        <v>11</v>
      </c>
      <c r="F81" s="144">
        <v>21</v>
      </c>
      <c r="G81" s="144">
        <v>39</v>
      </c>
      <c r="H81" s="144">
        <v>10</v>
      </c>
      <c r="I81" s="145">
        <v>13</v>
      </c>
      <c r="J81" s="143">
        <v>-2</v>
      </c>
      <c r="K81" s="146">
        <v>-15.384615384615385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4244</v>
      </c>
      <c r="E11" s="114">
        <v>3781</v>
      </c>
      <c r="F11" s="114">
        <v>4820</v>
      </c>
      <c r="G11" s="114">
        <v>3851</v>
      </c>
      <c r="H11" s="140">
        <v>4295</v>
      </c>
      <c r="I11" s="115">
        <v>-51</v>
      </c>
      <c r="J11" s="116">
        <v>-1.1874272409778812</v>
      </c>
    </row>
    <row r="12" spans="1:15" s="110" customFormat="1" ht="24.95" customHeight="1" x14ac:dyDescent="0.2">
      <c r="A12" s="193" t="s">
        <v>132</v>
      </c>
      <c r="B12" s="194" t="s">
        <v>133</v>
      </c>
      <c r="C12" s="113">
        <v>1.8143261074458059</v>
      </c>
      <c r="D12" s="115">
        <v>77</v>
      </c>
      <c r="E12" s="114">
        <v>126</v>
      </c>
      <c r="F12" s="114">
        <v>182</v>
      </c>
      <c r="G12" s="114">
        <v>100</v>
      </c>
      <c r="H12" s="140">
        <v>72</v>
      </c>
      <c r="I12" s="115">
        <v>5</v>
      </c>
      <c r="J12" s="116">
        <v>6.9444444444444446</v>
      </c>
    </row>
    <row r="13" spans="1:15" s="110" customFormat="1" ht="24.95" customHeight="1" x14ac:dyDescent="0.2">
      <c r="A13" s="193" t="s">
        <v>134</v>
      </c>
      <c r="B13" s="199" t="s">
        <v>214</v>
      </c>
      <c r="C13" s="113">
        <v>3.4165881244109331</v>
      </c>
      <c r="D13" s="115">
        <v>145</v>
      </c>
      <c r="E13" s="114">
        <v>218</v>
      </c>
      <c r="F13" s="114">
        <v>134</v>
      </c>
      <c r="G13" s="114">
        <v>128</v>
      </c>
      <c r="H13" s="140">
        <v>171</v>
      </c>
      <c r="I13" s="115">
        <v>-26</v>
      </c>
      <c r="J13" s="116">
        <v>-15.2046783625731</v>
      </c>
    </row>
    <row r="14" spans="1:15" s="287" customFormat="1" ht="24.95" customHeight="1" x14ac:dyDescent="0.2">
      <c r="A14" s="193" t="s">
        <v>215</v>
      </c>
      <c r="B14" s="199" t="s">
        <v>137</v>
      </c>
      <c r="C14" s="113">
        <v>12.535344015080113</v>
      </c>
      <c r="D14" s="115">
        <v>532</v>
      </c>
      <c r="E14" s="114">
        <v>392</v>
      </c>
      <c r="F14" s="114">
        <v>539</v>
      </c>
      <c r="G14" s="114">
        <v>385</v>
      </c>
      <c r="H14" s="140">
        <v>426</v>
      </c>
      <c r="I14" s="115">
        <v>106</v>
      </c>
      <c r="J14" s="116">
        <v>24.88262910798122</v>
      </c>
      <c r="K14" s="110"/>
      <c r="L14" s="110"/>
      <c r="M14" s="110"/>
      <c r="N14" s="110"/>
      <c r="O14" s="110"/>
    </row>
    <row r="15" spans="1:15" s="110" customFormat="1" ht="24.95" customHeight="1" x14ac:dyDescent="0.2">
      <c r="A15" s="193" t="s">
        <v>216</v>
      </c>
      <c r="B15" s="199" t="s">
        <v>217</v>
      </c>
      <c r="C15" s="113">
        <v>2.8510838831291236</v>
      </c>
      <c r="D15" s="115">
        <v>121</v>
      </c>
      <c r="E15" s="114">
        <v>122</v>
      </c>
      <c r="F15" s="114">
        <v>136</v>
      </c>
      <c r="G15" s="114">
        <v>128</v>
      </c>
      <c r="H15" s="140">
        <v>111</v>
      </c>
      <c r="I15" s="115">
        <v>10</v>
      </c>
      <c r="J15" s="116">
        <v>9.0090090090090094</v>
      </c>
    </row>
    <row r="16" spans="1:15" s="287" customFormat="1" ht="24.95" customHeight="1" x14ac:dyDescent="0.2">
      <c r="A16" s="193" t="s">
        <v>218</v>
      </c>
      <c r="B16" s="199" t="s">
        <v>141</v>
      </c>
      <c r="C16" s="113">
        <v>8.223374175306315</v>
      </c>
      <c r="D16" s="115">
        <v>349</v>
      </c>
      <c r="E16" s="114">
        <v>211</v>
      </c>
      <c r="F16" s="114">
        <v>336</v>
      </c>
      <c r="G16" s="114">
        <v>213</v>
      </c>
      <c r="H16" s="140">
        <v>249</v>
      </c>
      <c r="I16" s="115">
        <v>100</v>
      </c>
      <c r="J16" s="116">
        <v>40.160642570281126</v>
      </c>
      <c r="K16" s="110"/>
      <c r="L16" s="110"/>
      <c r="M16" s="110"/>
      <c r="N16" s="110"/>
      <c r="O16" s="110"/>
    </row>
    <row r="17" spans="1:15" s="110" customFormat="1" ht="24.95" customHeight="1" x14ac:dyDescent="0.2">
      <c r="A17" s="193" t="s">
        <v>142</v>
      </c>
      <c r="B17" s="199" t="s">
        <v>220</v>
      </c>
      <c r="C17" s="113">
        <v>1.4608859566446748</v>
      </c>
      <c r="D17" s="115">
        <v>62</v>
      </c>
      <c r="E17" s="114">
        <v>59</v>
      </c>
      <c r="F17" s="114">
        <v>67</v>
      </c>
      <c r="G17" s="114">
        <v>44</v>
      </c>
      <c r="H17" s="140">
        <v>66</v>
      </c>
      <c r="I17" s="115">
        <v>-4</v>
      </c>
      <c r="J17" s="116">
        <v>-6.0606060606060606</v>
      </c>
    </row>
    <row r="18" spans="1:15" s="287" customFormat="1" ht="24.95" customHeight="1" x14ac:dyDescent="0.2">
      <c r="A18" s="201" t="s">
        <v>144</v>
      </c>
      <c r="B18" s="202" t="s">
        <v>145</v>
      </c>
      <c r="C18" s="113">
        <v>8.8595664467483513</v>
      </c>
      <c r="D18" s="115">
        <v>376</v>
      </c>
      <c r="E18" s="114">
        <v>278</v>
      </c>
      <c r="F18" s="114">
        <v>362</v>
      </c>
      <c r="G18" s="114">
        <v>240</v>
      </c>
      <c r="H18" s="140">
        <v>333</v>
      </c>
      <c r="I18" s="115">
        <v>43</v>
      </c>
      <c r="J18" s="116">
        <v>12.912912912912914</v>
      </c>
      <c r="K18" s="110"/>
      <c r="L18" s="110"/>
      <c r="M18" s="110"/>
      <c r="N18" s="110"/>
      <c r="O18" s="110"/>
    </row>
    <row r="19" spans="1:15" s="110" customFormat="1" ht="24.95" customHeight="1" x14ac:dyDescent="0.2">
      <c r="A19" s="193" t="s">
        <v>146</v>
      </c>
      <c r="B19" s="199" t="s">
        <v>147</v>
      </c>
      <c r="C19" s="113">
        <v>16.046182846371348</v>
      </c>
      <c r="D19" s="115">
        <v>681</v>
      </c>
      <c r="E19" s="114">
        <v>582</v>
      </c>
      <c r="F19" s="114">
        <v>723</v>
      </c>
      <c r="G19" s="114">
        <v>555</v>
      </c>
      <c r="H19" s="140">
        <v>691</v>
      </c>
      <c r="I19" s="115">
        <v>-10</v>
      </c>
      <c r="J19" s="116">
        <v>-1.4471780028943559</v>
      </c>
    </row>
    <row r="20" spans="1:15" s="287" customFormat="1" ht="24.95" customHeight="1" x14ac:dyDescent="0.2">
      <c r="A20" s="193" t="s">
        <v>148</v>
      </c>
      <c r="B20" s="199" t="s">
        <v>149</v>
      </c>
      <c r="C20" s="113">
        <v>3.6050895381715362</v>
      </c>
      <c r="D20" s="115">
        <v>153</v>
      </c>
      <c r="E20" s="114">
        <v>133</v>
      </c>
      <c r="F20" s="114">
        <v>197</v>
      </c>
      <c r="G20" s="114">
        <v>179</v>
      </c>
      <c r="H20" s="140">
        <v>185</v>
      </c>
      <c r="I20" s="115">
        <v>-32</v>
      </c>
      <c r="J20" s="116">
        <v>-17.297297297297298</v>
      </c>
      <c r="K20" s="110"/>
      <c r="L20" s="110"/>
      <c r="M20" s="110"/>
      <c r="N20" s="110"/>
      <c r="O20" s="110"/>
    </row>
    <row r="21" spans="1:15" s="110" customFormat="1" ht="24.95" customHeight="1" x14ac:dyDescent="0.2">
      <c r="A21" s="201" t="s">
        <v>150</v>
      </c>
      <c r="B21" s="202" t="s">
        <v>151</v>
      </c>
      <c r="C21" s="113">
        <v>7.0216776625824693</v>
      </c>
      <c r="D21" s="115">
        <v>298</v>
      </c>
      <c r="E21" s="114">
        <v>323</v>
      </c>
      <c r="F21" s="114">
        <v>303</v>
      </c>
      <c r="G21" s="114">
        <v>267</v>
      </c>
      <c r="H21" s="140">
        <v>262</v>
      </c>
      <c r="I21" s="115">
        <v>36</v>
      </c>
      <c r="J21" s="116">
        <v>13.740458015267176</v>
      </c>
    </row>
    <row r="22" spans="1:15" s="110" customFormat="1" ht="24.95" customHeight="1" x14ac:dyDescent="0.2">
      <c r="A22" s="201" t="s">
        <v>152</v>
      </c>
      <c r="B22" s="199" t="s">
        <v>153</v>
      </c>
      <c r="C22" s="113">
        <v>0.63619227144203583</v>
      </c>
      <c r="D22" s="115">
        <v>27</v>
      </c>
      <c r="E22" s="114">
        <v>19</v>
      </c>
      <c r="F22" s="114">
        <v>27</v>
      </c>
      <c r="G22" s="114">
        <v>33</v>
      </c>
      <c r="H22" s="140">
        <v>33</v>
      </c>
      <c r="I22" s="115">
        <v>-6</v>
      </c>
      <c r="J22" s="116">
        <v>-18.181818181818183</v>
      </c>
    </row>
    <row r="23" spans="1:15" s="110" customFormat="1" ht="24.95" customHeight="1" x14ac:dyDescent="0.2">
      <c r="A23" s="193" t="s">
        <v>154</v>
      </c>
      <c r="B23" s="199" t="s">
        <v>155</v>
      </c>
      <c r="C23" s="113">
        <v>1.5551366635249764</v>
      </c>
      <c r="D23" s="115">
        <v>66</v>
      </c>
      <c r="E23" s="114">
        <v>31</v>
      </c>
      <c r="F23" s="114">
        <v>59</v>
      </c>
      <c r="G23" s="114">
        <v>45</v>
      </c>
      <c r="H23" s="140">
        <v>55</v>
      </c>
      <c r="I23" s="115">
        <v>11</v>
      </c>
      <c r="J23" s="116">
        <v>20</v>
      </c>
    </row>
    <row r="24" spans="1:15" s="110" customFormat="1" ht="24.95" customHeight="1" x14ac:dyDescent="0.2">
      <c r="A24" s="193" t="s">
        <v>156</v>
      </c>
      <c r="B24" s="199" t="s">
        <v>221</v>
      </c>
      <c r="C24" s="113">
        <v>4.2648444863336472</v>
      </c>
      <c r="D24" s="115">
        <v>181</v>
      </c>
      <c r="E24" s="114">
        <v>143</v>
      </c>
      <c r="F24" s="114">
        <v>177</v>
      </c>
      <c r="G24" s="114">
        <v>185</v>
      </c>
      <c r="H24" s="140">
        <v>205</v>
      </c>
      <c r="I24" s="115">
        <v>-24</v>
      </c>
      <c r="J24" s="116">
        <v>-11.707317073170731</v>
      </c>
    </row>
    <row r="25" spans="1:15" s="110" customFormat="1" ht="24.95" customHeight="1" x14ac:dyDescent="0.2">
      <c r="A25" s="193" t="s">
        <v>222</v>
      </c>
      <c r="B25" s="204" t="s">
        <v>159</v>
      </c>
      <c r="C25" s="113">
        <v>4.476908576814326</v>
      </c>
      <c r="D25" s="115">
        <v>190</v>
      </c>
      <c r="E25" s="114">
        <v>203</v>
      </c>
      <c r="F25" s="114">
        <v>210</v>
      </c>
      <c r="G25" s="114">
        <v>139</v>
      </c>
      <c r="H25" s="140">
        <v>227</v>
      </c>
      <c r="I25" s="115">
        <v>-37</v>
      </c>
      <c r="J25" s="116">
        <v>-16.29955947136564</v>
      </c>
    </row>
    <row r="26" spans="1:15" s="110" customFormat="1" ht="24.95" customHeight="1" x14ac:dyDescent="0.2">
      <c r="A26" s="201">
        <v>782.78300000000002</v>
      </c>
      <c r="B26" s="203" t="s">
        <v>160</v>
      </c>
      <c r="C26" s="113">
        <v>7.0688030160226205</v>
      </c>
      <c r="D26" s="115">
        <v>300</v>
      </c>
      <c r="E26" s="114">
        <v>322</v>
      </c>
      <c r="F26" s="114">
        <v>350</v>
      </c>
      <c r="G26" s="114">
        <v>329</v>
      </c>
      <c r="H26" s="140">
        <v>318</v>
      </c>
      <c r="I26" s="115">
        <v>-18</v>
      </c>
      <c r="J26" s="116">
        <v>-5.6603773584905657</v>
      </c>
    </row>
    <row r="27" spans="1:15" s="110" customFormat="1" ht="24.95" customHeight="1" x14ac:dyDescent="0.2">
      <c r="A27" s="193" t="s">
        <v>161</v>
      </c>
      <c r="B27" s="199" t="s">
        <v>162</v>
      </c>
      <c r="C27" s="113">
        <v>6.3383600377002827</v>
      </c>
      <c r="D27" s="115">
        <v>269</v>
      </c>
      <c r="E27" s="114">
        <v>217</v>
      </c>
      <c r="F27" s="114">
        <v>313</v>
      </c>
      <c r="G27" s="114">
        <v>277</v>
      </c>
      <c r="H27" s="140">
        <v>342</v>
      </c>
      <c r="I27" s="115">
        <v>-73</v>
      </c>
      <c r="J27" s="116">
        <v>-21.345029239766081</v>
      </c>
    </row>
    <row r="28" spans="1:15" s="110" customFormat="1" ht="24.95" customHeight="1" x14ac:dyDescent="0.2">
      <c r="A28" s="193" t="s">
        <v>163</v>
      </c>
      <c r="B28" s="199" t="s">
        <v>164</v>
      </c>
      <c r="C28" s="113">
        <v>2.6390197926484449</v>
      </c>
      <c r="D28" s="115">
        <v>112</v>
      </c>
      <c r="E28" s="114">
        <v>58</v>
      </c>
      <c r="F28" s="114">
        <v>172</v>
      </c>
      <c r="G28" s="114">
        <v>60</v>
      </c>
      <c r="H28" s="140">
        <v>74</v>
      </c>
      <c r="I28" s="115">
        <v>38</v>
      </c>
      <c r="J28" s="116">
        <v>51.351351351351354</v>
      </c>
    </row>
    <row r="29" spans="1:15" s="110" customFormat="1" ht="24.95" customHeight="1" x14ac:dyDescent="0.2">
      <c r="A29" s="193">
        <v>86</v>
      </c>
      <c r="B29" s="199" t="s">
        <v>165</v>
      </c>
      <c r="C29" s="113">
        <v>5.725730442978322</v>
      </c>
      <c r="D29" s="115">
        <v>243</v>
      </c>
      <c r="E29" s="114">
        <v>203</v>
      </c>
      <c r="F29" s="114">
        <v>338</v>
      </c>
      <c r="G29" s="114">
        <v>215</v>
      </c>
      <c r="H29" s="140">
        <v>232</v>
      </c>
      <c r="I29" s="115">
        <v>11</v>
      </c>
      <c r="J29" s="116">
        <v>4.7413793103448274</v>
      </c>
    </row>
    <row r="30" spans="1:15" s="110" customFormat="1" ht="24.95" customHeight="1" x14ac:dyDescent="0.2">
      <c r="A30" s="193">
        <v>87.88</v>
      </c>
      <c r="B30" s="204" t="s">
        <v>166</v>
      </c>
      <c r="C30" s="113">
        <v>9.4721960414703119</v>
      </c>
      <c r="D30" s="115">
        <v>402</v>
      </c>
      <c r="E30" s="114">
        <v>376</v>
      </c>
      <c r="F30" s="114">
        <v>528</v>
      </c>
      <c r="G30" s="114">
        <v>552</v>
      </c>
      <c r="H30" s="140">
        <v>485</v>
      </c>
      <c r="I30" s="115">
        <v>-83</v>
      </c>
      <c r="J30" s="116">
        <v>-17.11340206185567</v>
      </c>
    </row>
    <row r="31" spans="1:15" s="110" customFormat="1" ht="24.95" customHeight="1" x14ac:dyDescent="0.2">
      <c r="A31" s="193" t="s">
        <v>167</v>
      </c>
      <c r="B31" s="199" t="s">
        <v>168</v>
      </c>
      <c r="C31" s="113">
        <v>4.5240339302544772</v>
      </c>
      <c r="D31" s="115">
        <v>192</v>
      </c>
      <c r="E31" s="114">
        <v>157</v>
      </c>
      <c r="F31" s="114">
        <v>206</v>
      </c>
      <c r="G31" s="114">
        <v>162</v>
      </c>
      <c r="H31" s="140">
        <v>184</v>
      </c>
      <c r="I31" s="115">
        <v>8</v>
      </c>
      <c r="J31" s="116">
        <v>4.3478260869565215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1.8143261074458059</v>
      </c>
      <c r="D34" s="115">
        <v>77</v>
      </c>
      <c r="E34" s="114">
        <v>126</v>
      </c>
      <c r="F34" s="114">
        <v>182</v>
      </c>
      <c r="G34" s="114">
        <v>100</v>
      </c>
      <c r="H34" s="140">
        <v>72</v>
      </c>
      <c r="I34" s="115">
        <v>5</v>
      </c>
      <c r="J34" s="116">
        <v>6.9444444444444446</v>
      </c>
    </row>
    <row r="35" spans="1:10" s="110" customFormat="1" ht="24.95" customHeight="1" x14ac:dyDescent="0.2">
      <c r="A35" s="292" t="s">
        <v>171</v>
      </c>
      <c r="B35" s="293" t="s">
        <v>172</v>
      </c>
      <c r="C35" s="113">
        <v>24.811498586239395</v>
      </c>
      <c r="D35" s="115">
        <v>1053</v>
      </c>
      <c r="E35" s="114">
        <v>888</v>
      </c>
      <c r="F35" s="114">
        <v>1035</v>
      </c>
      <c r="G35" s="114">
        <v>753</v>
      </c>
      <c r="H35" s="140">
        <v>930</v>
      </c>
      <c r="I35" s="115">
        <v>123</v>
      </c>
      <c r="J35" s="116">
        <v>13.225806451612904</v>
      </c>
    </row>
    <row r="36" spans="1:10" s="110" customFormat="1" ht="24.95" customHeight="1" x14ac:dyDescent="0.2">
      <c r="A36" s="294" t="s">
        <v>173</v>
      </c>
      <c r="B36" s="295" t="s">
        <v>174</v>
      </c>
      <c r="C36" s="125">
        <v>73.374175306314797</v>
      </c>
      <c r="D36" s="143">
        <v>3114</v>
      </c>
      <c r="E36" s="144">
        <v>2767</v>
      </c>
      <c r="F36" s="144">
        <v>3603</v>
      </c>
      <c r="G36" s="144">
        <v>2998</v>
      </c>
      <c r="H36" s="145">
        <v>3293</v>
      </c>
      <c r="I36" s="143">
        <v>-179</v>
      </c>
      <c r="J36" s="146">
        <v>-5.4357728515031889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4244</v>
      </c>
      <c r="F11" s="264">
        <v>3781</v>
      </c>
      <c r="G11" s="264">
        <v>4820</v>
      </c>
      <c r="H11" s="264">
        <v>3851</v>
      </c>
      <c r="I11" s="265">
        <v>4295</v>
      </c>
      <c r="J11" s="263">
        <v>-51</v>
      </c>
      <c r="K11" s="266">
        <v>-1.1874272409778812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24.387370405278041</v>
      </c>
      <c r="E13" s="115">
        <v>1035</v>
      </c>
      <c r="F13" s="114">
        <v>1121</v>
      </c>
      <c r="G13" s="114">
        <v>1251</v>
      </c>
      <c r="H13" s="114">
        <v>1114</v>
      </c>
      <c r="I13" s="140">
        <v>1018</v>
      </c>
      <c r="J13" s="115">
        <v>17</v>
      </c>
      <c r="K13" s="116">
        <v>1.6699410609037328</v>
      </c>
    </row>
    <row r="14" spans="1:17" ht="15.95" customHeight="1" x14ac:dyDescent="0.2">
      <c r="A14" s="306" t="s">
        <v>230</v>
      </c>
      <c r="B14" s="307"/>
      <c r="C14" s="308"/>
      <c r="D14" s="113">
        <v>59.472196041470312</v>
      </c>
      <c r="E14" s="115">
        <v>2524</v>
      </c>
      <c r="F14" s="114">
        <v>1972</v>
      </c>
      <c r="G14" s="114">
        <v>2706</v>
      </c>
      <c r="H14" s="114">
        <v>2089</v>
      </c>
      <c r="I14" s="140">
        <v>2425</v>
      </c>
      <c r="J14" s="115">
        <v>99</v>
      </c>
      <c r="K14" s="116">
        <v>4.0824742268041234</v>
      </c>
    </row>
    <row r="15" spans="1:17" ht="15.95" customHeight="1" x14ac:dyDescent="0.2">
      <c r="A15" s="306" t="s">
        <v>231</v>
      </c>
      <c r="B15" s="307"/>
      <c r="C15" s="308"/>
      <c r="D15" s="113">
        <v>7.2808671065032984</v>
      </c>
      <c r="E15" s="115">
        <v>309</v>
      </c>
      <c r="F15" s="114">
        <v>288</v>
      </c>
      <c r="G15" s="114">
        <v>372</v>
      </c>
      <c r="H15" s="114">
        <v>265</v>
      </c>
      <c r="I15" s="140">
        <v>347</v>
      </c>
      <c r="J15" s="115">
        <v>-38</v>
      </c>
      <c r="K15" s="116">
        <v>-10.951008645533141</v>
      </c>
    </row>
    <row r="16" spans="1:17" ht="15.95" customHeight="1" x14ac:dyDescent="0.2">
      <c r="A16" s="306" t="s">
        <v>232</v>
      </c>
      <c r="B16" s="307"/>
      <c r="C16" s="308"/>
      <c r="D16" s="113">
        <v>8.5061262959472188</v>
      </c>
      <c r="E16" s="115">
        <v>361</v>
      </c>
      <c r="F16" s="114">
        <v>376</v>
      </c>
      <c r="G16" s="114">
        <v>473</v>
      </c>
      <c r="H16" s="114">
        <v>369</v>
      </c>
      <c r="I16" s="140">
        <v>486</v>
      </c>
      <c r="J16" s="115">
        <v>-125</v>
      </c>
      <c r="K16" s="116">
        <v>-25.720164609053498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1.6729500471253533</v>
      </c>
      <c r="E18" s="115">
        <v>71</v>
      </c>
      <c r="F18" s="114">
        <v>123</v>
      </c>
      <c r="G18" s="114">
        <v>177</v>
      </c>
      <c r="H18" s="114">
        <v>101</v>
      </c>
      <c r="I18" s="140">
        <v>72</v>
      </c>
      <c r="J18" s="115">
        <v>-1</v>
      </c>
      <c r="K18" s="116">
        <v>-1.3888888888888888</v>
      </c>
    </row>
    <row r="19" spans="1:11" ht="14.1" customHeight="1" x14ac:dyDescent="0.2">
      <c r="A19" s="306" t="s">
        <v>235</v>
      </c>
      <c r="B19" s="307" t="s">
        <v>236</v>
      </c>
      <c r="C19" s="308"/>
      <c r="D19" s="113">
        <v>1.2016965127238455</v>
      </c>
      <c r="E19" s="115">
        <v>51</v>
      </c>
      <c r="F19" s="114">
        <v>104</v>
      </c>
      <c r="G19" s="114">
        <v>151</v>
      </c>
      <c r="H19" s="114">
        <v>83</v>
      </c>
      <c r="I19" s="140">
        <v>54</v>
      </c>
      <c r="J19" s="115">
        <v>-3</v>
      </c>
      <c r="K19" s="116">
        <v>-5.5555555555555554</v>
      </c>
    </row>
    <row r="20" spans="1:11" ht="14.1" customHeight="1" x14ac:dyDescent="0.2">
      <c r="A20" s="306">
        <v>12</v>
      </c>
      <c r="B20" s="307" t="s">
        <v>237</v>
      </c>
      <c r="C20" s="308"/>
      <c r="D20" s="113">
        <v>1.6022620169651272</v>
      </c>
      <c r="E20" s="115">
        <v>68</v>
      </c>
      <c r="F20" s="114">
        <v>114</v>
      </c>
      <c r="G20" s="114">
        <v>76</v>
      </c>
      <c r="H20" s="114">
        <v>52</v>
      </c>
      <c r="I20" s="140">
        <v>92</v>
      </c>
      <c r="J20" s="115">
        <v>-24</v>
      </c>
      <c r="K20" s="116">
        <v>-26.086956521739129</v>
      </c>
    </row>
    <row r="21" spans="1:11" ht="14.1" customHeight="1" x14ac:dyDescent="0.2">
      <c r="A21" s="306">
        <v>21</v>
      </c>
      <c r="B21" s="307" t="s">
        <v>238</v>
      </c>
      <c r="C21" s="308"/>
      <c r="D21" s="113">
        <v>0.7304429783223374</v>
      </c>
      <c r="E21" s="115">
        <v>31</v>
      </c>
      <c r="F21" s="114">
        <v>58</v>
      </c>
      <c r="G21" s="114">
        <v>39</v>
      </c>
      <c r="H21" s="114">
        <v>37</v>
      </c>
      <c r="I21" s="140">
        <v>81</v>
      </c>
      <c r="J21" s="115">
        <v>-50</v>
      </c>
      <c r="K21" s="116">
        <v>-61.728395061728392</v>
      </c>
    </row>
    <row r="22" spans="1:11" ht="14.1" customHeight="1" x14ac:dyDescent="0.2">
      <c r="A22" s="306">
        <v>22</v>
      </c>
      <c r="B22" s="307" t="s">
        <v>239</v>
      </c>
      <c r="C22" s="308"/>
      <c r="D22" s="113">
        <v>1.4373232799245994</v>
      </c>
      <c r="E22" s="115">
        <v>61</v>
      </c>
      <c r="F22" s="114">
        <v>57</v>
      </c>
      <c r="G22" s="114">
        <v>66</v>
      </c>
      <c r="H22" s="114">
        <v>65</v>
      </c>
      <c r="I22" s="140">
        <v>72</v>
      </c>
      <c r="J22" s="115">
        <v>-11</v>
      </c>
      <c r="K22" s="116">
        <v>-15.277777777777779</v>
      </c>
    </row>
    <row r="23" spans="1:11" ht="14.1" customHeight="1" x14ac:dyDescent="0.2">
      <c r="A23" s="306">
        <v>23</v>
      </c>
      <c r="B23" s="307" t="s">
        <v>240</v>
      </c>
      <c r="C23" s="308"/>
      <c r="D23" s="113">
        <v>0.75400565504241279</v>
      </c>
      <c r="E23" s="115">
        <v>32</v>
      </c>
      <c r="F23" s="114">
        <v>25</v>
      </c>
      <c r="G23" s="114">
        <v>31</v>
      </c>
      <c r="H23" s="114">
        <v>47</v>
      </c>
      <c r="I23" s="140">
        <v>24</v>
      </c>
      <c r="J23" s="115">
        <v>8</v>
      </c>
      <c r="K23" s="116">
        <v>33.333333333333336</v>
      </c>
    </row>
    <row r="24" spans="1:11" ht="14.1" customHeight="1" x14ac:dyDescent="0.2">
      <c r="A24" s="306">
        <v>24</v>
      </c>
      <c r="B24" s="307" t="s">
        <v>241</v>
      </c>
      <c r="C24" s="308"/>
      <c r="D24" s="113">
        <v>3.1809613572101791</v>
      </c>
      <c r="E24" s="115">
        <v>135</v>
      </c>
      <c r="F24" s="114">
        <v>104</v>
      </c>
      <c r="G24" s="114">
        <v>142</v>
      </c>
      <c r="H24" s="114">
        <v>79</v>
      </c>
      <c r="I24" s="140">
        <v>103</v>
      </c>
      <c r="J24" s="115">
        <v>32</v>
      </c>
      <c r="K24" s="116">
        <v>31.067961165048544</v>
      </c>
    </row>
    <row r="25" spans="1:11" ht="14.1" customHeight="1" x14ac:dyDescent="0.2">
      <c r="A25" s="306">
        <v>25</v>
      </c>
      <c r="B25" s="307" t="s">
        <v>242</v>
      </c>
      <c r="C25" s="308"/>
      <c r="D25" s="113">
        <v>5.0424128180961354</v>
      </c>
      <c r="E25" s="115">
        <v>214</v>
      </c>
      <c r="F25" s="114">
        <v>177</v>
      </c>
      <c r="G25" s="114">
        <v>196</v>
      </c>
      <c r="H25" s="114">
        <v>134</v>
      </c>
      <c r="I25" s="140">
        <v>234</v>
      </c>
      <c r="J25" s="115">
        <v>-20</v>
      </c>
      <c r="K25" s="116">
        <v>-8.5470085470085468</v>
      </c>
    </row>
    <row r="26" spans="1:11" ht="14.1" customHeight="1" x14ac:dyDescent="0.2">
      <c r="A26" s="306">
        <v>26</v>
      </c>
      <c r="B26" s="307" t="s">
        <v>243</v>
      </c>
      <c r="C26" s="308"/>
      <c r="D26" s="113">
        <v>2.9217719132893496</v>
      </c>
      <c r="E26" s="115">
        <v>124</v>
      </c>
      <c r="F26" s="114">
        <v>67</v>
      </c>
      <c r="G26" s="114">
        <v>85</v>
      </c>
      <c r="H26" s="114">
        <v>72</v>
      </c>
      <c r="I26" s="140">
        <v>129</v>
      </c>
      <c r="J26" s="115">
        <v>-5</v>
      </c>
      <c r="K26" s="116">
        <v>-3.8759689922480618</v>
      </c>
    </row>
    <row r="27" spans="1:11" ht="14.1" customHeight="1" x14ac:dyDescent="0.2">
      <c r="A27" s="306">
        <v>27</v>
      </c>
      <c r="B27" s="307" t="s">
        <v>244</v>
      </c>
      <c r="C27" s="308"/>
      <c r="D27" s="113">
        <v>1.7436380772855797</v>
      </c>
      <c r="E27" s="115">
        <v>74</v>
      </c>
      <c r="F27" s="114">
        <v>53</v>
      </c>
      <c r="G27" s="114">
        <v>79</v>
      </c>
      <c r="H27" s="114">
        <v>48</v>
      </c>
      <c r="I27" s="140">
        <v>65</v>
      </c>
      <c r="J27" s="115">
        <v>9</v>
      </c>
      <c r="K27" s="116">
        <v>13.846153846153847</v>
      </c>
    </row>
    <row r="28" spans="1:11" ht="14.1" customHeight="1" x14ac:dyDescent="0.2">
      <c r="A28" s="306">
        <v>28</v>
      </c>
      <c r="B28" s="307" t="s">
        <v>245</v>
      </c>
      <c r="C28" s="308"/>
      <c r="D28" s="113">
        <v>0.16493873704052781</v>
      </c>
      <c r="E28" s="115">
        <v>7</v>
      </c>
      <c r="F28" s="114">
        <v>9</v>
      </c>
      <c r="G28" s="114">
        <v>11</v>
      </c>
      <c r="H28" s="114">
        <v>23</v>
      </c>
      <c r="I28" s="140">
        <v>11</v>
      </c>
      <c r="J28" s="115">
        <v>-4</v>
      </c>
      <c r="K28" s="116">
        <v>-36.363636363636367</v>
      </c>
    </row>
    <row r="29" spans="1:11" ht="14.1" customHeight="1" x14ac:dyDescent="0.2">
      <c r="A29" s="306">
        <v>29</v>
      </c>
      <c r="B29" s="307" t="s">
        <v>246</v>
      </c>
      <c r="C29" s="308"/>
      <c r="D29" s="113">
        <v>6.3383600377002827</v>
      </c>
      <c r="E29" s="115">
        <v>269</v>
      </c>
      <c r="F29" s="114">
        <v>284</v>
      </c>
      <c r="G29" s="114">
        <v>331</v>
      </c>
      <c r="H29" s="114">
        <v>285</v>
      </c>
      <c r="I29" s="140">
        <v>266</v>
      </c>
      <c r="J29" s="115">
        <v>3</v>
      </c>
      <c r="K29" s="116">
        <v>1.1278195488721805</v>
      </c>
    </row>
    <row r="30" spans="1:11" ht="14.1" customHeight="1" x14ac:dyDescent="0.2">
      <c r="A30" s="306" t="s">
        <v>247</v>
      </c>
      <c r="B30" s="307" t="s">
        <v>248</v>
      </c>
      <c r="C30" s="308"/>
      <c r="D30" s="113">
        <v>3.3930254476908579</v>
      </c>
      <c r="E30" s="115">
        <v>144</v>
      </c>
      <c r="F30" s="114">
        <v>165</v>
      </c>
      <c r="G30" s="114">
        <v>195</v>
      </c>
      <c r="H30" s="114">
        <v>158</v>
      </c>
      <c r="I30" s="140">
        <v>171</v>
      </c>
      <c r="J30" s="115">
        <v>-27</v>
      </c>
      <c r="K30" s="116">
        <v>-15.789473684210526</v>
      </c>
    </row>
    <row r="31" spans="1:11" ht="14.1" customHeight="1" x14ac:dyDescent="0.2">
      <c r="A31" s="306" t="s">
        <v>249</v>
      </c>
      <c r="B31" s="307" t="s">
        <v>250</v>
      </c>
      <c r="C31" s="308"/>
      <c r="D31" s="113">
        <v>2.9453345900094252</v>
      </c>
      <c r="E31" s="115">
        <v>125</v>
      </c>
      <c r="F31" s="114">
        <v>119</v>
      </c>
      <c r="G31" s="114">
        <v>136</v>
      </c>
      <c r="H31" s="114">
        <v>127</v>
      </c>
      <c r="I31" s="140">
        <v>95</v>
      </c>
      <c r="J31" s="115">
        <v>30</v>
      </c>
      <c r="K31" s="116">
        <v>31.578947368421051</v>
      </c>
    </row>
    <row r="32" spans="1:11" ht="14.1" customHeight="1" x14ac:dyDescent="0.2">
      <c r="A32" s="306">
        <v>31</v>
      </c>
      <c r="B32" s="307" t="s">
        <v>251</v>
      </c>
      <c r="C32" s="308"/>
      <c r="D32" s="113">
        <v>0.75400565504241279</v>
      </c>
      <c r="E32" s="115">
        <v>32</v>
      </c>
      <c r="F32" s="114">
        <v>20</v>
      </c>
      <c r="G32" s="114">
        <v>25</v>
      </c>
      <c r="H32" s="114">
        <v>22</v>
      </c>
      <c r="I32" s="140">
        <v>22</v>
      </c>
      <c r="J32" s="115">
        <v>10</v>
      </c>
      <c r="K32" s="116">
        <v>45.454545454545453</v>
      </c>
    </row>
    <row r="33" spans="1:11" ht="14.1" customHeight="1" x14ac:dyDescent="0.2">
      <c r="A33" s="306">
        <v>32</v>
      </c>
      <c r="B33" s="307" t="s">
        <v>252</v>
      </c>
      <c r="C33" s="308"/>
      <c r="D33" s="113">
        <v>4.3826578699340244</v>
      </c>
      <c r="E33" s="115">
        <v>186</v>
      </c>
      <c r="F33" s="114">
        <v>108</v>
      </c>
      <c r="G33" s="114">
        <v>157</v>
      </c>
      <c r="H33" s="114">
        <v>97</v>
      </c>
      <c r="I33" s="140">
        <v>104</v>
      </c>
      <c r="J33" s="115">
        <v>82</v>
      </c>
      <c r="K33" s="116">
        <v>78.84615384615384</v>
      </c>
    </row>
    <row r="34" spans="1:11" ht="14.1" customHeight="1" x14ac:dyDescent="0.2">
      <c r="A34" s="306">
        <v>33</v>
      </c>
      <c r="B34" s="307" t="s">
        <v>253</v>
      </c>
      <c r="C34" s="308"/>
      <c r="D34" s="113">
        <v>1.7672007540056551</v>
      </c>
      <c r="E34" s="115">
        <v>75</v>
      </c>
      <c r="F34" s="114">
        <v>88</v>
      </c>
      <c r="G34" s="114">
        <v>81</v>
      </c>
      <c r="H34" s="114">
        <v>58</v>
      </c>
      <c r="I34" s="140">
        <v>83</v>
      </c>
      <c r="J34" s="115">
        <v>-8</v>
      </c>
      <c r="K34" s="116">
        <v>-9.6385542168674707</v>
      </c>
    </row>
    <row r="35" spans="1:11" ht="14.1" customHeight="1" x14ac:dyDescent="0.2">
      <c r="A35" s="306">
        <v>34</v>
      </c>
      <c r="B35" s="307" t="s">
        <v>254</v>
      </c>
      <c r="C35" s="308"/>
      <c r="D35" s="113">
        <v>2.1913289349670122</v>
      </c>
      <c r="E35" s="115">
        <v>93</v>
      </c>
      <c r="F35" s="114">
        <v>55</v>
      </c>
      <c r="G35" s="114">
        <v>87</v>
      </c>
      <c r="H35" s="114">
        <v>70</v>
      </c>
      <c r="I35" s="140">
        <v>76</v>
      </c>
      <c r="J35" s="115">
        <v>17</v>
      </c>
      <c r="K35" s="116">
        <v>22.368421052631579</v>
      </c>
    </row>
    <row r="36" spans="1:11" ht="14.1" customHeight="1" x14ac:dyDescent="0.2">
      <c r="A36" s="306">
        <v>41</v>
      </c>
      <c r="B36" s="307" t="s">
        <v>255</v>
      </c>
      <c r="C36" s="308"/>
      <c r="D36" s="113">
        <v>0.42412818096135724</v>
      </c>
      <c r="E36" s="115">
        <v>18</v>
      </c>
      <c r="F36" s="114">
        <v>52</v>
      </c>
      <c r="G36" s="114">
        <v>29</v>
      </c>
      <c r="H36" s="114">
        <v>16</v>
      </c>
      <c r="I36" s="140">
        <v>27</v>
      </c>
      <c r="J36" s="115">
        <v>-9</v>
      </c>
      <c r="K36" s="116">
        <v>-33.333333333333336</v>
      </c>
    </row>
    <row r="37" spans="1:11" ht="14.1" customHeight="1" x14ac:dyDescent="0.2">
      <c r="A37" s="306">
        <v>42</v>
      </c>
      <c r="B37" s="307" t="s">
        <v>256</v>
      </c>
      <c r="C37" s="308"/>
      <c r="D37" s="113">
        <v>0.28275212064090482</v>
      </c>
      <c r="E37" s="115">
        <v>12</v>
      </c>
      <c r="F37" s="114">
        <v>3</v>
      </c>
      <c r="G37" s="114" t="s">
        <v>513</v>
      </c>
      <c r="H37" s="114" t="s">
        <v>513</v>
      </c>
      <c r="I37" s="140" t="s">
        <v>513</v>
      </c>
      <c r="J37" s="115" t="s">
        <v>513</v>
      </c>
      <c r="K37" s="116" t="s">
        <v>513</v>
      </c>
    </row>
    <row r="38" spans="1:11" ht="14.1" customHeight="1" x14ac:dyDescent="0.2">
      <c r="A38" s="306">
        <v>43</v>
      </c>
      <c r="B38" s="307" t="s">
        <v>257</v>
      </c>
      <c r="C38" s="308"/>
      <c r="D38" s="113">
        <v>0.63619227144203583</v>
      </c>
      <c r="E38" s="115">
        <v>27</v>
      </c>
      <c r="F38" s="114">
        <v>19</v>
      </c>
      <c r="G38" s="114">
        <v>34</v>
      </c>
      <c r="H38" s="114">
        <v>26</v>
      </c>
      <c r="I38" s="140">
        <v>33</v>
      </c>
      <c r="J38" s="115">
        <v>-6</v>
      </c>
      <c r="K38" s="116">
        <v>-18.181818181818183</v>
      </c>
    </row>
    <row r="39" spans="1:11" ht="14.1" customHeight="1" x14ac:dyDescent="0.2">
      <c r="A39" s="306">
        <v>51</v>
      </c>
      <c r="B39" s="307" t="s">
        <v>258</v>
      </c>
      <c r="C39" s="308"/>
      <c r="D39" s="113">
        <v>5.6079170593779457</v>
      </c>
      <c r="E39" s="115">
        <v>238</v>
      </c>
      <c r="F39" s="114">
        <v>250</v>
      </c>
      <c r="G39" s="114">
        <v>280</v>
      </c>
      <c r="H39" s="114">
        <v>255</v>
      </c>
      <c r="I39" s="140">
        <v>192</v>
      </c>
      <c r="J39" s="115">
        <v>46</v>
      </c>
      <c r="K39" s="116">
        <v>23.958333333333332</v>
      </c>
    </row>
    <row r="40" spans="1:11" ht="14.1" customHeight="1" x14ac:dyDescent="0.2">
      <c r="A40" s="306" t="s">
        <v>259</v>
      </c>
      <c r="B40" s="307" t="s">
        <v>260</v>
      </c>
      <c r="C40" s="308"/>
      <c r="D40" s="113">
        <v>5.2780395852968898</v>
      </c>
      <c r="E40" s="115">
        <v>224</v>
      </c>
      <c r="F40" s="114">
        <v>233</v>
      </c>
      <c r="G40" s="114">
        <v>266</v>
      </c>
      <c r="H40" s="114">
        <v>241</v>
      </c>
      <c r="I40" s="140">
        <v>182</v>
      </c>
      <c r="J40" s="115">
        <v>42</v>
      </c>
      <c r="K40" s="116">
        <v>23.076923076923077</v>
      </c>
    </row>
    <row r="41" spans="1:11" ht="14.1" customHeight="1" x14ac:dyDescent="0.2">
      <c r="A41" s="306"/>
      <c r="B41" s="307" t="s">
        <v>261</v>
      </c>
      <c r="C41" s="308"/>
      <c r="D41" s="113">
        <v>4.3590951932139488</v>
      </c>
      <c r="E41" s="115">
        <v>185</v>
      </c>
      <c r="F41" s="114">
        <v>202</v>
      </c>
      <c r="G41" s="114">
        <v>197</v>
      </c>
      <c r="H41" s="114">
        <v>181</v>
      </c>
      <c r="I41" s="140">
        <v>150</v>
      </c>
      <c r="J41" s="115">
        <v>35</v>
      </c>
      <c r="K41" s="116">
        <v>23.333333333333332</v>
      </c>
    </row>
    <row r="42" spans="1:11" ht="14.1" customHeight="1" x14ac:dyDescent="0.2">
      <c r="A42" s="306">
        <v>52</v>
      </c>
      <c r="B42" s="307" t="s">
        <v>262</v>
      </c>
      <c r="C42" s="308"/>
      <c r="D42" s="113">
        <v>4.1705937794533456</v>
      </c>
      <c r="E42" s="115">
        <v>177</v>
      </c>
      <c r="F42" s="114">
        <v>136</v>
      </c>
      <c r="G42" s="114">
        <v>171</v>
      </c>
      <c r="H42" s="114">
        <v>128</v>
      </c>
      <c r="I42" s="140">
        <v>177</v>
      </c>
      <c r="J42" s="115">
        <v>0</v>
      </c>
      <c r="K42" s="116">
        <v>0</v>
      </c>
    </row>
    <row r="43" spans="1:11" ht="14.1" customHeight="1" x14ac:dyDescent="0.2">
      <c r="A43" s="306" t="s">
        <v>263</v>
      </c>
      <c r="B43" s="307" t="s">
        <v>264</v>
      </c>
      <c r="C43" s="308"/>
      <c r="D43" s="113">
        <v>3.581526861451461</v>
      </c>
      <c r="E43" s="115">
        <v>152</v>
      </c>
      <c r="F43" s="114">
        <v>127</v>
      </c>
      <c r="G43" s="114">
        <v>157</v>
      </c>
      <c r="H43" s="114">
        <v>120</v>
      </c>
      <c r="I43" s="140">
        <v>167</v>
      </c>
      <c r="J43" s="115">
        <v>-15</v>
      </c>
      <c r="K43" s="116">
        <v>-8.9820359281437128</v>
      </c>
    </row>
    <row r="44" spans="1:11" ht="14.1" customHeight="1" x14ac:dyDescent="0.2">
      <c r="A44" s="306">
        <v>53</v>
      </c>
      <c r="B44" s="307" t="s">
        <v>265</v>
      </c>
      <c r="C44" s="308"/>
      <c r="D44" s="113">
        <v>0.91894439208294065</v>
      </c>
      <c r="E44" s="115">
        <v>39</v>
      </c>
      <c r="F44" s="114">
        <v>39</v>
      </c>
      <c r="G44" s="114">
        <v>43</v>
      </c>
      <c r="H44" s="114">
        <v>46</v>
      </c>
      <c r="I44" s="140">
        <v>62</v>
      </c>
      <c r="J44" s="115">
        <v>-23</v>
      </c>
      <c r="K44" s="116">
        <v>-37.096774193548384</v>
      </c>
    </row>
    <row r="45" spans="1:11" ht="14.1" customHeight="1" x14ac:dyDescent="0.2">
      <c r="A45" s="306" t="s">
        <v>266</v>
      </c>
      <c r="B45" s="307" t="s">
        <v>267</v>
      </c>
      <c r="C45" s="308"/>
      <c r="D45" s="113">
        <v>0.82469368520263897</v>
      </c>
      <c r="E45" s="115">
        <v>35</v>
      </c>
      <c r="F45" s="114">
        <v>36</v>
      </c>
      <c r="G45" s="114">
        <v>39</v>
      </c>
      <c r="H45" s="114">
        <v>39</v>
      </c>
      <c r="I45" s="140">
        <v>55</v>
      </c>
      <c r="J45" s="115">
        <v>-20</v>
      </c>
      <c r="K45" s="116">
        <v>-36.363636363636367</v>
      </c>
    </row>
    <row r="46" spans="1:11" ht="14.1" customHeight="1" x14ac:dyDescent="0.2">
      <c r="A46" s="306">
        <v>54</v>
      </c>
      <c r="B46" s="307" t="s">
        <v>268</v>
      </c>
      <c r="C46" s="308"/>
      <c r="D46" s="113">
        <v>2.7332704995287465</v>
      </c>
      <c r="E46" s="115">
        <v>116</v>
      </c>
      <c r="F46" s="114">
        <v>110</v>
      </c>
      <c r="G46" s="114">
        <v>133</v>
      </c>
      <c r="H46" s="114">
        <v>109</v>
      </c>
      <c r="I46" s="140">
        <v>144</v>
      </c>
      <c r="J46" s="115">
        <v>-28</v>
      </c>
      <c r="K46" s="116">
        <v>-19.444444444444443</v>
      </c>
    </row>
    <row r="47" spans="1:11" ht="14.1" customHeight="1" x14ac:dyDescent="0.2">
      <c r="A47" s="306">
        <v>61</v>
      </c>
      <c r="B47" s="307" t="s">
        <v>269</v>
      </c>
      <c r="C47" s="308"/>
      <c r="D47" s="113">
        <v>2.0970782280867106</v>
      </c>
      <c r="E47" s="115">
        <v>89</v>
      </c>
      <c r="F47" s="114">
        <v>71</v>
      </c>
      <c r="G47" s="114">
        <v>116</v>
      </c>
      <c r="H47" s="114">
        <v>82</v>
      </c>
      <c r="I47" s="140">
        <v>67</v>
      </c>
      <c r="J47" s="115">
        <v>22</v>
      </c>
      <c r="K47" s="116">
        <v>32.835820895522389</v>
      </c>
    </row>
    <row r="48" spans="1:11" ht="14.1" customHeight="1" x14ac:dyDescent="0.2">
      <c r="A48" s="306">
        <v>62</v>
      </c>
      <c r="B48" s="307" t="s">
        <v>270</v>
      </c>
      <c r="C48" s="308"/>
      <c r="D48" s="113">
        <v>8.55325164938737</v>
      </c>
      <c r="E48" s="115">
        <v>363</v>
      </c>
      <c r="F48" s="114">
        <v>351</v>
      </c>
      <c r="G48" s="114">
        <v>420</v>
      </c>
      <c r="H48" s="114">
        <v>320</v>
      </c>
      <c r="I48" s="140">
        <v>380</v>
      </c>
      <c r="J48" s="115">
        <v>-17</v>
      </c>
      <c r="K48" s="116">
        <v>-4.4736842105263159</v>
      </c>
    </row>
    <row r="49" spans="1:11" ht="14.1" customHeight="1" x14ac:dyDescent="0.2">
      <c r="A49" s="306">
        <v>63</v>
      </c>
      <c r="B49" s="307" t="s">
        <v>271</v>
      </c>
      <c r="C49" s="308"/>
      <c r="D49" s="113">
        <v>4.1470311027332709</v>
      </c>
      <c r="E49" s="115">
        <v>176</v>
      </c>
      <c r="F49" s="114">
        <v>189</v>
      </c>
      <c r="G49" s="114">
        <v>190</v>
      </c>
      <c r="H49" s="114">
        <v>162</v>
      </c>
      <c r="I49" s="140">
        <v>157</v>
      </c>
      <c r="J49" s="115">
        <v>19</v>
      </c>
      <c r="K49" s="116">
        <v>12.101910828025478</v>
      </c>
    </row>
    <row r="50" spans="1:11" ht="14.1" customHeight="1" x14ac:dyDescent="0.2">
      <c r="A50" s="306" t="s">
        <v>272</v>
      </c>
      <c r="B50" s="307" t="s">
        <v>273</v>
      </c>
      <c r="C50" s="308"/>
      <c r="D50" s="113">
        <v>0.89538171536286526</v>
      </c>
      <c r="E50" s="115">
        <v>38</v>
      </c>
      <c r="F50" s="114">
        <v>31</v>
      </c>
      <c r="G50" s="114">
        <v>31</v>
      </c>
      <c r="H50" s="114">
        <v>18</v>
      </c>
      <c r="I50" s="140">
        <v>31</v>
      </c>
      <c r="J50" s="115">
        <v>7</v>
      </c>
      <c r="K50" s="116">
        <v>22.580645161290324</v>
      </c>
    </row>
    <row r="51" spans="1:11" ht="14.1" customHeight="1" x14ac:dyDescent="0.2">
      <c r="A51" s="306" t="s">
        <v>274</v>
      </c>
      <c r="B51" s="307" t="s">
        <v>275</v>
      </c>
      <c r="C51" s="308"/>
      <c r="D51" s="113">
        <v>2.8039585296889729</v>
      </c>
      <c r="E51" s="115">
        <v>119</v>
      </c>
      <c r="F51" s="114">
        <v>136</v>
      </c>
      <c r="G51" s="114">
        <v>141</v>
      </c>
      <c r="H51" s="114">
        <v>129</v>
      </c>
      <c r="I51" s="140">
        <v>105</v>
      </c>
      <c r="J51" s="115">
        <v>14</v>
      </c>
      <c r="K51" s="116">
        <v>13.333333333333334</v>
      </c>
    </row>
    <row r="52" spans="1:11" ht="14.1" customHeight="1" x14ac:dyDescent="0.2">
      <c r="A52" s="306">
        <v>71</v>
      </c>
      <c r="B52" s="307" t="s">
        <v>276</v>
      </c>
      <c r="C52" s="308"/>
      <c r="D52" s="113">
        <v>8.0348727615457118</v>
      </c>
      <c r="E52" s="115">
        <v>341</v>
      </c>
      <c r="F52" s="114">
        <v>239</v>
      </c>
      <c r="G52" s="114">
        <v>337</v>
      </c>
      <c r="H52" s="114">
        <v>318</v>
      </c>
      <c r="I52" s="140">
        <v>334</v>
      </c>
      <c r="J52" s="115">
        <v>7</v>
      </c>
      <c r="K52" s="116">
        <v>2.0958083832335328</v>
      </c>
    </row>
    <row r="53" spans="1:11" ht="14.1" customHeight="1" x14ac:dyDescent="0.2">
      <c r="A53" s="306" t="s">
        <v>277</v>
      </c>
      <c r="B53" s="307" t="s">
        <v>278</v>
      </c>
      <c r="C53" s="308"/>
      <c r="D53" s="113">
        <v>2.4505183788878417</v>
      </c>
      <c r="E53" s="115">
        <v>104</v>
      </c>
      <c r="F53" s="114">
        <v>74</v>
      </c>
      <c r="G53" s="114">
        <v>113</v>
      </c>
      <c r="H53" s="114">
        <v>105</v>
      </c>
      <c r="I53" s="140">
        <v>128</v>
      </c>
      <c r="J53" s="115">
        <v>-24</v>
      </c>
      <c r="K53" s="116">
        <v>-18.75</v>
      </c>
    </row>
    <row r="54" spans="1:11" ht="14.1" customHeight="1" x14ac:dyDescent="0.2">
      <c r="A54" s="306" t="s">
        <v>279</v>
      </c>
      <c r="B54" s="307" t="s">
        <v>280</v>
      </c>
      <c r="C54" s="308"/>
      <c r="D54" s="113">
        <v>4.8539114043355323</v>
      </c>
      <c r="E54" s="115">
        <v>206</v>
      </c>
      <c r="F54" s="114">
        <v>138</v>
      </c>
      <c r="G54" s="114">
        <v>205</v>
      </c>
      <c r="H54" s="114">
        <v>190</v>
      </c>
      <c r="I54" s="140">
        <v>177</v>
      </c>
      <c r="J54" s="115">
        <v>29</v>
      </c>
      <c r="K54" s="116">
        <v>16.384180790960453</v>
      </c>
    </row>
    <row r="55" spans="1:11" ht="14.1" customHeight="1" x14ac:dyDescent="0.2">
      <c r="A55" s="306">
        <v>72</v>
      </c>
      <c r="B55" s="307" t="s">
        <v>281</v>
      </c>
      <c r="C55" s="308"/>
      <c r="D55" s="113">
        <v>2.7332704995287465</v>
      </c>
      <c r="E55" s="115">
        <v>116</v>
      </c>
      <c r="F55" s="114">
        <v>91</v>
      </c>
      <c r="G55" s="114">
        <v>107</v>
      </c>
      <c r="H55" s="114">
        <v>85</v>
      </c>
      <c r="I55" s="140">
        <v>117</v>
      </c>
      <c r="J55" s="115">
        <v>-1</v>
      </c>
      <c r="K55" s="116">
        <v>-0.85470085470085466</v>
      </c>
    </row>
    <row r="56" spans="1:11" ht="14.1" customHeight="1" x14ac:dyDescent="0.2">
      <c r="A56" s="306" t="s">
        <v>282</v>
      </c>
      <c r="B56" s="307" t="s">
        <v>283</v>
      </c>
      <c r="C56" s="308"/>
      <c r="D56" s="113">
        <v>1.3666352497643732</v>
      </c>
      <c r="E56" s="115">
        <v>58</v>
      </c>
      <c r="F56" s="114">
        <v>23</v>
      </c>
      <c r="G56" s="114">
        <v>52</v>
      </c>
      <c r="H56" s="114">
        <v>29</v>
      </c>
      <c r="I56" s="140">
        <v>47</v>
      </c>
      <c r="J56" s="115">
        <v>11</v>
      </c>
      <c r="K56" s="116">
        <v>23.404255319148938</v>
      </c>
    </row>
    <row r="57" spans="1:11" ht="14.1" customHeight="1" x14ac:dyDescent="0.2">
      <c r="A57" s="306" t="s">
        <v>284</v>
      </c>
      <c r="B57" s="307" t="s">
        <v>285</v>
      </c>
      <c r="C57" s="308"/>
      <c r="D57" s="113">
        <v>0.87181903864278987</v>
      </c>
      <c r="E57" s="115">
        <v>37</v>
      </c>
      <c r="F57" s="114">
        <v>49</v>
      </c>
      <c r="G57" s="114">
        <v>24</v>
      </c>
      <c r="H57" s="114">
        <v>34</v>
      </c>
      <c r="I57" s="140">
        <v>44</v>
      </c>
      <c r="J57" s="115">
        <v>-7</v>
      </c>
      <c r="K57" s="116">
        <v>-15.909090909090908</v>
      </c>
    </row>
    <row r="58" spans="1:11" ht="14.1" customHeight="1" x14ac:dyDescent="0.2">
      <c r="A58" s="306">
        <v>73</v>
      </c>
      <c r="B58" s="307" t="s">
        <v>286</v>
      </c>
      <c r="C58" s="308"/>
      <c r="D58" s="113">
        <v>3.8642789820923658</v>
      </c>
      <c r="E58" s="115">
        <v>164</v>
      </c>
      <c r="F58" s="114">
        <v>140</v>
      </c>
      <c r="G58" s="114">
        <v>176</v>
      </c>
      <c r="H58" s="114">
        <v>179</v>
      </c>
      <c r="I58" s="140">
        <v>203</v>
      </c>
      <c r="J58" s="115">
        <v>-39</v>
      </c>
      <c r="K58" s="116">
        <v>-19.211822660098523</v>
      </c>
    </row>
    <row r="59" spans="1:11" ht="14.1" customHeight="1" x14ac:dyDescent="0.2">
      <c r="A59" s="306" t="s">
        <v>287</v>
      </c>
      <c r="B59" s="307" t="s">
        <v>288</v>
      </c>
      <c r="C59" s="308"/>
      <c r="D59" s="113">
        <v>2.0970782280867106</v>
      </c>
      <c r="E59" s="115">
        <v>89</v>
      </c>
      <c r="F59" s="114">
        <v>44</v>
      </c>
      <c r="G59" s="114">
        <v>74</v>
      </c>
      <c r="H59" s="114">
        <v>87</v>
      </c>
      <c r="I59" s="140">
        <v>101</v>
      </c>
      <c r="J59" s="115">
        <v>-12</v>
      </c>
      <c r="K59" s="116">
        <v>-11.881188118811881</v>
      </c>
    </row>
    <row r="60" spans="1:11" ht="14.1" customHeight="1" x14ac:dyDescent="0.2">
      <c r="A60" s="306">
        <v>81</v>
      </c>
      <c r="B60" s="307" t="s">
        <v>289</v>
      </c>
      <c r="C60" s="308"/>
      <c r="D60" s="113">
        <v>7.0688030160226205</v>
      </c>
      <c r="E60" s="115">
        <v>300</v>
      </c>
      <c r="F60" s="114">
        <v>276</v>
      </c>
      <c r="G60" s="114">
        <v>387</v>
      </c>
      <c r="H60" s="114">
        <v>284</v>
      </c>
      <c r="I60" s="140">
        <v>280</v>
      </c>
      <c r="J60" s="115">
        <v>20</v>
      </c>
      <c r="K60" s="116">
        <v>7.1428571428571432</v>
      </c>
    </row>
    <row r="61" spans="1:11" ht="14.1" customHeight="1" x14ac:dyDescent="0.2">
      <c r="A61" s="306" t="s">
        <v>290</v>
      </c>
      <c r="B61" s="307" t="s">
        <v>291</v>
      </c>
      <c r="C61" s="308"/>
      <c r="D61" s="113">
        <v>2.5212064090480677</v>
      </c>
      <c r="E61" s="115">
        <v>107</v>
      </c>
      <c r="F61" s="114">
        <v>75</v>
      </c>
      <c r="G61" s="114">
        <v>115</v>
      </c>
      <c r="H61" s="114">
        <v>95</v>
      </c>
      <c r="I61" s="140">
        <v>101</v>
      </c>
      <c r="J61" s="115">
        <v>6</v>
      </c>
      <c r="K61" s="116">
        <v>5.9405940594059405</v>
      </c>
    </row>
    <row r="62" spans="1:11" ht="14.1" customHeight="1" x14ac:dyDescent="0.2">
      <c r="A62" s="306" t="s">
        <v>292</v>
      </c>
      <c r="B62" s="307" t="s">
        <v>293</v>
      </c>
      <c r="C62" s="308"/>
      <c r="D62" s="113">
        <v>2.5683317624882185</v>
      </c>
      <c r="E62" s="115">
        <v>109</v>
      </c>
      <c r="F62" s="114">
        <v>115</v>
      </c>
      <c r="G62" s="114">
        <v>177</v>
      </c>
      <c r="H62" s="114">
        <v>109</v>
      </c>
      <c r="I62" s="140">
        <v>100</v>
      </c>
      <c r="J62" s="115">
        <v>9</v>
      </c>
      <c r="K62" s="116">
        <v>9</v>
      </c>
    </row>
    <row r="63" spans="1:11" ht="14.1" customHeight="1" x14ac:dyDescent="0.2">
      <c r="A63" s="306"/>
      <c r="B63" s="307" t="s">
        <v>294</v>
      </c>
      <c r="C63" s="308"/>
      <c r="D63" s="113">
        <v>2.0028275212064091</v>
      </c>
      <c r="E63" s="115">
        <v>85</v>
      </c>
      <c r="F63" s="114">
        <v>87</v>
      </c>
      <c r="G63" s="114">
        <v>123</v>
      </c>
      <c r="H63" s="114">
        <v>84</v>
      </c>
      <c r="I63" s="140">
        <v>79</v>
      </c>
      <c r="J63" s="115">
        <v>6</v>
      </c>
      <c r="K63" s="116">
        <v>7.5949367088607591</v>
      </c>
    </row>
    <row r="64" spans="1:11" ht="14.1" customHeight="1" x14ac:dyDescent="0.2">
      <c r="A64" s="306" t="s">
        <v>295</v>
      </c>
      <c r="B64" s="307" t="s">
        <v>296</v>
      </c>
      <c r="C64" s="308"/>
      <c r="D64" s="113">
        <v>0.7304429783223374</v>
      </c>
      <c r="E64" s="115">
        <v>31</v>
      </c>
      <c r="F64" s="114">
        <v>28</v>
      </c>
      <c r="G64" s="114">
        <v>31</v>
      </c>
      <c r="H64" s="114">
        <v>30</v>
      </c>
      <c r="I64" s="140">
        <v>30</v>
      </c>
      <c r="J64" s="115">
        <v>1</v>
      </c>
      <c r="K64" s="116">
        <v>3.3333333333333335</v>
      </c>
    </row>
    <row r="65" spans="1:11" ht="14.1" customHeight="1" x14ac:dyDescent="0.2">
      <c r="A65" s="306" t="s">
        <v>297</v>
      </c>
      <c r="B65" s="307" t="s">
        <v>298</v>
      </c>
      <c r="C65" s="308"/>
      <c r="D65" s="113">
        <v>0.61262959472196044</v>
      </c>
      <c r="E65" s="115">
        <v>26</v>
      </c>
      <c r="F65" s="114">
        <v>28</v>
      </c>
      <c r="G65" s="114">
        <v>30</v>
      </c>
      <c r="H65" s="114">
        <v>21</v>
      </c>
      <c r="I65" s="140">
        <v>18</v>
      </c>
      <c r="J65" s="115">
        <v>8</v>
      </c>
      <c r="K65" s="116">
        <v>44.444444444444443</v>
      </c>
    </row>
    <row r="66" spans="1:11" ht="14.1" customHeight="1" x14ac:dyDescent="0.2">
      <c r="A66" s="306">
        <v>82</v>
      </c>
      <c r="B66" s="307" t="s">
        <v>299</v>
      </c>
      <c r="C66" s="308"/>
      <c r="D66" s="113">
        <v>5.6550424128180961</v>
      </c>
      <c r="E66" s="115">
        <v>240</v>
      </c>
      <c r="F66" s="114">
        <v>167</v>
      </c>
      <c r="G66" s="114">
        <v>267</v>
      </c>
      <c r="H66" s="114">
        <v>268</v>
      </c>
      <c r="I66" s="140">
        <v>211</v>
      </c>
      <c r="J66" s="115">
        <v>29</v>
      </c>
      <c r="K66" s="116">
        <v>13.744075829383887</v>
      </c>
    </row>
    <row r="67" spans="1:11" ht="14.1" customHeight="1" x14ac:dyDescent="0.2">
      <c r="A67" s="306" t="s">
        <v>300</v>
      </c>
      <c r="B67" s="307" t="s">
        <v>301</v>
      </c>
      <c r="C67" s="308"/>
      <c r="D67" s="113">
        <v>3.8878416588124409</v>
      </c>
      <c r="E67" s="115">
        <v>165</v>
      </c>
      <c r="F67" s="114">
        <v>119</v>
      </c>
      <c r="G67" s="114">
        <v>193</v>
      </c>
      <c r="H67" s="114">
        <v>217</v>
      </c>
      <c r="I67" s="140">
        <v>149</v>
      </c>
      <c r="J67" s="115">
        <v>16</v>
      </c>
      <c r="K67" s="116">
        <v>10.738255033557047</v>
      </c>
    </row>
    <row r="68" spans="1:11" ht="14.1" customHeight="1" x14ac:dyDescent="0.2">
      <c r="A68" s="306" t="s">
        <v>302</v>
      </c>
      <c r="B68" s="307" t="s">
        <v>303</v>
      </c>
      <c r="C68" s="308"/>
      <c r="D68" s="113">
        <v>1.0367577756833177</v>
      </c>
      <c r="E68" s="115">
        <v>44</v>
      </c>
      <c r="F68" s="114">
        <v>24</v>
      </c>
      <c r="G68" s="114">
        <v>38</v>
      </c>
      <c r="H68" s="114">
        <v>32</v>
      </c>
      <c r="I68" s="140">
        <v>41</v>
      </c>
      <c r="J68" s="115">
        <v>3</v>
      </c>
      <c r="K68" s="116">
        <v>7.3170731707317076</v>
      </c>
    </row>
    <row r="69" spans="1:11" ht="14.1" customHeight="1" x14ac:dyDescent="0.2">
      <c r="A69" s="306">
        <v>83</v>
      </c>
      <c r="B69" s="307" t="s">
        <v>304</v>
      </c>
      <c r="C69" s="308"/>
      <c r="D69" s="113">
        <v>5.1837888784165882</v>
      </c>
      <c r="E69" s="115">
        <v>220</v>
      </c>
      <c r="F69" s="114">
        <v>188</v>
      </c>
      <c r="G69" s="114">
        <v>320</v>
      </c>
      <c r="H69" s="114">
        <v>274</v>
      </c>
      <c r="I69" s="140">
        <v>312</v>
      </c>
      <c r="J69" s="115">
        <v>-92</v>
      </c>
      <c r="K69" s="116">
        <v>-29.487179487179485</v>
      </c>
    </row>
    <row r="70" spans="1:11" ht="14.1" customHeight="1" x14ac:dyDescent="0.2">
      <c r="A70" s="306" t="s">
        <v>305</v>
      </c>
      <c r="B70" s="307" t="s">
        <v>306</v>
      </c>
      <c r="C70" s="308"/>
      <c r="D70" s="113">
        <v>4.2412818096135725</v>
      </c>
      <c r="E70" s="115">
        <v>180</v>
      </c>
      <c r="F70" s="114">
        <v>131</v>
      </c>
      <c r="G70" s="114">
        <v>279</v>
      </c>
      <c r="H70" s="114">
        <v>211</v>
      </c>
      <c r="I70" s="140">
        <v>262</v>
      </c>
      <c r="J70" s="115">
        <v>-82</v>
      </c>
      <c r="K70" s="116">
        <v>-31.297709923664122</v>
      </c>
    </row>
    <row r="71" spans="1:11" ht="14.1" customHeight="1" x14ac:dyDescent="0.2">
      <c r="A71" s="306"/>
      <c r="B71" s="307" t="s">
        <v>307</v>
      </c>
      <c r="C71" s="308"/>
      <c r="D71" s="113">
        <v>2.1442035815268614</v>
      </c>
      <c r="E71" s="115">
        <v>91</v>
      </c>
      <c r="F71" s="114">
        <v>51</v>
      </c>
      <c r="G71" s="114">
        <v>98</v>
      </c>
      <c r="H71" s="114">
        <v>79</v>
      </c>
      <c r="I71" s="140">
        <v>76</v>
      </c>
      <c r="J71" s="115">
        <v>15</v>
      </c>
      <c r="K71" s="116">
        <v>19.736842105263158</v>
      </c>
    </row>
    <row r="72" spans="1:11" ht="14.1" customHeight="1" x14ac:dyDescent="0.2">
      <c r="A72" s="306">
        <v>84</v>
      </c>
      <c r="B72" s="307" t="s">
        <v>308</v>
      </c>
      <c r="C72" s="308"/>
      <c r="D72" s="113">
        <v>1.0367577756833177</v>
      </c>
      <c r="E72" s="115">
        <v>44</v>
      </c>
      <c r="F72" s="114">
        <v>31</v>
      </c>
      <c r="G72" s="114">
        <v>114</v>
      </c>
      <c r="H72" s="114">
        <v>32</v>
      </c>
      <c r="I72" s="140">
        <v>54</v>
      </c>
      <c r="J72" s="115">
        <v>-10</v>
      </c>
      <c r="K72" s="116">
        <v>-18.518518518518519</v>
      </c>
    </row>
    <row r="73" spans="1:11" ht="14.1" customHeight="1" x14ac:dyDescent="0.2">
      <c r="A73" s="306" t="s">
        <v>309</v>
      </c>
      <c r="B73" s="307" t="s">
        <v>310</v>
      </c>
      <c r="C73" s="308"/>
      <c r="D73" s="113">
        <v>0.61262959472196044</v>
      </c>
      <c r="E73" s="115">
        <v>26</v>
      </c>
      <c r="F73" s="114">
        <v>13</v>
      </c>
      <c r="G73" s="114">
        <v>66</v>
      </c>
      <c r="H73" s="114">
        <v>8</v>
      </c>
      <c r="I73" s="140">
        <v>22</v>
      </c>
      <c r="J73" s="115">
        <v>4</v>
      </c>
      <c r="K73" s="116">
        <v>18.181818181818183</v>
      </c>
    </row>
    <row r="74" spans="1:11" ht="14.1" customHeight="1" x14ac:dyDescent="0.2">
      <c r="A74" s="306" t="s">
        <v>311</v>
      </c>
      <c r="B74" s="307" t="s">
        <v>312</v>
      </c>
      <c r="C74" s="308"/>
      <c r="D74" s="113">
        <v>0.14137606032045241</v>
      </c>
      <c r="E74" s="115">
        <v>6</v>
      </c>
      <c r="F74" s="114">
        <v>4</v>
      </c>
      <c r="G74" s="114">
        <v>27</v>
      </c>
      <c r="H74" s="114">
        <v>7</v>
      </c>
      <c r="I74" s="140">
        <v>5</v>
      </c>
      <c r="J74" s="115">
        <v>1</v>
      </c>
      <c r="K74" s="116">
        <v>20</v>
      </c>
    </row>
    <row r="75" spans="1:11" ht="14.1" customHeight="1" x14ac:dyDescent="0.2">
      <c r="A75" s="306" t="s">
        <v>313</v>
      </c>
      <c r="B75" s="307" t="s">
        <v>314</v>
      </c>
      <c r="C75" s="308"/>
      <c r="D75" s="113" t="s">
        <v>513</v>
      </c>
      <c r="E75" s="115" t="s">
        <v>513</v>
      </c>
      <c r="F75" s="114" t="s">
        <v>513</v>
      </c>
      <c r="G75" s="114" t="s">
        <v>513</v>
      </c>
      <c r="H75" s="114" t="s">
        <v>513</v>
      </c>
      <c r="I75" s="140">
        <v>6</v>
      </c>
      <c r="J75" s="115" t="s">
        <v>513</v>
      </c>
      <c r="K75" s="116" t="s">
        <v>513</v>
      </c>
    </row>
    <row r="76" spans="1:11" ht="14.1" customHeight="1" x14ac:dyDescent="0.2">
      <c r="A76" s="306">
        <v>91</v>
      </c>
      <c r="B76" s="307" t="s">
        <v>315</v>
      </c>
      <c r="C76" s="308"/>
      <c r="D76" s="113">
        <v>0.3770028275212064</v>
      </c>
      <c r="E76" s="115">
        <v>16</v>
      </c>
      <c r="F76" s="114">
        <v>19</v>
      </c>
      <c r="G76" s="114">
        <v>29</v>
      </c>
      <c r="H76" s="114">
        <v>8</v>
      </c>
      <c r="I76" s="140">
        <v>13</v>
      </c>
      <c r="J76" s="115">
        <v>3</v>
      </c>
      <c r="K76" s="116">
        <v>23.076923076923077</v>
      </c>
    </row>
    <row r="77" spans="1:11" ht="14.1" customHeight="1" x14ac:dyDescent="0.2">
      <c r="A77" s="306">
        <v>92</v>
      </c>
      <c r="B77" s="307" t="s">
        <v>316</v>
      </c>
      <c r="C77" s="308"/>
      <c r="D77" s="113">
        <v>0.77756833176248819</v>
      </c>
      <c r="E77" s="115">
        <v>33</v>
      </c>
      <c r="F77" s="114">
        <v>31</v>
      </c>
      <c r="G77" s="114">
        <v>31</v>
      </c>
      <c r="H77" s="114">
        <v>36</v>
      </c>
      <c r="I77" s="140">
        <v>38</v>
      </c>
      <c r="J77" s="115">
        <v>-5</v>
      </c>
      <c r="K77" s="116">
        <v>-13.157894736842104</v>
      </c>
    </row>
    <row r="78" spans="1:11" ht="14.1" customHeight="1" x14ac:dyDescent="0.2">
      <c r="A78" s="306">
        <v>93</v>
      </c>
      <c r="B78" s="307" t="s">
        <v>317</v>
      </c>
      <c r="C78" s="308"/>
      <c r="D78" s="113">
        <v>0.23562676720075401</v>
      </c>
      <c r="E78" s="115">
        <v>10</v>
      </c>
      <c r="F78" s="114" t="s">
        <v>513</v>
      </c>
      <c r="G78" s="114">
        <v>10</v>
      </c>
      <c r="H78" s="114" t="s">
        <v>513</v>
      </c>
      <c r="I78" s="140">
        <v>11</v>
      </c>
      <c r="J78" s="115">
        <v>-1</v>
      </c>
      <c r="K78" s="116">
        <v>-9.0909090909090917</v>
      </c>
    </row>
    <row r="79" spans="1:11" ht="14.1" customHeight="1" x14ac:dyDescent="0.2">
      <c r="A79" s="306">
        <v>94</v>
      </c>
      <c r="B79" s="307" t="s">
        <v>318</v>
      </c>
      <c r="C79" s="308"/>
      <c r="D79" s="113">
        <v>0.42412818096135724</v>
      </c>
      <c r="E79" s="115">
        <v>18</v>
      </c>
      <c r="F79" s="114">
        <v>10</v>
      </c>
      <c r="G79" s="114">
        <v>20</v>
      </c>
      <c r="H79" s="114">
        <v>11</v>
      </c>
      <c r="I79" s="140">
        <v>20</v>
      </c>
      <c r="J79" s="115">
        <v>-2</v>
      </c>
      <c r="K79" s="116">
        <v>-10</v>
      </c>
    </row>
    <row r="80" spans="1:11" ht="14.1" customHeight="1" x14ac:dyDescent="0.2">
      <c r="A80" s="306" t="s">
        <v>319</v>
      </c>
      <c r="B80" s="307" t="s">
        <v>320</v>
      </c>
      <c r="C80" s="308"/>
      <c r="D80" s="113">
        <v>0</v>
      </c>
      <c r="E80" s="115">
        <v>0</v>
      </c>
      <c r="F80" s="114" t="s">
        <v>513</v>
      </c>
      <c r="G80" s="114" t="s">
        <v>513</v>
      </c>
      <c r="H80" s="114">
        <v>0</v>
      </c>
      <c r="I80" s="140" t="s">
        <v>513</v>
      </c>
      <c r="J80" s="115" t="s">
        <v>513</v>
      </c>
      <c r="K80" s="116" t="s">
        <v>513</v>
      </c>
    </row>
    <row r="81" spans="1:11" ht="14.1" customHeight="1" x14ac:dyDescent="0.2">
      <c r="A81" s="310" t="s">
        <v>321</v>
      </c>
      <c r="B81" s="311" t="s">
        <v>333</v>
      </c>
      <c r="C81" s="312"/>
      <c r="D81" s="125">
        <v>0.353440150801131</v>
      </c>
      <c r="E81" s="143">
        <v>15</v>
      </c>
      <c r="F81" s="144">
        <v>24</v>
      </c>
      <c r="G81" s="144">
        <v>18</v>
      </c>
      <c r="H81" s="144">
        <v>14</v>
      </c>
      <c r="I81" s="145">
        <v>19</v>
      </c>
      <c r="J81" s="143">
        <v>-4</v>
      </c>
      <c r="K81" s="146">
        <v>-21.05263157894737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48861</v>
      </c>
      <c r="C10" s="114">
        <v>25169</v>
      </c>
      <c r="D10" s="114">
        <v>23692</v>
      </c>
      <c r="E10" s="114">
        <v>36527</v>
      </c>
      <c r="F10" s="114">
        <v>11360</v>
      </c>
      <c r="G10" s="114">
        <v>6400</v>
      </c>
      <c r="H10" s="114">
        <v>12930</v>
      </c>
      <c r="I10" s="115">
        <v>13309</v>
      </c>
      <c r="J10" s="114">
        <v>9848</v>
      </c>
      <c r="K10" s="114">
        <v>3461</v>
      </c>
      <c r="L10" s="423">
        <v>3527</v>
      </c>
      <c r="M10" s="424">
        <v>3635</v>
      </c>
    </row>
    <row r="11" spans="1:13" ht="11.1" customHeight="1" x14ac:dyDescent="0.2">
      <c r="A11" s="422" t="s">
        <v>387</v>
      </c>
      <c r="B11" s="115">
        <v>49136</v>
      </c>
      <c r="C11" s="114">
        <v>25558</v>
      </c>
      <c r="D11" s="114">
        <v>23578</v>
      </c>
      <c r="E11" s="114">
        <v>36759</v>
      </c>
      <c r="F11" s="114">
        <v>11416</v>
      </c>
      <c r="G11" s="114">
        <v>6102</v>
      </c>
      <c r="H11" s="114">
        <v>13213</v>
      </c>
      <c r="I11" s="115">
        <v>13812</v>
      </c>
      <c r="J11" s="114">
        <v>10202</v>
      </c>
      <c r="K11" s="114">
        <v>3610</v>
      </c>
      <c r="L11" s="423">
        <v>3310</v>
      </c>
      <c r="M11" s="424">
        <v>3132</v>
      </c>
    </row>
    <row r="12" spans="1:13" ht="11.1" customHeight="1" x14ac:dyDescent="0.2">
      <c r="A12" s="422" t="s">
        <v>388</v>
      </c>
      <c r="B12" s="115">
        <v>50605</v>
      </c>
      <c r="C12" s="114">
        <v>26366</v>
      </c>
      <c r="D12" s="114">
        <v>24239</v>
      </c>
      <c r="E12" s="114">
        <v>38017</v>
      </c>
      <c r="F12" s="114">
        <v>11588</v>
      </c>
      <c r="G12" s="114">
        <v>6952</v>
      </c>
      <c r="H12" s="114">
        <v>13565</v>
      </c>
      <c r="I12" s="115">
        <v>13807</v>
      </c>
      <c r="J12" s="114">
        <v>10037</v>
      </c>
      <c r="K12" s="114">
        <v>3770</v>
      </c>
      <c r="L12" s="423">
        <v>5139</v>
      </c>
      <c r="M12" s="424">
        <v>3864</v>
      </c>
    </row>
    <row r="13" spans="1:13" s="110" customFormat="1" ht="11.1" customHeight="1" x14ac:dyDescent="0.2">
      <c r="A13" s="422" t="s">
        <v>389</v>
      </c>
      <c r="B13" s="115">
        <v>50083</v>
      </c>
      <c r="C13" s="114">
        <v>25842</v>
      </c>
      <c r="D13" s="114">
        <v>24241</v>
      </c>
      <c r="E13" s="114">
        <v>37269</v>
      </c>
      <c r="F13" s="114">
        <v>11806</v>
      </c>
      <c r="G13" s="114">
        <v>6694</v>
      </c>
      <c r="H13" s="114">
        <v>13715</v>
      </c>
      <c r="I13" s="115">
        <v>13767</v>
      </c>
      <c r="J13" s="114">
        <v>10013</v>
      </c>
      <c r="K13" s="114">
        <v>3754</v>
      </c>
      <c r="L13" s="423">
        <v>2813</v>
      </c>
      <c r="M13" s="424">
        <v>3458</v>
      </c>
    </row>
    <row r="14" spans="1:13" ht="15" customHeight="1" x14ac:dyDescent="0.2">
      <c r="A14" s="422" t="s">
        <v>390</v>
      </c>
      <c r="B14" s="115">
        <v>49868</v>
      </c>
      <c r="C14" s="114">
        <v>25779</v>
      </c>
      <c r="D14" s="114">
        <v>24089</v>
      </c>
      <c r="E14" s="114">
        <v>35996</v>
      </c>
      <c r="F14" s="114">
        <v>12977</v>
      </c>
      <c r="G14" s="114">
        <v>6401</v>
      </c>
      <c r="H14" s="114">
        <v>13850</v>
      </c>
      <c r="I14" s="115">
        <v>13675</v>
      </c>
      <c r="J14" s="114">
        <v>9962</v>
      </c>
      <c r="K14" s="114">
        <v>3713</v>
      </c>
      <c r="L14" s="423">
        <v>3534</v>
      </c>
      <c r="M14" s="424">
        <v>3575</v>
      </c>
    </row>
    <row r="15" spans="1:13" ht="11.1" customHeight="1" x14ac:dyDescent="0.2">
      <c r="A15" s="422" t="s">
        <v>387</v>
      </c>
      <c r="B15" s="115">
        <v>50310</v>
      </c>
      <c r="C15" s="114">
        <v>26206</v>
      </c>
      <c r="D15" s="114">
        <v>24104</v>
      </c>
      <c r="E15" s="114">
        <v>36189</v>
      </c>
      <c r="F15" s="114">
        <v>13279</v>
      </c>
      <c r="G15" s="114">
        <v>6183</v>
      </c>
      <c r="H15" s="114">
        <v>14187</v>
      </c>
      <c r="I15" s="115">
        <v>14010</v>
      </c>
      <c r="J15" s="114">
        <v>10167</v>
      </c>
      <c r="K15" s="114">
        <v>3843</v>
      </c>
      <c r="L15" s="423">
        <v>3397</v>
      </c>
      <c r="M15" s="424">
        <v>2979</v>
      </c>
    </row>
    <row r="16" spans="1:13" ht="11.1" customHeight="1" x14ac:dyDescent="0.2">
      <c r="A16" s="422" t="s">
        <v>388</v>
      </c>
      <c r="B16" s="115">
        <v>51931</v>
      </c>
      <c r="C16" s="114">
        <v>27202</v>
      </c>
      <c r="D16" s="114">
        <v>24729</v>
      </c>
      <c r="E16" s="114">
        <v>38192</v>
      </c>
      <c r="F16" s="114">
        <v>13488</v>
      </c>
      <c r="G16" s="114">
        <v>7095</v>
      </c>
      <c r="H16" s="114">
        <v>14446</v>
      </c>
      <c r="I16" s="115">
        <v>14223</v>
      </c>
      <c r="J16" s="114">
        <v>10108</v>
      </c>
      <c r="K16" s="114">
        <v>4115</v>
      </c>
      <c r="L16" s="423">
        <v>5625</v>
      </c>
      <c r="M16" s="424">
        <v>4157</v>
      </c>
    </row>
    <row r="17" spans="1:13" s="110" customFormat="1" ht="11.1" customHeight="1" x14ac:dyDescent="0.2">
      <c r="A17" s="422" t="s">
        <v>389</v>
      </c>
      <c r="B17" s="115">
        <v>51768</v>
      </c>
      <c r="C17" s="114">
        <v>27053</v>
      </c>
      <c r="D17" s="114">
        <v>24715</v>
      </c>
      <c r="E17" s="114">
        <v>38234</v>
      </c>
      <c r="F17" s="114">
        <v>13505</v>
      </c>
      <c r="G17" s="114">
        <v>6771</v>
      </c>
      <c r="H17" s="114">
        <v>14639</v>
      </c>
      <c r="I17" s="115">
        <v>14168</v>
      </c>
      <c r="J17" s="114">
        <v>10097</v>
      </c>
      <c r="K17" s="114">
        <v>4071</v>
      </c>
      <c r="L17" s="423">
        <v>2805</v>
      </c>
      <c r="M17" s="424">
        <v>3239</v>
      </c>
    </row>
    <row r="18" spans="1:13" ht="15" customHeight="1" x14ac:dyDescent="0.2">
      <c r="A18" s="422" t="s">
        <v>391</v>
      </c>
      <c r="B18" s="115">
        <v>52673</v>
      </c>
      <c r="C18" s="114">
        <v>27424</v>
      </c>
      <c r="D18" s="114">
        <v>25249</v>
      </c>
      <c r="E18" s="114">
        <v>38651</v>
      </c>
      <c r="F18" s="114">
        <v>13939</v>
      </c>
      <c r="G18" s="114">
        <v>6616</v>
      </c>
      <c r="H18" s="114">
        <v>14850</v>
      </c>
      <c r="I18" s="115">
        <v>13985</v>
      </c>
      <c r="J18" s="114">
        <v>9985</v>
      </c>
      <c r="K18" s="114">
        <v>4000</v>
      </c>
      <c r="L18" s="423">
        <v>5213</v>
      </c>
      <c r="M18" s="424">
        <v>4326</v>
      </c>
    </row>
    <row r="19" spans="1:13" ht="11.1" customHeight="1" x14ac:dyDescent="0.2">
      <c r="A19" s="422" t="s">
        <v>387</v>
      </c>
      <c r="B19" s="115">
        <v>53099</v>
      </c>
      <c r="C19" s="114">
        <v>27800</v>
      </c>
      <c r="D19" s="114">
        <v>25299</v>
      </c>
      <c r="E19" s="114">
        <v>38907</v>
      </c>
      <c r="F19" s="114">
        <v>14118</v>
      </c>
      <c r="G19" s="114">
        <v>6423</v>
      </c>
      <c r="H19" s="114">
        <v>15179</v>
      </c>
      <c r="I19" s="115">
        <v>14431</v>
      </c>
      <c r="J19" s="114">
        <v>10248</v>
      </c>
      <c r="K19" s="114">
        <v>4183</v>
      </c>
      <c r="L19" s="423">
        <v>3552</v>
      </c>
      <c r="M19" s="424">
        <v>3191</v>
      </c>
    </row>
    <row r="20" spans="1:13" ht="11.1" customHeight="1" x14ac:dyDescent="0.2">
      <c r="A20" s="422" t="s">
        <v>388</v>
      </c>
      <c r="B20" s="115">
        <v>53995</v>
      </c>
      <c r="C20" s="114">
        <v>28350</v>
      </c>
      <c r="D20" s="114">
        <v>25645</v>
      </c>
      <c r="E20" s="114">
        <v>39733</v>
      </c>
      <c r="F20" s="114">
        <v>14221</v>
      </c>
      <c r="G20" s="114">
        <v>7114</v>
      </c>
      <c r="H20" s="114">
        <v>15439</v>
      </c>
      <c r="I20" s="115">
        <v>14392</v>
      </c>
      <c r="J20" s="114">
        <v>10066</v>
      </c>
      <c r="K20" s="114">
        <v>4326</v>
      </c>
      <c r="L20" s="423">
        <v>5254</v>
      </c>
      <c r="M20" s="424">
        <v>4474</v>
      </c>
    </row>
    <row r="21" spans="1:13" s="110" customFormat="1" ht="11.1" customHeight="1" x14ac:dyDescent="0.2">
      <c r="A21" s="422" t="s">
        <v>389</v>
      </c>
      <c r="B21" s="115">
        <v>53641</v>
      </c>
      <c r="C21" s="114">
        <v>27883</v>
      </c>
      <c r="D21" s="114">
        <v>25758</v>
      </c>
      <c r="E21" s="114">
        <v>39351</v>
      </c>
      <c r="F21" s="114">
        <v>14266</v>
      </c>
      <c r="G21" s="114">
        <v>6818</v>
      </c>
      <c r="H21" s="114">
        <v>15558</v>
      </c>
      <c r="I21" s="115">
        <v>14414</v>
      </c>
      <c r="J21" s="114">
        <v>10096</v>
      </c>
      <c r="K21" s="114">
        <v>4318</v>
      </c>
      <c r="L21" s="423">
        <v>2683</v>
      </c>
      <c r="M21" s="424">
        <v>3208</v>
      </c>
    </row>
    <row r="22" spans="1:13" ht="15" customHeight="1" x14ac:dyDescent="0.2">
      <c r="A22" s="422" t="s">
        <v>392</v>
      </c>
      <c r="B22" s="115">
        <v>53405</v>
      </c>
      <c r="C22" s="114">
        <v>27636</v>
      </c>
      <c r="D22" s="114">
        <v>25769</v>
      </c>
      <c r="E22" s="114">
        <v>38943</v>
      </c>
      <c r="F22" s="114">
        <v>14286</v>
      </c>
      <c r="G22" s="114">
        <v>6503</v>
      </c>
      <c r="H22" s="114">
        <v>15689</v>
      </c>
      <c r="I22" s="115">
        <v>14317</v>
      </c>
      <c r="J22" s="114">
        <v>10040</v>
      </c>
      <c r="K22" s="114">
        <v>4277</v>
      </c>
      <c r="L22" s="423">
        <v>3383</v>
      </c>
      <c r="M22" s="424">
        <v>3706</v>
      </c>
    </row>
    <row r="23" spans="1:13" ht="11.1" customHeight="1" x14ac:dyDescent="0.2">
      <c r="A23" s="422" t="s">
        <v>387</v>
      </c>
      <c r="B23" s="115">
        <v>53472</v>
      </c>
      <c r="C23" s="114">
        <v>27810</v>
      </c>
      <c r="D23" s="114">
        <v>25662</v>
      </c>
      <c r="E23" s="114">
        <v>38752</v>
      </c>
      <c r="F23" s="114">
        <v>14519</v>
      </c>
      <c r="G23" s="114">
        <v>6189</v>
      </c>
      <c r="H23" s="114">
        <v>16044</v>
      </c>
      <c r="I23" s="115">
        <v>14733</v>
      </c>
      <c r="J23" s="114">
        <v>10346</v>
      </c>
      <c r="K23" s="114">
        <v>4387</v>
      </c>
      <c r="L23" s="423">
        <v>3564</v>
      </c>
      <c r="M23" s="424">
        <v>3520</v>
      </c>
    </row>
    <row r="24" spans="1:13" ht="11.1" customHeight="1" x14ac:dyDescent="0.2">
      <c r="A24" s="422" t="s">
        <v>388</v>
      </c>
      <c r="B24" s="115">
        <v>54783</v>
      </c>
      <c r="C24" s="114">
        <v>28556</v>
      </c>
      <c r="D24" s="114">
        <v>26227</v>
      </c>
      <c r="E24" s="114">
        <v>39180</v>
      </c>
      <c r="F24" s="114">
        <v>14705</v>
      </c>
      <c r="G24" s="114">
        <v>7022</v>
      </c>
      <c r="H24" s="114">
        <v>16299</v>
      </c>
      <c r="I24" s="115">
        <v>14650</v>
      </c>
      <c r="J24" s="114">
        <v>10055</v>
      </c>
      <c r="K24" s="114">
        <v>4595</v>
      </c>
      <c r="L24" s="423">
        <v>5162</v>
      </c>
      <c r="M24" s="424">
        <v>4149</v>
      </c>
    </row>
    <row r="25" spans="1:13" s="110" customFormat="1" ht="11.1" customHeight="1" x14ac:dyDescent="0.2">
      <c r="A25" s="422" t="s">
        <v>389</v>
      </c>
      <c r="B25" s="115">
        <v>54159</v>
      </c>
      <c r="C25" s="114">
        <v>28075</v>
      </c>
      <c r="D25" s="114">
        <v>26084</v>
      </c>
      <c r="E25" s="114">
        <v>38500</v>
      </c>
      <c r="F25" s="114">
        <v>14751</v>
      </c>
      <c r="G25" s="114">
        <v>6705</v>
      </c>
      <c r="H25" s="114">
        <v>16309</v>
      </c>
      <c r="I25" s="115">
        <v>14506</v>
      </c>
      <c r="J25" s="114">
        <v>10008</v>
      </c>
      <c r="K25" s="114">
        <v>4498</v>
      </c>
      <c r="L25" s="423">
        <v>2529</v>
      </c>
      <c r="M25" s="424">
        <v>3117</v>
      </c>
    </row>
    <row r="26" spans="1:13" ht="15" customHeight="1" x14ac:dyDescent="0.2">
      <c r="A26" s="422" t="s">
        <v>393</v>
      </c>
      <c r="B26" s="115">
        <v>54276</v>
      </c>
      <c r="C26" s="114">
        <v>28163</v>
      </c>
      <c r="D26" s="114">
        <v>26113</v>
      </c>
      <c r="E26" s="114">
        <v>38518</v>
      </c>
      <c r="F26" s="114">
        <v>14856</v>
      </c>
      <c r="G26" s="114">
        <v>6493</v>
      </c>
      <c r="H26" s="114">
        <v>16564</v>
      </c>
      <c r="I26" s="115">
        <v>14961</v>
      </c>
      <c r="J26" s="114">
        <v>10468</v>
      </c>
      <c r="K26" s="114">
        <v>4493</v>
      </c>
      <c r="L26" s="423">
        <v>3976</v>
      </c>
      <c r="M26" s="424">
        <v>3980</v>
      </c>
    </row>
    <row r="27" spans="1:13" ht="11.1" customHeight="1" x14ac:dyDescent="0.2">
      <c r="A27" s="422" t="s">
        <v>387</v>
      </c>
      <c r="B27" s="115">
        <v>54655</v>
      </c>
      <c r="C27" s="114">
        <v>28398</v>
      </c>
      <c r="D27" s="114">
        <v>26257</v>
      </c>
      <c r="E27" s="114">
        <v>38605</v>
      </c>
      <c r="F27" s="114">
        <v>15145</v>
      </c>
      <c r="G27" s="114">
        <v>6291</v>
      </c>
      <c r="H27" s="114">
        <v>16927</v>
      </c>
      <c r="I27" s="115">
        <v>15213</v>
      </c>
      <c r="J27" s="114">
        <v>10617</v>
      </c>
      <c r="K27" s="114">
        <v>4596</v>
      </c>
      <c r="L27" s="423">
        <v>3174</v>
      </c>
      <c r="M27" s="424">
        <v>2860</v>
      </c>
    </row>
    <row r="28" spans="1:13" ht="11.1" customHeight="1" x14ac:dyDescent="0.2">
      <c r="A28" s="422" t="s">
        <v>388</v>
      </c>
      <c r="B28" s="115">
        <v>55749</v>
      </c>
      <c r="C28" s="114">
        <v>28980</v>
      </c>
      <c r="D28" s="114">
        <v>26769</v>
      </c>
      <c r="E28" s="114">
        <v>40070</v>
      </c>
      <c r="F28" s="114">
        <v>15417</v>
      </c>
      <c r="G28" s="114">
        <v>6955</v>
      </c>
      <c r="H28" s="114">
        <v>17145</v>
      </c>
      <c r="I28" s="115">
        <v>15310</v>
      </c>
      <c r="J28" s="114">
        <v>10495</v>
      </c>
      <c r="K28" s="114">
        <v>4815</v>
      </c>
      <c r="L28" s="423">
        <v>5274</v>
      </c>
      <c r="M28" s="424">
        <v>4420</v>
      </c>
    </row>
    <row r="29" spans="1:13" s="110" customFormat="1" ht="11.1" customHeight="1" x14ac:dyDescent="0.2">
      <c r="A29" s="422" t="s">
        <v>389</v>
      </c>
      <c r="B29" s="115">
        <v>55224</v>
      </c>
      <c r="C29" s="114">
        <v>28529</v>
      </c>
      <c r="D29" s="114">
        <v>26695</v>
      </c>
      <c r="E29" s="114">
        <v>39699</v>
      </c>
      <c r="F29" s="114">
        <v>15469</v>
      </c>
      <c r="G29" s="114">
        <v>6695</v>
      </c>
      <c r="H29" s="114">
        <v>17140</v>
      </c>
      <c r="I29" s="115">
        <v>15034</v>
      </c>
      <c r="J29" s="114">
        <v>10334</v>
      </c>
      <c r="K29" s="114">
        <v>4700</v>
      </c>
      <c r="L29" s="423">
        <v>2690</v>
      </c>
      <c r="M29" s="424">
        <v>3313</v>
      </c>
    </row>
    <row r="30" spans="1:13" ht="15" customHeight="1" x14ac:dyDescent="0.2">
      <c r="A30" s="422" t="s">
        <v>394</v>
      </c>
      <c r="B30" s="115">
        <v>55231</v>
      </c>
      <c r="C30" s="114">
        <v>28444</v>
      </c>
      <c r="D30" s="114">
        <v>26787</v>
      </c>
      <c r="E30" s="114">
        <v>39483</v>
      </c>
      <c r="F30" s="114">
        <v>15707</v>
      </c>
      <c r="G30" s="114">
        <v>6377</v>
      </c>
      <c r="H30" s="114">
        <v>17403</v>
      </c>
      <c r="I30" s="115">
        <v>14457</v>
      </c>
      <c r="J30" s="114">
        <v>9932</v>
      </c>
      <c r="K30" s="114">
        <v>4525</v>
      </c>
      <c r="L30" s="423">
        <v>4253</v>
      </c>
      <c r="M30" s="424">
        <v>4220</v>
      </c>
    </row>
    <row r="31" spans="1:13" ht="11.1" customHeight="1" x14ac:dyDescent="0.2">
      <c r="A31" s="422" t="s">
        <v>387</v>
      </c>
      <c r="B31" s="115">
        <v>55562</v>
      </c>
      <c r="C31" s="114">
        <v>28715</v>
      </c>
      <c r="D31" s="114">
        <v>26847</v>
      </c>
      <c r="E31" s="114">
        <v>39525</v>
      </c>
      <c r="F31" s="114">
        <v>16003</v>
      </c>
      <c r="G31" s="114">
        <v>6186</v>
      </c>
      <c r="H31" s="114">
        <v>17655</v>
      </c>
      <c r="I31" s="115">
        <v>14752</v>
      </c>
      <c r="J31" s="114">
        <v>10097</v>
      </c>
      <c r="K31" s="114">
        <v>4655</v>
      </c>
      <c r="L31" s="423">
        <v>3412</v>
      </c>
      <c r="M31" s="424">
        <v>3149</v>
      </c>
    </row>
    <row r="32" spans="1:13" ht="11.1" customHeight="1" x14ac:dyDescent="0.2">
      <c r="A32" s="422" t="s">
        <v>388</v>
      </c>
      <c r="B32" s="115">
        <v>56654</v>
      </c>
      <c r="C32" s="114">
        <v>29241</v>
      </c>
      <c r="D32" s="114">
        <v>27413</v>
      </c>
      <c r="E32" s="114">
        <v>40326</v>
      </c>
      <c r="F32" s="114">
        <v>16308</v>
      </c>
      <c r="G32" s="114">
        <v>6878</v>
      </c>
      <c r="H32" s="114">
        <v>17857</v>
      </c>
      <c r="I32" s="115">
        <v>14830</v>
      </c>
      <c r="J32" s="114">
        <v>9938</v>
      </c>
      <c r="K32" s="114">
        <v>4892</v>
      </c>
      <c r="L32" s="423">
        <v>5814</v>
      </c>
      <c r="M32" s="424">
        <v>4869</v>
      </c>
    </row>
    <row r="33" spans="1:13" s="110" customFormat="1" ht="11.1" customHeight="1" x14ac:dyDescent="0.2">
      <c r="A33" s="422" t="s">
        <v>389</v>
      </c>
      <c r="B33" s="115">
        <v>55927</v>
      </c>
      <c r="C33" s="114">
        <v>28612</v>
      </c>
      <c r="D33" s="114">
        <v>27315</v>
      </c>
      <c r="E33" s="114">
        <v>39589</v>
      </c>
      <c r="F33" s="114">
        <v>16332</v>
      </c>
      <c r="G33" s="114">
        <v>6514</v>
      </c>
      <c r="H33" s="114">
        <v>17804</v>
      </c>
      <c r="I33" s="115">
        <v>14675</v>
      </c>
      <c r="J33" s="114">
        <v>9886</v>
      </c>
      <c r="K33" s="114">
        <v>4789</v>
      </c>
      <c r="L33" s="423">
        <v>2932</v>
      </c>
      <c r="M33" s="424">
        <v>3695</v>
      </c>
    </row>
    <row r="34" spans="1:13" ht="15" customHeight="1" x14ac:dyDescent="0.2">
      <c r="A34" s="422" t="s">
        <v>395</v>
      </c>
      <c r="B34" s="115">
        <v>55599</v>
      </c>
      <c r="C34" s="114">
        <v>28371</v>
      </c>
      <c r="D34" s="114">
        <v>27228</v>
      </c>
      <c r="E34" s="114">
        <v>39124</v>
      </c>
      <c r="F34" s="114">
        <v>16471</v>
      </c>
      <c r="G34" s="114">
        <v>6267</v>
      </c>
      <c r="H34" s="114">
        <v>17901</v>
      </c>
      <c r="I34" s="115">
        <v>14374</v>
      </c>
      <c r="J34" s="114">
        <v>9705</v>
      </c>
      <c r="K34" s="114">
        <v>4669</v>
      </c>
      <c r="L34" s="423">
        <v>3789</v>
      </c>
      <c r="M34" s="424">
        <v>4172</v>
      </c>
    </row>
    <row r="35" spans="1:13" ht="11.1" customHeight="1" x14ac:dyDescent="0.2">
      <c r="A35" s="422" t="s">
        <v>387</v>
      </c>
      <c r="B35" s="115">
        <v>55630</v>
      </c>
      <c r="C35" s="114">
        <v>28473</v>
      </c>
      <c r="D35" s="114">
        <v>27157</v>
      </c>
      <c r="E35" s="114">
        <v>39017</v>
      </c>
      <c r="F35" s="114">
        <v>16610</v>
      </c>
      <c r="G35" s="114">
        <v>6038</v>
      </c>
      <c r="H35" s="114">
        <v>18085</v>
      </c>
      <c r="I35" s="115">
        <v>14744</v>
      </c>
      <c r="J35" s="114">
        <v>9887</v>
      </c>
      <c r="K35" s="114">
        <v>4857</v>
      </c>
      <c r="L35" s="423">
        <v>3804</v>
      </c>
      <c r="M35" s="424">
        <v>3738</v>
      </c>
    </row>
    <row r="36" spans="1:13" ht="11.1" customHeight="1" x14ac:dyDescent="0.2">
      <c r="A36" s="422" t="s">
        <v>388</v>
      </c>
      <c r="B36" s="115">
        <v>56606</v>
      </c>
      <c r="C36" s="114">
        <v>28916</v>
      </c>
      <c r="D36" s="114">
        <v>27690</v>
      </c>
      <c r="E36" s="114">
        <v>39679</v>
      </c>
      <c r="F36" s="114">
        <v>16925</v>
      </c>
      <c r="G36" s="114">
        <v>6751</v>
      </c>
      <c r="H36" s="114">
        <v>18194</v>
      </c>
      <c r="I36" s="115">
        <v>14838</v>
      </c>
      <c r="J36" s="114">
        <v>9680</v>
      </c>
      <c r="K36" s="114">
        <v>5158</v>
      </c>
      <c r="L36" s="423">
        <v>5107</v>
      </c>
      <c r="M36" s="424">
        <v>4158</v>
      </c>
    </row>
    <row r="37" spans="1:13" s="110" customFormat="1" ht="11.1" customHeight="1" x14ac:dyDescent="0.2">
      <c r="A37" s="422" t="s">
        <v>389</v>
      </c>
      <c r="B37" s="115">
        <v>55984</v>
      </c>
      <c r="C37" s="114">
        <v>28408</v>
      </c>
      <c r="D37" s="114">
        <v>27576</v>
      </c>
      <c r="E37" s="114">
        <v>39023</v>
      </c>
      <c r="F37" s="114">
        <v>16958</v>
      </c>
      <c r="G37" s="114">
        <v>6427</v>
      </c>
      <c r="H37" s="114">
        <v>18252</v>
      </c>
      <c r="I37" s="115">
        <v>14664</v>
      </c>
      <c r="J37" s="114">
        <v>9636</v>
      </c>
      <c r="K37" s="114">
        <v>5028</v>
      </c>
      <c r="L37" s="423">
        <v>2797</v>
      </c>
      <c r="M37" s="424">
        <v>3454</v>
      </c>
    </row>
    <row r="38" spans="1:13" ht="15" customHeight="1" x14ac:dyDescent="0.2">
      <c r="A38" s="425" t="s">
        <v>396</v>
      </c>
      <c r="B38" s="115">
        <v>55911</v>
      </c>
      <c r="C38" s="114">
        <v>28349</v>
      </c>
      <c r="D38" s="114">
        <v>27562</v>
      </c>
      <c r="E38" s="114">
        <v>38879</v>
      </c>
      <c r="F38" s="114">
        <v>17029</v>
      </c>
      <c r="G38" s="114">
        <v>6178</v>
      </c>
      <c r="H38" s="114">
        <v>18453</v>
      </c>
      <c r="I38" s="115">
        <v>14503</v>
      </c>
      <c r="J38" s="114">
        <v>9554</v>
      </c>
      <c r="K38" s="114">
        <v>4949</v>
      </c>
      <c r="L38" s="423">
        <v>3732</v>
      </c>
      <c r="M38" s="424">
        <v>3852</v>
      </c>
    </row>
    <row r="39" spans="1:13" ht="11.1" customHeight="1" x14ac:dyDescent="0.2">
      <c r="A39" s="422" t="s">
        <v>387</v>
      </c>
      <c r="B39" s="115">
        <v>56206</v>
      </c>
      <c r="C39" s="114">
        <v>28627</v>
      </c>
      <c r="D39" s="114">
        <v>27579</v>
      </c>
      <c r="E39" s="114">
        <v>38894</v>
      </c>
      <c r="F39" s="114">
        <v>17309</v>
      </c>
      <c r="G39" s="114">
        <v>5928</v>
      </c>
      <c r="H39" s="114">
        <v>18884</v>
      </c>
      <c r="I39" s="115">
        <v>14985</v>
      </c>
      <c r="J39" s="114">
        <v>9806</v>
      </c>
      <c r="K39" s="114">
        <v>5179</v>
      </c>
      <c r="L39" s="423">
        <v>3760</v>
      </c>
      <c r="M39" s="424">
        <v>3531</v>
      </c>
    </row>
    <row r="40" spans="1:13" ht="11.1" customHeight="1" x14ac:dyDescent="0.2">
      <c r="A40" s="425" t="s">
        <v>388</v>
      </c>
      <c r="B40" s="115">
        <v>57604</v>
      </c>
      <c r="C40" s="114">
        <v>29374</v>
      </c>
      <c r="D40" s="114">
        <v>28230</v>
      </c>
      <c r="E40" s="114">
        <v>39932</v>
      </c>
      <c r="F40" s="114">
        <v>17667</v>
      </c>
      <c r="G40" s="114">
        <v>6756</v>
      </c>
      <c r="H40" s="114">
        <v>19199</v>
      </c>
      <c r="I40" s="115">
        <v>15074</v>
      </c>
      <c r="J40" s="114">
        <v>9701</v>
      </c>
      <c r="K40" s="114">
        <v>5373</v>
      </c>
      <c r="L40" s="423">
        <v>5347</v>
      </c>
      <c r="M40" s="424">
        <v>4166</v>
      </c>
    </row>
    <row r="41" spans="1:13" s="110" customFormat="1" ht="11.1" customHeight="1" x14ac:dyDescent="0.2">
      <c r="A41" s="422" t="s">
        <v>389</v>
      </c>
      <c r="B41" s="115">
        <v>57192</v>
      </c>
      <c r="C41" s="114">
        <v>29020</v>
      </c>
      <c r="D41" s="114">
        <v>28172</v>
      </c>
      <c r="E41" s="114">
        <v>39456</v>
      </c>
      <c r="F41" s="114">
        <v>17733</v>
      </c>
      <c r="G41" s="114">
        <v>6470</v>
      </c>
      <c r="H41" s="114">
        <v>19254</v>
      </c>
      <c r="I41" s="115">
        <v>14785</v>
      </c>
      <c r="J41" s="114">
        <v>9478</v>
      </c>
      <c r="K41" s="114">
        <v>5307</v>
      </c>
      <c r="L41" s="423">
        <v>3474</v>
      </c>
      <c r="M41" s="424">
        <v>3920</v>
      </c>
    </row>
    <row r="42" spans="1:13" ht="15" customHeight="1" x14ac:dyDescent="0.2">
      <c r="A42" s="422" t="s">
        <v>397</v>
      </c>
      <c r="B42" s="115">
        <v>56979</v>
      </c>
      <c r="C42" s="114">
        <v>28884</v>
      </c>
      <c r="D42" s="114">
        <v>28095</v>
      </c>
      <c r="E42" s="114">
        <v>39338</v>
      </c>
      <c r="F42" s="114">
        <v>17641</v>
      </c>
      <c r="G42" s="114">
        <v>6205</v>
      </c>
      <c r="H42" s="114">
        <v>19424</v>
      </c>
      <c r="I42" s="115">
        <v>14738</v>
      </c>
      <c r="J42" s="114">
        <v>9464</v>
      </c>
      <c r="K42" s="114">
        <v>5274</v>
      </c>
      <c r="L42" s="423">
        <v>3800</v>
      </c>
      <c r="M42" s="424">
        <v>4058</v>
      </c>
    </row>
    <row r="43" spans="1:13" ht="11.1" customHeight="1" x14ac:dyDescent="0.2">
      <c r="A43" s="422" t="s">
        <v>387</v>
      </c>
      <c r="B43" s="115">
        <v>57180</v>
      </c>
      <c r="C43" s="114">
        <v>29117</v>
      </c>
      <c r="D43" s="114">
        <v>28063</v>
      </c>
      <c r="E43" s="114">
        <v>39312</v>
      </c>
      <c r="F43" s="114">
        <v>17868</v>
      </c>
      <c r="G43" s="114">
        <v>5976</v>
      </c>
      <c r="H43" s="114">
        <v>19656</v>
      </c>
      <c r="I43" s="115">
        <v>14968</v>
      </c>
      <c r="J43" s="114">
        <v>9623</v>
      </c>
      <c r="K43" s="114">
        <v>5345</v>
      </c>
      <c r="L43" s="423">
        <v>3840</v>
      </c>
      <c r="M43" s="424">
        <v>3742</v>
      </c>
    </row>
    <row r="44" spans="1:13" ht="11.1" customHeight="1" x14ac:dyDescent="0.2">
      <c r="A44" s="422" t="s">
        <v>388</v>
      </c>
      <c r="B44" s="115">
        <v>58494</v>
      </c>
      <c r="C44" s="114">
        <v>29876</v>
      </c>
      <c r="D44" s="114">
        <v>28618</v>
      </c>
      <c r="E44" s="114">
        <v>40439</v>
      </c>
      <c r="F44" s="114">
        <v>18055</v>
      </c>
      <c r="G44" s="114">
        <v>6740</v>
      </c>
      <c r="H44" s="114">
        <v>19880</v>
      </c>
      <c r="I44" s="115">
        <v>15013</v>
      </c>
      <c r="J44" s="114">
        <v>9422</v>
      </c>
      <c r="K44" s="114">
        <v>5591</v>
      </c>
      <c r="L44" s="423">
        <v>5818</v>
      </c>
      <c r="M44" s="424">
        <v>4674</v>
      </c>
    </row>
    <row r="45" spans="1:13" s="110" customFormat="1" ht="11.1" customHeight="1" x14ac:dyDescent="0.2">
      <c r="A45" s="422" t="s">
        <v>389</v>
      </c>
      <c r="B45" s="115">
        <v>58001</v>
      </c>
      <c r="C45" s="114">
        <v>29491</v>
      </c>
      <c r="D45" s="114">
        <v>28510</v>
      </c>
      <c r="E45" s="114">
        <v>39932</v>
      </c>
      <c r="F45" s="114">
        <v>18069</v>
      </c>
      <c r="G45" s="114">
        <v>6511</v>
      </c>
      <c r="H45" s="114">
        <v>19903</v>
      </c>
      <c r="I45" s="115">
        <v>14946</v>
      </c>
      <c r="J45" s="114">
        <v>9475</v>
      </c>
      <c r="K45" s="114">
        <v>5471</v>
      </c>
      <c r="L45" s="423">
        <v>3061</v>
      </c>
      <c r="M45" s="424">
        <v>3588</v>
      </c>
    </row>
    <row r="46" spans="1:13" ht="15" customHeight="1" x14ac:dyDescent="0.2">
      <c r="A46" s="422" t="s">
        <v>398</v>
      </c>
      <c r="B46" s="115">
        <v>57978</v>
      </c>
      <c r="C46" s="114">
        <v>29479</v>
      </c>
      <c r="D46" s="114">
        <v>28499</v>
      </c>
      <c r="E46" s="114">
        <v>39846</v>
      </c>
      <c r="F46" s="114">
        <v>18132</v>
      </c>
      <c r="G46" s="114">
        <v>6271</v>
      </c>
      <c r="H46" s="114">
        <v>20071</v>
      </c>
      <c r="I46" s="115">
        <v>14639</v>
      </c>
      <c r="J46" s="114">
        <v>9263</v>
      </c>
      <c r="K46" s="114">
        <v>5376</v>
      </c>
      <c r="L46" s="423">
        <v>4149</v>
      </c>
      <c r="M46" s="424">
        <v>4295</v>
      </c>
    </row>
    <row r="47" spans="1:13" ht="11.1" customHeight="1" x14ac:dyDescent="0.2">
      <c r="A47" s="422" t="s">
        <v>387</v>
      </c>
      <c r="B47" s="115">
        <v>58172</v>
      </c>
      <c r="C47" s="114">
        <v>29662</v>
      </c>
      <c r="D47" s="114">
        <v>28510</v>
      </c>
      <c r="E47" s="114">
        <v>39842</v>
      </c>
      <c r="F47" s="114">
        <v>18330</v>
      </c>
      <c r="G47" s="114">
        <v>5988</v>
      </c>
      <c r="H47" s="114">
        <v>20252</v>
      </c>
      <c r="I47" s="115">
        <v>15045</v>
      </c>
      <c r="J47" s="114">
        <v>9525</v>
      </c>
      <c r="K47" s="114">
        <v>5520</v>
      </c>
      <c r="L47" s="423">
        <v>3938</v>
      </c>
      <c r="M47" s="424">
        <v>3851</v>
      </c>
    </row>
    <row r="48" spans="1:13" ht="11.1" customHeight="1" x14ac:dyDescent="0.2">
      <c r="A48" s="422" t="s">
        <v>388</v>
      </c>
      <c r="B48" s="115">
        <v>58732</v>
      </c>
      <c r="C48" s="114">
        <v>30046</v>
      </c>
      <c r="D48" s="114">
        <v>28686</v>
      </c>
      <c r="E48" s="114">
        <v>40313</v>
      </c>
      <c r="F48" s="114">
        <v>18419</v>
      </c>
      <c r="G48" s="114">
        <v>6721</v>
      </c>
      <c r="H48" s="114">
        <v>20340</v>
      </c>
      <c r="I48" s="115">
        <v>14737</v>
      </c>
      <c r="J48" s="114">
        <v>9081</v>
      </c>
      <c r="K48" s="114">
        <v>5656</v>
      </c>
      <c r="L48" s="423">
        <v>5703</v>
      </c>
      <c r="M48" s="424">
        <v>4820</v>
      </c>
    </row>
    <row r="49" spans="1:17" s="110" customFormat="1" ht="11.1" customHeight="1" x14ac:dyDescent="0.2">
      <c r="A49" s="422" t="s">
        <v>389</v>
      </c>
      <c r="B49" s="115">
        <v>58397</v>
      </c>
      <c r="C49" s="114">
        <v>29709</v>
      </c>
      <c r="D49" s="114">
        <v>28688</v>
      </c>
      <c r="E49" s="114">
        <v>39901</v>
      </c>
      <c r="F49" s="114">
        <v>18496</v>
      </c>
      <c r="G49" s="114">
        <v>6464</v>
      </c>
      <c r="H49" s="114">
        <v>20430</v>
      </c>
      <c r="I49" s="115">
        <v>14561</v>
      </c>
      <c r="J49" s="114">
        <v>8974</v>
      </c>
      <c r="K49" s="114">
        <v>5587</v>
      </c>
      <c r="L49" s="423">
        <v>3362</v>
      </c>
      <c r="M49" s="424">
        <v>3781</v>
      </c>
    </row>
    <row r="50" spans="1:17" ht="15" customHeight="1" x14ac:dyDescent="0.2">
      <c r="A50" s="422" t="s">
        <v>399</v>
      </c>
      <c r="B50" s="143">
        <v>58224</v>
      </c>
      <c r="C50" s="144">
        <v>29681</v>
      </c>
      <c r="D50" s="144">
        <v>28543</v>
      </c>
      <c r="E50" s="144">
        <v>39644</v>
      </c>
      <c r="F50" s="144">
        <v>18580</v>
      </c>
      <c r="G50" s="144">
        <v>6303</v>
      </c>
      <c r="H50" s="144">
        <v>20449</v>
      </c>
      <c r="I50" s="143">
        <v>13963</v>
      </c>
      <c r="J50" s="144">
        <v>8636</v>
      </c>
      <c r="K50" s="144">
        <v>5327</v>
      </c>
      <c r="L50" s="426">
        <v>4101</v>
      </c>
      <c r="M50" s="427">
        <v>4244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0.4242988719859257</v>
      </c>
      <c r="C6" s="480">
        <f>'Tabelle 3.3'!J11</f>
        <v>-4.6178017624154659</v>
      </c>
      <c r="D6" s="481">
        <f t="shared" ref="D6:E9" si="0">IF(OR(AND(B6&gt;=-50,B6&lt;=50),ISNUMBER(B6)=FALSE),B6,"")</f>
        <v>0.4242988719859257</v>
      </c>
      <c r="E6" s="481">
        <f t="shared" si="0"/>
        <v>-4.6178017624154659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0.4242988719859257</v>
      </c>
      <c r="C14" s="480">
        <f>'Tabelle 3.3'!J11</f>
        <v>-4.6178017624154659</v>
      </c>
      <c r="D14" s="481">
        <f>IF(OR(AND(B14&gt;=-50,B14&lt;=50),ISNUMBER(B14)=FALSE),B14,"")</f>
        <v>0.4242988719859257</v>
      </c>
      <c r="E14" s="481">
        <f>IF(OR(AND(C14&gt;=-50,C14&lt;=50),ISNUMBER(C14)=FALSE),C14,"")</f>
        <v>-4.6178017624154659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1.5606242496998799</v>
      </c>
      <c r="C15" s="480">
        <f>'Tabelle 3.3'!J12</f>
        <v>4.0712468193384224</v>
      </c>
      <c r="D15" s="481">
        <f t="shared" ref="D15:E45" si="3">IF(OR(AND(B15&gt;=-50,B15&lt;=50),ISNUMBER(B15)=FALSE),B15,"")</f>
        <v>1.5606242496998799</v>
      </c>
      <c r="E15" s="481">
        <f t="shared" si="3"/>
        <v>4.0712468193384224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2.1058038007190549</v>
      </c>
      <c r="C16" s="480">
        <f>'Tabelle 3.3'!J13</f>
        <v>-1.7699115044247788</v>
      </c>
      <c r="D16" s="481">
        <f t="shared" si="3"/>
        <v>2.1058038007190549</v>
      </c>
      <c r="E16" s="481">
        <f t="shared" si="3"/>
        <v>-1.7699115044247788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-0.72205837486016478</v>
      </c>
      <c r="C17" s="480">
        <f>'Tabelle 3.3'!J14</f>
        <v>-5.9233449477351918</v>
      </c>
      <c r="D17" s="481">
        <f t="shared" si="3"/>
        <v>-0.72205837486016478</v>
      </c>
      <c r="E17" s="481">
        <f t="shared" si="3"/>
        <v>-5.9233449477351918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-2.0063839489284088</v>
      </c>
      <c r="C18" s="480">
        <f>'Tabelle 3.3'!J15</f>
        <v>-12.403100775193799</v>
      </c>
      <c r="D18" s="481">
        <f t="shared" si="3"/>
        <v>-2.0063839489284088</v>
      </c>
      <c r="E18" s="481">
        <f t="shared" si="3"/>
        <v>-12.403100775193799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-0.51054018445322791</v>
      </c>
      <c r="C19" s="480">
        <f>'Tabelle 3.3'!J16</f>
        <v>0.97323600973236013</v>
      </c>
      <c r="D19" s="481">
        <f t="shared" si="3"/>
        <v>-0.51054018445322791</v>
      </c>
      <c r="E19" s="481">
        <f t="shared" si="3"/>
        <v>0.97323600973236013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0.25510204081632654</v>
      </c>
      <c r="C20" s="480">
        <f>'Tabelle 3.3'!J17</f>
        <v>-11.979166666666666</v>
      </c>
      <c r="D20" s="481">
        <f t="shared" si="3"/>
        <v>0.25510204081632654</v>
      </c>
      <c r="E20" s="481">
        <f t="shared" si="3"/>
        <v>-11.979166666666666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3.2359679266895762</v>
      </c>
      <c r="C21" s="480">
        <f>'Tabelle 3.3'!J18</f>
        <v>-2.3319615912208507</v>
      </c>
      <c r="D21" s="481">
        <f t="shared" si="3"/>
        <v>3.2359679266895762</v>
      </c>
      <c r="E21" s="481">
        <f t="shared" si="3"/>
        <v>-2.3319615912208507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-2.7989225904672677</v>
      </c>
      <c r="C22" s="480">
        <f>'Tabelle 3.3'!J19</f>
        <v>-3.2028469750889679</v>
      </c>
      <c r="D22" s="481">
        <f t="shared" si="3"/>
        <v>-2.7989225904672677</v>
      </c>
      <c r="E22" s="481">
        <f t="shared" si="3"/>
        <v>-3.2028469750889679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-2.1463951568519537</v>
      </c>
      <c r="C23" s="480">
        <f>'Tabelle 3.3'!J20</f>
        <v>-6.6157760814249365</v>
      </c>
      <c r="D23" s="481">
        <f t="shared" si="3"/>
        <v>-2.1463951568519537</v>
      </c>
      <c r="E23" s="481">
        <f t="shared" si="3"/>
        <v>-6.6157760814249365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1.2921348314606742</v>
      </c>
      <c r="C24" s="480">
        <f>'Tabelle 3.3'!J21</f>
        <v>-8.8280846670108417</v>
      </c>
      <c r="D24" s="481">
        <f t="shared" si="3"/>
        <v>1.2921348314606742</v>
      </c>
      <c r="E24" s="481">
        <f t="shared" si="3"/>
        <v>-8.8280846670108417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-3.9848197343453511</v>
      </c>
      <c r="C25" s="480">
        <f>'Tabelle 3.3'!J22</f>
        <v>-2.8409090909090908</v>
      </c>
      <c r="D25" s="481">
        <f t="shared" si="3"/>
        <v>-3.9848197343453511</v>
      </c>
      <c r="E25" s="481">
        <f t="shared" si="3"/>
        <v>-2.8409090909090908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-1.8379281537176273</v>
      </c>
      <c r="C26" s="480">
        <f>'Tabelle 3.3'!J23</f>
        <v>4.3478260869565215</v>
      </c>
      <c r="D26" s="481">
        <f t="shared" si="3"/>
        <v>-1.8379281537176273</v>
      </c>
      <c r="E26" s="481">
        <f t="shared" si="3"/>
        <v>4.3478260869565215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-8.0151228733459359</v>
      </c>
      <c r="C27" s="480">
        <f>'Tabelle 3.3'!J24</f>
        <v>-5.5500495540138752</v>
      </c>
      <c r="D27" s="481">
        <f t="shared" si="3"/>
        <v>-8.0151228733459359</v>
      </c>
      <c r="E27" s="481">
        <f t="shared" si="3"/>
        <v>-5.5500495540138752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5.3291536050156738</v>
      </c>
      <c r="C28" s="480">
        <f>'Tabelle 3.3'!J25</f>
        <v>-14.101813926272674</v>
      </c>
      <c r="D28" s="481">
        <f t="shared" si="3"/>
        <v>5.3291536050156738</v>
      </c>
      <c r="E28" s="481">
        <f t="shared" si="3"/>
        <v>-14.101813926272674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16.139240506329113</v>
      </c>
      <c r="C29" s="480">
        <f>'Tabelle 3.3'!J26</f>
        <v>0</v>
      </c>
      <c r="D29" s="481">
        <f t="shared" si="3"/>
        <v>16.139240506329113</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3.2629006755785541</v>
      </c>
      <c r="C30" s="480">
        <f>'Tabelle 3.3'!J27</f>
        <v>2.4271844660194173</v>
      </c>
      <c r="D30" s="481">
        <f t="shared" si="3"/>
        <v>3.2629006755785541</v>
      </c>
      <c r="E30" s="481">
        <f t="shared" si="3"/>
        <v>2.4271844660194173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2.8659953524399691</v>
      </c>
      <c r="C31" s="480">
        <f>'Tabelle 3.3'!J28</f>
        <v>1.3333333333333333</v>
      </c>
      <c r="D31" s="481">
        <f t="shared" si="3"/>
        <v>2.8659953524399691</v>
      </c>
      <c r="E31" s="481">
        <f t="shared" si="3"/>
        <v>1.3333333333333333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-4.023126957359672</v>
      </c>
      <c r="C32" s="480">
        <f>'Tabelle 3.3'!J29</f>
        <v>-3.6269430051813472</v>
      </c>
      <c r="D32" s="481">
        <f t="shared" si="3"/>
        <v>-4.023126957359672</v>
      </c>
      <c r="E32" s="481">
        <f t="shared" si="3"/>
        <v>-3.6269430051813472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4.666666666666667</v>
      </c>
      <c r="C33" s="480">
        <f>'Tabelle 3.3'!J30</f>
        <v>4.0041067761806985</v>
      </c>
      <c r="D33" s="481">
        <f t="shared" si="3"/>
        <v>4.666666666666667</v>
      </c>
      <c r="E33" s="481">
        <f t="shared" si="3"/>
        <v>4.0041067761806985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1.2306289881494987</v>
      </c>
      <c r="C34" s="480">
        <f>'Tabelle 3.3'!J31</f>
        <v>-1.9785189372526852</v>
      </c>
      <c r="D34" s="481">
        <f t="shared" si="3"/>
        <v>1.2306289881494987</v>
      </c>
      <c r="E34" s="481">
        <f t="shared" si="3"/>
        <v>-1.9785189372526852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1.5606242496998799</v>
      </c>
      <c r="C37" s="480">
        <f>'Tabelle 3.3'!J34</f>
        <v>4.0712468193384224</v>
      </c>
      <c r="D37" s="481">
        <f t="shared" si="3"/>
        <v>1.5606242496998799</v>
      </c>
      <c r="E37" s="481">
        <f t="shared" si="3"/>
        <v>4.0712468193384224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0.72013473488588187</v>
      </c>
      <c r="C38" s="480">
        <f>'Tabelle 3.3'!J35</f>
        <v>-4.1103934233705228</v>
      </c>
      <c r="D38" s="481">
        <f t="shared" si="3"/>
        <v>0.72013473488588187</v>
      </c>
      <c r="E38" s="481">
        <f t="shared" si="3"/>
        <v>-4.1103934233705228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0.27301189730745146</v>
      </c>
      <c r="C39" s="480">
        <f>'Tabelle 3.3'!J36</f>
        <v>-4.9589412421270831</v>
      </c>
      <c r="D39" s="481">
        <f t="shared" si="3"/>
        <v>0.27301189730745146</v>
      </c>
      <c r="E39" s="481">
        <f t="shared" si="3"/>
        <v>-4.9589412421270831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0.27301189730745146</v>
      </c>
      <c r="C45" s="480">
        <f>'Tabelle 3.3'!J36</f>
        <v>-4.9589412421270831</v>
      </c>
      <c r="D45" s="481">
        <f t="shared" si="3"/>
        <v>0.27301189730745146</v>
      </c>
      <c r="E45" s="481">
        <f t="shared" si="3"/>
        <v>-4.9589412421270831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54276</v>
      </c>
      <c r="C51" s="487">
        <v>10468</v>
      </c>
      <c r="D51" s="487">
        <v>4493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54655</v>
      </c>
      <c r="C52" s="487">
        <v>10617</v>
      </c>
      <c r="D52" s="487">
        <v>4596</v>
      </c>
      <c r="E52" s="488">
        <f t="shared" ref="E52:G70" si="11">IF($A$51=37802,IF(COUNTBLANK(B$51:B$70)&gt;0,#N/A,B52/B$51*100),IF(COUNTBLANK(B$51:B$75)&gt;0,#N/A,B52/B$51*100))</f>
        <v>100.69828285061537</v>
      </c>
      <c r="F52" s="488">
        <f t="shared" si="11"/>
        <v>101.42338555598013</v>
      </c>
      <c r="G52" s="488">
        <f t="shared" si="11"/>
        <v>102.29245492989094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55749</v>
      </c>
      <c r="C53" s="487">
        <v>10495</v>
      </c>
      <c r="D53" s="487">
        <v>4815</v>
      </c>
      <c r="E53" s="488">
        <f t="shared" si="11"/>
        <v>102.71390669909353</v>
      </c>
      <c r="F53" s="488">
        <f t="shared" si="11"/>
        <v>100.25792892625142</v>
      </c>
      <c r="G53" s="488">
        <f t="shared" si="11"/>
        <v>107.16670376140662</v>
      </c>
      <c r="H53" s="489">
        <f>IF(ISERROR(L53)=TRUE,IF(MONTH(A53)=MONTH(MAX(A$51:A$75)),A53,""),"")</f>
        <v>41883</v>
      </c>
      <c r="I53" s="488">
        <f t="shared" si="12"/>
        <v>102.71390669909353</v>
      </c>
      <c r="J53" s="488">
        <f t="shared" si="10"/>
        <v>100.25792892625142</v>
      </c>
      <c r="K53" s="488">
        <f t="shared" si="10"/>
        <v>107.16670376140662</v>
      </c>
      <c r="L53" s="488" t="e">
        <f t="shared" si="13"/>
        <v>#N/A</v>
      </c>
    </row>
    <row r="54" spans="1:14" ht="15" customHeight="1" x14ac:dyDescent="0.2">
      <c r="A54" s="490" t="s">
        <v>462</v>
      </c>
      <c r="B54" s="487">
        <v>55224</v>
      </c>
      <c r="C54" s="487">
        <v>10334</v>
      </c>
      <c r="D54" s="487">
        <v>4700</v>
      </c>
      <c r="E54" s="488">
        <f t="shared" si="11"/>
        <v>101.74662834401946</v>
      </c>
      <c r="F54" s="488">
        <f t="shared" si="11"/>
        <v>98.71990829193733</v>
      </c>
      <c r="G54" s="488">
        <f t="shared" si="11"/>
        <v>104.60716670376141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55231</v>
      </c>
      <c r="C55" s="487">
        <v>9932</v>
      </c>
      <c r="D55" s="487">
        <v>4525</v>
      </c>
      <c r="E55" s="488">
        <f t="shared" si="11"/>
        <v>101.75952538875377</v>
      </c>
      <c r="F55" s="488">
        <f t="shared" si="11"/>
        <v>94.879633167749333</v>
      </c>
      <c r="G55" s="488">
        <f t="shared" si="11"/>
        <v>100.71221900734474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55562</v>
      </c>
      <c r="C56" s="487">
        <v>10097</v>
      </c>
      <c r="D56" s="487">
        <v>4655</v>
      </c>
      <c r="E56" s="488">
        <f t="shared" si="11"/>
        <v>102.36937136119096</v>
      </c>
      <c r="F56" s="488">
        <f t="shared" si="11"/>
        <v>96.455865494841419</v>
      </c>
      <c r="G56" s="488">
        <f t="shared" si="11"/>
        <v>103.60560872468282</v>
      </c>
      <c r="H56" s="489" t="str">
        <f t="shared" si="14"/>
        <v/>
      </c>
      <c r="I56" s="488" t="str">
        <f t="shared" si="12"/>
        <v/>
      </c>
      <c r="J56" s="488" t="str">
        <f t="shared" si="10"/>
        <v/>
      </c>
      <c r="K56" s="488" t="str">
        <f t="shared" si="10"/>
        <v/>
      </c>
      <c r="L56" s="488" t="e">
        <f t="shared" si="13"/>
        <v>#N/A</v>
      </c>
    </row>
    <row r="57" spans="1:14" ht="15" customHeight="1" x14ac:dyDescent="0.2">
      <c r="A57" s="490">
        <v>42248</v>
      </c>
      <c r="B57" s="487">
        <v>56654</v>
      </c>
      <c r="C57" s="487">
        <v>9938</v>
      </c>
      <c r="D57" s="487">
        <v>4892</v>
      </c>
      <c r="E57" s="488">
        <f t="shared" si="11"/>
        <v>104.381310339745</v>
      </c>
      <c r="F57" s="488">
        <f t="shared" si="11"/>
        <v>94.936950706916306</v>
      </c>
      <c r="G57" s="488">
        <f t="shared" si="11"/>
        <v>108.88048074782996</v>
      </c>
      <c r="H57" s="489">
        <f t="shared" si="14"/>
        <v>42248</v>
      </c>
      <c r="I57" s="488">
        <f t="shared" si="12"/>
        <v>104.381310339745</v>
      </c>
      <c r="J57" s="488">
        <f t="shared" si="10"/>
        <v>94.936950706916306</v>
      </c>
      <c r="K57" s="488">
        <f t="shared" si="10"/>
        <v>108.88048074782996</v>
      </c>
      <c r="L57" s="488" t="e">
        <f t="shared" si="13"/>
        <v>#N/A</v>
      </c>
    </row>
    <row r="58" spans="1:14" ht="15" customHeight="1" x14ac:dyDescent="0.2">
      <c r="A58" s="490" t="s">
        <v>465</v>
      </c>
      <c r="B58" s="487">
        <v>55927</v>
      </c>
      <c r="C58" s="487">
        <v>9886</v>
      </c>
      <c r="D58" s="487">
        <v>4789</v>
      </c>
      <c r="E58" s="488">
        <f t="shared" si="11"/>
        <v>103.0418601223377</v>
      </c>
      <c r="F58" s="488">
        <f t="shared" si="11"/>
        <v>94.440198700802441</v>
      </c>
      <c r="G58" s="488">
        <f t="shared" si="11"/>
        <v>106.58802581793903</v>
      </c>
      <c r="H58" s="489" t="str">
        <f t="shared" si="14"/>
        <v/>
      </c>
      <c r="I58" s="488" t="str">
        <f t="shared" si="12"/>
        <v/>
      </c>
      <c r="J58" s="488" t="str">
        <f t="shared" si="10"/>
        <v/>
      </c>
      <c r="K58" s="488" t="str">
        <f t="shared" si="10"/>
        <v/>
      </c>
      <c r="L58" s="488" t="e">
        <f t="shared" si="13"/>
        <v>#N/A</v>
      </c>
    </row>
    <row r="59" spans="1:14" ht="15" customHeight="1" x14ac:dyDescent="0.2">
      <c r="A59" s="490" t="s">
        <v>466</v>
      </c>
      <c r="B59" s="487">
        <v>55599</v>
      </c>
      <c r="C59" s="487">
        <v>9705</v>
      </c>
      <c r="D59" s="487">
        <v>4669</v>
      </c>
      <c r="E59" s="488">
        <f t="shared" si="11"/>
        <v>102.43754145478665</v>
      </c>
      <c r="F59" s="488">
        <f t="shared" si="11"/>
        <v>92.711119602598387</v>
      </c>
      <c r="G59" s="488">
        <f t="shared" si="11"/>
        <v>103.91720454039617</v>
      </c>
      <c r="H59" s="489" t="str">
        <f t="shared" si="14"/>
        <v/>
      </c>
      <c r="I59" s="488" t="str">
        <f t="shared" si="12"/>
        <v/>
      </c>
      <c r="J59" s="488" t="str">
        <f t="shared" si="10"/>
        <v/>
      </c>
      <c r="K59" s="488" t="str">
        <f t="shared" si="10"/>
        <v/>
      </c>
      <c r="L59" s="488" t="e">
        <f t="shared" si="13"/>
        <v>#N/A</v>
      </c>
    </row>
    <row r="60" spans="1:14" ht="15" customHeight="1" x14ac:dyDescent="0.2">
      <c r="A60" s="490" t="s">
        <v>467</v>
      </c>
      <c r="B60" s="487">
        <v>55630</v>
      </c>
      <c r="C60" s="487">
        <v>9887</v>
      </c>
      <c r="D60" s="487">
        <v>4857</v>
      </c>
      <c r="E60" s="488">
        <f t="shared" si="11"/>
        <v>102.49465693861006</v>
      </c>
      <c r="F60" s="488">
        <f t="shared" si="11"/>
        <v>94.449751623996946</v>
      </c>
      <c r="G60" s="488">
        <f t="shared" si="11"/>
        <v>108.10149120854662</v>
      </c>
      <c r="H60" s="489" t="str">
        <f t="shared" si="14"/>
        <v/>
      </c>
      <c r="I60" s="488" t="str">
        <f t="shared" si="12"/>
        <v/>
      </c>
      <c r="J60" s="488" t="str">
        <f t="shared" si="10"/>
        <v/>
      </c>
      <c r="K60" s="488" t="str">
        <f t="shared" si="10"/>
        <v/>
      </c>
      <c r="L60" s="488" t="e">
        <f t="shared" si="13"/>
        <v>#N/A</v>
      </c>
    </row>
    <row r="61" spans="1:14" ht="15" customHeight="1" x14ac:dyDescent="0.2">
      <c r="A61" s="490">
        <v>42614</v>
      </c>
      <c r="B61" s="487">
        <v>56606</v>
      </c>
      <c r="C61" s="487">
        <v>9680</v>
      </c>
      <c r="D61" s="487">
        <v>5158</v>
      </c>
      <c r="E61" s="488">
        <f t="shared" si="11"/>
        <v>104.29287346156681</v>
      </c>
      <c r="F61" s="488">
        <f t="shared" si="11"/>
        <v>92.472296522735959</v>
      </c>
      <c r="G61" s="488">
        <f t="shared" si="11"/>
        <v>114.80080124638326</v>
      </c>
      <c r="H61" s="489">
        <f t="shared" si="14"/>
        <v>42614</v>
      </c>
      <c r="I61" s="488">
        <f t="shared" si="12"/>
        <v>104.29287346156681</v>
      </c>
      <c r="J61" s="488">
        <f t="shared" si="10"/>
        <v>92.472296522735959</v>
      </c>
      <c r="K61" s="488">
        <f t="shared" si="10"/>
        <v>114.80080124638326</v>
      </c>
      <c r="L61" s="488" t="e">
        <f t="shared" si="13"/>
        <v>#N/A</v>
      </c>
    </row>
    <row r="62" spans="1:14" ht="15" customHeight="1" x14ac:dyDescent="0.2">
      <c r="A62" s="490" t="s">
        <v>468</v>
      </c>
      <c r="B62" s="487">
        <v>55984</v>
      </c>
      <c r="C62" s="487">
        <v>9636</v>
      </c>
      <c r="D62" s="487">
        <v>5028</v>
      </c>
      <c r="E62" s="488">
        <f t="shared" si="11"/>
        <v>103.14687891517428</v>
      </c>
      <c r="F62" s="488">
        <f t="shared" si="11"/>
        <v>92.051967902178063</v>
      </c>
      <c r="G62" s="488">
        <f t="shared" si="11"/>
        <v>111.90741152904518</v>
      </c>
      <c r="H62" s="489" t="str">
        <f t="shared" si="14"/>
        <v/>
      </c>
      <c r="I62" s="488" t="str">
        <f t="shared" si="12"/>
        <v/>
      </c>
      <c r="J62" s="488" t="str">
        <f t="shared" si="10"/>
        <v/>
      </c>
      <c r="K62" s="488" t="str">
        <f t="shared" si="10"/>
        <v/>
      </c>
      <c r="L62" s="488" t="e">
        <f t="shared" si="13"/>
        <v>#N/A</v>
      </c>
    </row>
    <row r="63" spans="1:14" ht="15" customHeight="1" x14ac:dyDescent="0.2">
      <c r="A63" s="490" t="s">
        <v>469</v>
      </c>
      <c r="B63" s="487">
        <v>55911</v>
      </c>
      <c r="C63" s="487">
        <v>9554</v>
      </c>
      <c r="D63" s="487">
        <v>4949</v>
      </c>
      <c r="E63" s="488">
        <f t="shared" si="11"/>
        <v>103.01238116294496</v>
      </c>
      <c r="F63" s="488">
        <f t="shared" si="11"/>
        <v>91.268628200229273</v>
      </c>
      <c r="G63" s="488">
        <f t="shared" si="11"/>
        <v>110.14912085466281</v>
      </c>
      <c r="H63" s="489" t="str">
        <f t="shared" si="14"/>
        <v/>
      </c>
      <c r="I63" s="488" t="str">
        <f t="shared" si="12"/>
        <v/>
      </c>
      <c r="J63" s="488" t="str">
        <f t="shared" si="10"/>
        <v/>
      </c>
      <c r="K63" s="488" t="str">
        <f t="shared" si="10"/>
        <v/>
      </c>
      <c r="L63" s="488" t="e">
        <f t="shared" si="13"/>
        <v>#N/A</v>
      </c>
    </row>
    <row r="64" spans="1:14" ht="15" customHeight="1" x14ac:dyDescent="0.2">
      <c r="A64" s="490" t="s">
        <v>470</v>
      </c>
      <c r="B64" s="487">
        <v>56206</v>
      </c>
      <c r="C64" s="487">
        <v>9806</v>
      </c>
      <c r="D64" s="487">
        <v>5179</v>
      </c>
      <c r="E64" s="488">
        <f t="shared" si="11"/>
        <v>103.55589947674848</v>
      </c>
      <c r="F64" s="488">
        <f t="shared" si="11"/>
        <v>93.675964845242646</v>
      </c>
      <c r="G64" s="488">
        <f t="shared" si="11"/>
        <v>115.26819496995327</v>
      </c>
      <c r="H64" s="489" t="str">
        <f t="shared" si="14"/>
        <v/>
      </c>
      <c r="I64" s="488" t="str">
        <f t="shared" si="12"/>
        <v/>
      </c>
      <c r="J64" s="488" t="str">
        <f t="shared" si="10"/>
        <v/>
      </c>
      <c r="K64" s="488" t="str">
        <f t="shared" si="10"/>
        <v/>
      </c>
      <c r="L64" s="488" t="e">
        <f t="shared" si="13"/>
        <v>#N/A</v>
      </c>
    </row>
    <row r="65" spans="1:12" ht="15" customHeight="1" x14ac:dyDescent="0.2">
      <c r="A65" s="490">
        <v>42979</v>
      </c>
      <c r="B65" s="487">
        <v>57604</v>
      </c>
      <c r="C65" s="487">
        <v>9701</v>
      </c>
      <c r="D65" s="487">
        <v>5373</v>
      </c>
      <c r="E65" s="488">
        <f t="shared" si="11"/>
        <v>106.13162355368854</v>
      </c>
      <c r="F65" s="488">
        <f t="shared" si="11"/>
        <v>92.672907909820395</v>
      </c>
      <c r="G65" s="488">
        <f t="shared" si="11"/>
        <v>119.58602270198087</v>
      </c>
      <c r="H65" s="489">
        <f t="shared" si="14"/>
        <v>42979</v>
      </c>
      <c r="I65" s="488">
        <f t="shared" si="12"/>
        <v>106.13162355368854</v>
      </c>
      <c r="J65" s="488">
        <f t="shared" si="10"/>
        <v>92.672907909820395</v>
      </c>
      <c r="K65" s="488">
        <f t="shared" si="10"/>
        <v>119.58602270198087</v>
      </c>
      <c r="L65" s="488" t="e">
        <f t="shared" si="13"/>
        <v>#N/A</v>
      </c>
    </row>
    <row r="66" spans="1:12" ht="15" customHeight="1" x14ac:dyDescent="0.2">
      <c r="A66" s="490" t="s">
        <v>471</v>
      </c>
      <c r="B66" s="487">
        <v>57192</v>
      </c>
      <c r="C66" s="487">
        <v>9478</v>
      </c>
      <c r="D66" s="487">
        <v>5307</v>
      </c>
      <c r="E66" s="488">
        <f t="shared" si="11"/>
        <v>105.37254034932566</v>
      </c>
      <c r="F66" s="488">
        <f t="shared" si="11"/>
        <v>90.542606037447456</v>
      </c>
      <c r="G66" s="488">
        <f t="shared" si="11"/>
        <v>118.11707099933228</v>
      </c>
      <c r="H66" s="489" t="str">
        <f t="shared" si="14"/>
        <v/>
      </c>
      <c r="I66" s="488" t="str">
        <f t="shared" si="12"/>
        <v/>
      </c>
      <c r="J66" s="488" t="str">
        <f t="shared" si="10"/>
        <v/>
      </c>
      <c r="K66" s="488" t="str">
        <f t="shared" si="10"/>
        <v/>
      </c>
      <c r="L66" s="488" t="e">
        <f t="shared" si="13"/>
        <v>#N/A</v>
      </c>
    </row>
    <row r="67" spans="1:12" ht="15" customHeight="1" x14ac:dyDescent="0.2">
      <c r="A67" s="490" t="s">
        <v>472</v>
      </c>
      <c r="B67" s="487">
        <v>56979</v>
      </c>
      <c r="C67" s="487">
        <v>9464</v>
      </c>
      <c r="D67" s="487">
        <v>5274</v>
      </c>
      <c r="E67" s="488">
        <f t="shared" si="11"/>
        <v>104.9801017024099</v>
      </c>
      <c r="F67" s="488">
        <f t="shared" si="11"/>
        <v>90.408865112724484</v>
      </c>
      <c r="G67" s="488">
        <f t="shared" si="11"/>
        <v>117.38259514800802</v>
      </c>
      <c r="H67" s="489" t="str">
        <f t="shared" si="14"/>
        <v/>
      </c>
      <c r="I67" s="488" t="str">
        <f t="shared" si="12"/>
        <v/>
      </c>
      <c r="J67" s="488" t="str">
        <f t="shared" si="12"/>
        <v/>
      </c>
      <c r="K67" s="488" t="str">
        <f t="shared" si="12"/>
        <v/>
      </c>
      <c r="L67" s="488" t="e">
        <f t="shared" si="13"/>
        <v>#N/A</v>
      </c>
    </row>
    <row r="68" spans="1:12" ht="15" customHeight="1" x14ac:dyDescent="0.2">
      <c r="A68" s="490" t="s">
        <v>473</v>
      </c>
      <c r="B68" s="487">
        <v>57180</v>
      </c>
      <c r="C68" s="487">
        <v>9623</v>
      </c>
      <c r="D68" s="487">
        <v>5345</v>
      </c>
      <c r="E68" s="488">
        <f t="shared" si="11"/>
        <v>105.35043112978111</v>
      </c>
      <c r="F68" s="488">
        <f t="shared" si="11"/>
        <v>91.927779900649597</v>
      </c>
      <c r="G68" s="488">
        <f t="shared" si="11"/>
        <v>118.96283107055419</v>
      </c>
      <c r="H68" s="489" t="str">
        <f t="shared" si="14"/>
        <v/>
      </c>
      <c r="I68" s="488" t="str">
        <f t="shared" si="12"/>
        <v/>
      </c>
      <c r="J68" s="488" t="str">
        <f t="shared" si="12"/>
        <v/>
      </c>
      <c r="K68" s="488" t="str">
        <f t="shared" si="12"/>
        <v/>
      </c>
      <c r="L68" s="488" t="e">
        <f t="shared" si="13"/>
        <v>#N/A</v>
      </c>
    </row>
    <row r="69" spans="1:12" ht="15" customHeight="1" x14ac:dyDescent="0.2">
      <c r="A69" s="490">
        <v>43344</v>
      </c>
      <c r="B69" s="487">
        <v>58494</v>
      </c>
      <c r="C69" s="487">
        <v>9422</v>
      </c>
      <c r="D69" s="487">
        <v>5591</v>
      </c>
      <c r="E69" s="488">
        <f t="shared" si="11"/>
        <v>107.77139066990935</v>
      </c>
      <c r="F69" s="488">
        <f t="shared" si="11"/>
        <v>90.007642338555598</v>
      </c>
      <c r="G69" s="488">
        <f t="shared" si="11"/>
        <v>124.43801468951703</v>
      </c>
      <c r="H69" s="489">
        <f t="shared" si="14"/>
        <v>43344</v>
      </c>
      <c r="I69" s="488">
        <f t="shared" si="12"/>
        <v>107.77139066990935</v>
      </c>
      <c r="J69" s="488">
        <f t="shared" si="12"/>
        <v>90.007642338555598</v>
      </c>
      <c r="K69" s="488">
        <f t="shared" si="12"/>
        <v>124.43801468951703</v>
      </c>
      <c r="L69" s="488" t="e">
        <f t="shared" si="13"/>
        <v>#N/A</v>
      </c>
    </row>
    <row r="70" spans="1:12" ht="15" customHeight="1" x14ac:dyDescent="0.2">
      <c r="A70" s="490" t="s">
        <v>474</v>
      </c>
      <c r="B70" s="487">
        <v>58001</v>
      </c>
      <c r="C70" s="487">
        <v>9475</v>
      </c>
      <c r="D70" s="487">
        <v>5471</v>
      </c>
      <c r="E70" s="488">
        <f t="shared" si="11"/>
        <v>106.86307023362076</v>
      </c>
      <c r="F70" s="488">
        <f t="shared" si="11"/>
        <v>90.513947267863969</v>
      </c>
      <c r="G70" s="488">
        <f t="shared" si="11"/>
        <v>121.76719341197418</v>
      </c>
      <c r="H70" s="489" t="str">
        <f t="shared" si="14"/>
        <v/>
      </c>
      <c r="I70" s="488" t="str">
        <f t="shared" si="12"/>
        <v/>
      </c>
      <c r="J70" s="488" t="str">
        <f t="shared" si="12"/>
        <v/>
      </c>
      <c r="K70" s="488" t="str">
        <f t="shared" si="12"/>
        <v/>
      </c>
      <c r="L70" s="488" t="e">
        <f t="shared" si="13"/>
        <v>#N/A</v>
      </c>
    </row>
    <row r="71" spans="1:12" ht="15" customHeight="1" x14ac:dyDescent="0.2">
      <c r="A71" s="490" t="s">
        <v>475</v>
      </c>
      <c r="B71" s="487">
        <v>57978</v>
      </c>
      <c r="C71" s="487">
        <v>9263</v>
      </c>
      <c r="D71" s="487">
        <v>5376</v>
      </c>
      <c r="E71" s="491">
        <f t="shared" ref="E71:G75" si="15">IF($A$51=37802,IF(COUNTBLANK(B$51:B$70)&gt;0,#N/A,IF(ISBLANK(B71)=FALSE,B71/B$51*100,#N/A)),IF(COUNTBLANK(B$51:B$75)&gt;0,#N/A,B71/B$51*100))</f>
        <v>106.8206942294937</v>
      </c>
      <c r="F71" s="491">
        <f t="shared" si="15"/>
        <v>88.4887275506305</v>
      </c>
      <c r="G71" s="491">
        <f t="shared" si="15"/>
        <v>119.65279323391944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58172</v>
      </c>
      <c r="C72" s="487">
        <v>9525</v>
      </c>
      <c r="D72" s="487">
        <v>5520</v>
      </c>
      <c r="E72" s="491">
        <f t="shared" si="15"/>
        <v>107.1781266121306</v>
      </c>
      <c r="F72" s="491">
        <f t="shared" si="15"/>
        <v>90.991593427588839</v>
      </c>
      <c r="G72" s="491">
        <f t="shared" si="15"/>
        <v>122.85777876697084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58732</v>
      </c>
      <c r="C73" s="487">
        <v>9081</v>
      </c>
      <c r="D73" s="487">
        <v>5656</v>
      </c>
      <c r="E73" s="491">
        <f t="shared" si="15"/>
        <v>108.20989019087625</v>
      </c>
      <c r="F73" s="491">
        <f t="shared" si="15"/>
        <v>86.750095529231942</v>
      </c>
      <c r="G73" s="491">
        <f t="shared" si="15"/>
        <v>125.88470954818607</v>
      </c>
      <c r="H73" s="492">
        <f>IF(A$51=37802,IF(ISERROR(L73)=TRUE,IF(ISBLANK(A73)=FALSE,IF(MONTH(A73)=MONTH(MAX(A$51:A$75)),A73,""),""),""),IF(ISERROR(L73)=TRUE,IF(MONTH(A73)=MONTH(MAX(A$51:A$75)),A73,""),""))</f>
        <v>43709</v>
      </c>
      <c r="I73" s="488">
        <f t="shared" si="12"/>
        <v>108.20989019087625</v>
      </c>
      <c r="J73" s="488">
        <f t="shared" si="12"/>
        <v>86.750095529231942</v>
      </c>
      <c r="K73" s="488">
        <f t="shared" si="12"/>
        <v>125.88470954818607</v>
      </c>
      <c r="L73" s="488" t="e">
        <f t="shared" si="13"/>
        <v>#N/A</v>
      </c>
    </row>
    <row r="74" spans="1:12" ht="15" customHeight="1" x14ac:dyDescent="0.2">
      <c r="A74" s="490" t="s">
        <v>477</v>
      </c>
      <c r="B74" s="487">
        <v>58397</v>
      </c>
      <c r="C74" s="487">
        <v>8974</v>
      </c>
      <c r="D74" s="487">
        <v>5587</v>
      </c>
      <c r="E74" s="491">
        <f t="shared" si="15"/>
        <v>107.59267447859091</v>
      </c>
      <c r="F74" s="491">
        <f t="shared" si="15"/>
        <v>85.727932747420709</v>
      </c>
      <c r="G74" s="491">
        <f t="shared" si="15"/>
        <v>124.34898731359894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58224</v>
      </c>
      <c r="C75" s="493">
        <v>8636</v>
      </c>
      <c r="D75" s="493">
        <v>5327</v>
      </c>
      <c r="E75" s="491">
        <f t="shared" si="15"/>
        <v>107.27393323015697</v>
      </c>
      <c r="F75" s="491">
        <f t="shared" si="15"/>
        <v>82.499044707680554</v>
      </c>
      <c r="G75" s="491">
        <f t="shared" si="15"/>
        <v>118.56220787892278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108.20989019087625</v>
      </c>
      <c r="J77" s="488">
        <f>IF(J75&lt;&gt;"",J75,IF(J74&lt;&gt;"",J74,IF(J73&lt;&gt;"",J73,IF(J72&lt;&gt;"",J72,IF(J71&lt;&gt;"",J71,IF(J70&lt;&gt;"",J70,""))))))</f>
        <v>86.750095529231942</v>
      </c>
      <c r="K77" s="488">
        <f>IF(K75&lt;&gt;"",K75,IF(K74&lt;&gt;"",K74,IF(K73&lt;&gt;"",K73,IF(K72&lt;&gt;"",K72,IF(K71&lt;&gt;"",K71,IF(K70&lt;&gt;"",K70,""))))))</f>
        <v>125.88470954818607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+8,2%</v>
      </c>
      <c r="J79" s="488" t="str">
        <f>"GeB - ausschließlich: "&amp;IF(J77&gt;100,"+","")&amp;TEXT(J77-100,"0,0")&amp;"%"</f>
        <v>GeB - ausschließlich: -13,2%</v>
      </c>
      <c r="K79" s="488" t="str">
        <f>"GeB - im Nebenjob: "&amp;IF(K77&gt;100,"+","")&amp;TEXT(K77-100,"0,0")&amp;"%"</f>
        <v>GeB - im Nebenjob: +25,9%</v>
      </c>
    </row>
    <row r="81" spans="9:9" ht="15" customHeight="1" x14ac:dyDescent="0.2">
      <c r="I81" s="488" t="str">
        <f>IF(ISERROR(HLOOKUP(1,I$78:K$79,2,FALSE)),"",HLOOKUP(1,I$78:K$79,2,FALSE))</f>
        <v>GeB - im Nebenjob: +25,9%</v>
      </c>
    </row>
    <row r="82" spans="9:9" ht="15" customHeight="1" x14ac:dyDescent="0.2">
      <c r="I82" s="488" t="str">
        <f>IF(ISERROR(HLOOKUP(2,I$78:K$79,2,FALSE)),"",HLOOKUP(2,I$78:K$79,2,FALSE))</f>
        <v>SvB: +8,2%</v>
      </c>
    </row>
    <row r="83" spans="9:9" ht="15" customHeight="1" x14ac:dyDescent="0.2">
      <c r="I83" s="488" t="str">
        <f>IF(ISERROR(HLOOKUP(3,I$78:K$79,2,FALSE)),"",HLOOKUP(3,I$78:K$79,2,FALSE))</f>
        <v>GeB - ausschließlich: -13,2%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58224</v>
      </c>
      <c r="E12" s="114">
        <v>58397</v>
      </c>
      <c r="F12" s="114">
        <v>58732</v>
      </c>
      <c r="G12" s="114">
        <v>58172</v>
      </c>
      <c r="H12" s="114">
        <v>57978</v>
      </c>
      <c r="I12" s="115">
        <v>246</v>
      </c>
      <c r="J12" s="116">
        <v>0.4242988719859257</v>
      </c>
      <c r="N12" s="117"/>
    </row>
    <row r="13" spans="1:15" s="110" customFormat="1" ht="13.5" customHeight="1" x14ac:dyDescent="0.2">
      <c r="A13" s="118" t="s">
        <v>105</v>
      </c>
      <c r="B13" s="119" t="s">
        <v>106</v>
      </c>
      <c r="C13" s="113">
        <v>50.977260236328661</v>
      </c>
      <c r="D13" s="114">
        <v>29681</v>
      </c>
      <c r="E13" s="114">
        <v>29709</v>
      </c>
      <c r="F13" s="114">
        <v>30046</v>
      </c>
      <c r="G13" s="114">
        <v>29662</v>
      </c>
      <c r="H13" s="114">
        <v>29479</v>
      </c>
      <c r="I13" s="115">
        <v>202</v>
      </c>
      <c r="J13" s="116">
        <v>0.68523355609077652</v>
      </c>
    </row>
    <row r="14" spans="1:15" s="110" customFormat="1" ht="13.5" customHeight="1" x14ac:dyDescent="0.2">
      <c r="A14" s="120"/>
      <c r="B14" s="119" t="s">
        <v>107</v>
      </c>
      <c r="C14" s="113">
        <v>49.022739763671339</v>
      </c>
      <c r="D14" s="114">
        <v>28543</v>
      </c>
      <c r="E14" s="114">
        <v>28688</v>
      </c>
      <c r="F14" s="114">
        <v>28686</v>
      </c>
      <c r="G14" s="114">
        <v>28510</v>
      </c>
      <c r="H14" s="114">
        <v>28499</v>
      </c>
      <c r="I14" s="115">
        <v>44</v>
      </c>
      <c r="J14" s="116">
        <v>0.15439138215375978</v>
      </c>
    </row>
    <row r="15" spans="1:15" s="110" customFormat="1" ht="13.5" customHeight="1" x14ac:dyDescent="0.2">
      <c r="A15" s="118" t="s">
        <v>105</v>
      </c>
      <c r="B15" s="121" t="s">
        <v>108</v>
      </c>
      <c r="C15" s="113">
        <v>10.825432811211872</v>
      </c>
      <c r="D15" s="114">
        <v>6303</v>
      </c>
      <c r="E15" s="114">
        <v>6464</v>
      </c>
      <c r="F15" s="114">
        <v>6721</v>
      </c>
      <c r="G15" s="114">
        <v>5988</v>
      </c>
      <c r="H15" s="114">
        <v>6271</v>
      </c>
      <c r="I15" s="115">
        <v>32</v>
      </c>
      <c r="J15" s="116">
        <v>0.5102854409185138</v>
      </c>
    </row>
    <row r="16" spans="1:15" s="110" customFormat="1" ht="13.5" customHeight="1" x14ac:dyDescent="0.2">
      <c r="A16" s="118"/>
      <c r="B16" s="121" t="s">
        <v>109</v>
      </c>
      <c r="C16" s="113">
        <v>66.749106897499317</v>
      </c>
      <c r="D16" s="114">
        <v>38864</v>
      </c>
      <c r="E16" s="114">
        <v>38976</v>
      </c>
      <c r="F16" s="114">
        <v>39130</v>
      </c>
      <c r="G16" s="114">
        <v>39454</v>
      </c>
      <c r="H16" s="114">
        <v>39197</v>
      </c>
      <c r="I16" s="115">
        <v>-333</v>
      </c>
      <c r="J16" s="116">
        <v>-0.84955481286833179</v>
      </c>
    </row>
    <row r="17" spans="1:10" s="110" customFormat="1" ht="13.5" customHeight="1" x14ac:dyDescent="0.2">
      <c r="A17" s="118"/>
      <c r="B17" s="121" t="s">
        <v>110</v>
      </c>
      <c r="C17" s="113">
        <v>21.082371530640287</v>
      </c>
      <c r="D17" s="114">
        <v>12275</v>
      </c>
      <c r="E17" s="114">
        <v>12156</v>
      </c>
      <c r="F17" s="114">
        <v>12086</v>
      </c>
      <c r="G17" s="114">
        <v>11960</v>
      </c>
      <c r="H17" s="114">
        <v>11775</v>
      </c>
      <c r="I17" s="115">
        <v>500</v>
      </c>
      <c r="J17" s="116">
        <v>4.2462845010615711</v>
      </c>
    </row>
    <row r="18" spans="1:10" s="110" customFormat="1" ht="13.5" customHeight="1" x14ac:dyDescent="0.2">
      <c r="A18" s="120"/>
      <c r="B18" s="121" t="s">
        <v>111</v>
      </c>
      <c r="C18" s="113">
        <v>1.3430887606485298</v>
      </c>
      <c r="D18" s="114">
        <v>782</v>
      </c>
      <c r="E18" s="114">
        <v>801</v>
      </c>
      <c r="F18" s="114">
        <v>795</v>
      </c>
      <c r="G18" s="114">
        <v>770</v>
      </c>
      <c r="H18" s="114">
        <v>735</v>
      </c>
      <c r="I18" s="115">
        <v>47</v>
      </c>
      <c r="J18" s="116">
        <v>6.3945578231292517</v>
      </c>
    </row>
    <row r="19" spans="1:10" s="110" customFormat="1" ht="13.5" customHeight="1" x14ac:dyDescent="0.2">
      <c r="A19" s="120"/>
      <c r="B19" s="121" t="s">
        <v>112</v>
      </c>
      <c r="C19" s="113">
        <v>0.36754602912888157</v>
      </c>
      <c r="D19" s="114">
        <v>214</v>
      </c>
      <c r="E19" s="114">
        <v>219</v>
      </c>
      <c r="F19" s="114">
        <v>237</v>
      </c>
      <c r="G19" s="114">
        <v>212</v>
      </c>
      <c r="H19" s="114">
        <v>195</v>
      </c>
      <c r="I19" s="115">
        <v>19</v>
      </c>
      <c r="J19" s="116">
        <v>9.7435897435897427</v>
      </c>
    </row>
    <row r="20" spans="1:10" s="110" customFormat="1" ht="13.5" customHeight="1" x14ac:dyDescent="0.2">
      <c r="A20" s="118" t="s">
        <v>113</v>
      </c>
      <c r="B20" s="122" t="s">
        <v>114</v>
      </c>
      <c r="C20" s="113">
        <v>68.088760648529814</v>
      </c>
      <c r="D20" s="114">
        <v>39644</v>
      </c>
      <c r="E20" s="114">
        <v>39901</v>
      </c>
      <c r="F20" s="114">
        <v>40313</v>
      </c>
      <c r="G20" s="114">
        <v>39842</v>
      </c>
      <c r="H20" s="114">
        <v>39846</v>
      </c>
      <c r="I20" s="115">
        <v>-202</v>
      </c>
      <c r="J20" s="116">
        <v>-0.5069517642925262</v>
      </c>
    </row>
    <row r="21" spans="1:10" s="110" customFormat="1" ht="13.5" customHeight="1" x14ac:dyDescent="0.2">
      <c r="A21" s="120"/>
      <c r="B21" s="122" t="s">
        <v>115</v>
      </c>
      <c r="C21" s="113">
        <v>31.911239351470183</v>
      </c>
      <c r="D21" s="114">
        <v>18580</v>
      </c>
      <c r="E21" s="114">
        <v>18496</v>
      </c>
      <c r="F21" s="114">
        <v>18419</v>
      </c>
      <c r="G21" s="114">
        <v>18330</v>
      </c>
      <c r="H21" s="114">
        <v>18132</v>
      </c>
      <c r="I21" s="115">
        <v>448</v>
      </c>
      <c r="J21" s="116">
        <v>2.4707699095521729</v>
      </c>
    </row>
    <row r="22" spans="1:10" s="110" customFormat="1" ht="13.5" customHeight="1" x14ac:dyDescent="0.2">
      <c r="A22" s="118" t="s">
        <v>113</v>
      </c>
      <c r="B22" s="122" t="s">
        <v>116</v>
      </c>
      <c r="C22" s="113">
        <v>93.018342951360268</v>
      </c>
      <c r="D22" s="114">
        <v>54159</v>
      </c>
      <c r="E22" s="114">
        <v>54489</v>
      </c>
      <c r="F22" s="114">
        <v>54765</v>
      </c>
      <c r="G22" s="114">
        <v>54291</v>
      </c>
      <c r="H22" s="114">
        <v>54303</v>
      </c>
      <c r="I22" s="115">
        <v>-144</v>
      </c>
      <c r="J22" s="116">
        <v>-0.26517871940776755</v>
      </c>
    </row>
    <row r="23" spans="1:10" s="110" customFormat="1" ht="13.5" customHeight="1" x14ac:dyDescent="0.2">
      <c r="A23" s="123"/>
      <c r="B23" s="124" t="s">
        <v>117</v>
      </c>
      <c r="C23" s="125">
        <v>6.9404369332234133</v>
      </c>
      <c r="D23" s="114">
        <v>4041</v>
      </c>
      <c r="E23" s="114">
        <v>3883</v>
      </c>
      <c r="F23" s="114">
        <v>3938</v>
      </c>
      <c r="G23" s="114">
        <v>3847</v>
      </c>
      <c r="H23" s="114">
        <v>3644</v>
      </c>
      <c r="I23" s="115">
        <v>397</v>
      </c>
      <c r="J23" s="116">
        <v>10.894621295279912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13963</v>
      </c>
      <c r="E26" s="114">
        <v>14561</v>
      </c>
      <c r="F26" s="114">
        <v>14737</v>
      </c>
      <c r="G26" s="114">
        <v>15045</v>
      </c>
      <c r="H26" s="140">
        <v>14639</v>
      </c>
      <c r="I26" s="115">
        <v>-676</v>
      </c>
      <c r="J26" s="116">
        <v>-4.6178017624154659</v>
      </c>
    </row>
    <row r="27" spans="1:10" s="110" customFormat="1" ht="13.5" customHeight="1" x14ac:dyDescent="0.2">
      <c r="A27" s="118" t="s">
        <v>105</v>
      </c>
      <c r="B27" s="119" t="s">
        <v>106</v>
      </c>
      <c r="C27" s="113">
        <v>39.583184129485069</v>
      </c>
      <c r="D27" s="115">
        <v>5527</v>
      </c>
      <c r="E27" s="114">
        <v>5718</v>
      </c>
      <c r="F27" s="114">
        <v>5803</v>
      </c>
      <c r="G27" s="114">
        <v>5848</v>
      </c>
      <c r="H27" s="140">
        <v>5693</v>
      </c>
      <c r="I27" s="115">
        <v>-166</v>
      </c>
      <c r="J27" s="116">
        <v>-2.9158615844018971</v>
      </c>
    </row>
    <row r="28" spans="1:10" s="110" customFormat="1" ht="13.5" customHeight="1" x14ac:dyDescent="0.2">
      <c r="A28" s="120"/>
      <c r="B28" s="119" t="s">
        <v>107</v>
      </c>
      <c r="C28" s="113">
        <v>60.416815870514931</v>
      </c>
      <c r="D28" s="115">
        <v>8436</v>
      </c>
      <c r="E28" s="114">
        <v>8843</v>
      </c>
      <c r="F28" s="114">
        <v>8934</v>
      </c>
      <c r="G28" s="114">
        <v>9197</v>
      </c>
      <c r="H28" s="140">
        <v>8946</v>
      </c>
      <c r="I28" s="115">
        <v>-510</v>
      </c>
      <c r="J28" s="116">
        <v>-5.7008718980549968</v>
      </c>
    </row>
    <row r="29" spans="1:10" s="110" customFormat="1" ht="13.5" customHeight="1" x14ac:dyDescent="0.2">
      <c r="A29" s="118" t="s">
        <v>105</v>
      </c>
      <c r="B29" s="121" t="s">
        <v>108</v>
      </c>
      <c r="C29" s="113">
        <v>15.999427057222659</v>
      </c>
      <c r="D29" s="115">
        <v>2234</v>
      </c>
      <c r="E29" s="114">
        <v>2380</v>
      </c>
      <c r="F29" s="114">
        <v>2499</v>
      </c>
      <c r="G29" s="114">
        <v>2575</v>
      </c>
      <c r="H29" s="140">
        <v>2377</v>
      </c>
      <c r="I29" s="115">
        <v>-143</v>
      </c>
      <c r="J29" s="116">
        <v>-6.0159865376525028</v>
      </c>
    </row>
    <row r="30" spans="1:10" s="110" customFormat="1" ht="13.5" customHeight="1" x14ac:dyDescent="0.2">
      <c r="A30" s="118"/>
      <c r="B30" s="121" t="s">
        <v>109</v>
      </c>
      <c r="C30" s="113">
        <v>46.79510133925374</v>
      </c>
      <c r="D30" s="115">
        <v>6534</v>
      </c>
      <c r="E30" s="114">
        <v>6835</v>
      </c>
      <c r="F30" s="114">
        <v>6850</v>
      </c>
      <c r="G30" s="114">
        <v>7049</v>
      </c>
      <c r="H30" s="140">
        <v>6976</v>
      </c>
      <c r="I30" s="115">
        <v>-442</v>
      </c>
      <c r="J30" s="116">
        <v>-6.3360091743119265</v>
      </c>
    </row>
    <row r="31" spans="1:10" s="110" customFormat="1" ht="13.5" customHeight="1" x14ac:dyDescent="0.2">
      <c r="A31" s="118"/>
      <c r="B31" s="121" t="s">
        <v>110</v>
      </c>
      <c r="C31" s="113">
        <v>19.551672276731363</v>
      </c>
      <c r="D31" s="115">
        <v>2730</v>
      </c>
      <c r="E31" s="114">
        <v>2803</v>
      </c>
      <c r="F31" s="114">
        <v>2820</v>
      </c>
      <c r="G31" s="114">
        <v>2892</v>
      </c>
      <c r="H31" s="140">
        <v>2870</v>
      </c>
      <c r="I31" s="115">
        <v>-140</v>
      </c>
      <c r="J31" s="116">
        <v>-4.8780487804878048</v>
      </c>
    </row>
    <row r="32" spans="1:10" s="110" customFormat="1" ht="13.5" customHeight="1" x14ac:dyDescent="0.2">
      <c r="A32" s="120"/>
      <c r="B32" s="121" t="s">
        <v>111</v>
      </c>
      <c r="C32" s="113">
        <v>17.653799326792235</v>
      </c>
      <c r="D32" s="115">
        <v>2465</v>
      </c>
      <c r="E32" s="114">
        <v>2543</v>
      </c>
      <c r="F32" s="114">
        <v>2568</v>
      </c>
      <c r="G32" s="114">
        <v>2529</v>
      </c>
      <c r="H32" s="140">
        <v>2416</v>
      </c>
      <c r="I32" s="115">
        <v>49</v>
      </c>
      <c r="J32" s="116">
        <v>2.0281456953642385</v>
      </c>
    </row>
    <row r="33" spans="1:10" s="110" customFormat="1" ht="13.5" customHeight="1" x14ac:dyDescent="0.2">
      <c r="A33" s="120"/>
      <c r="B33" s="121" t="s">
        <v>112</v>
      </c>
      <c r="C33" s="113">
        <v>1.6472104848528253</v>
      </c>
      <c r="D33" s="115">
        <v>230</v>
      </c>
      <c r="E33" s="114">
        <v>252</v>
      </c>
      <c r="F33" s="114">
        <v>269</v>
      </c>
      <c r="G33" s="114">
        <v>238</v>
      </c>
      <c r="H33" s="140">
        <v>205</v>
      </c>
      <c r="I33" s="115">
        <v>25</v>
      </c>
      <c r="J33" s="116">
        <v>12.195121951219512</v>
      </c>
    </row>
    <row r="34" spans="1:10" s="110" customFormat="1" ht="13.5" customHeight="1" x14ac:dyDescent="0.2">
      <c r="A34" s="118" t="s">
        <v>113</v>
      </c>
      <c r="B34" s="122" t="s">
        <v>116</v>
      </c>
      <c r="C34" s="113">
        <v>93.454128768889206</v>
      </c>
      <c r="D34" s="115">
        <v>13049</v>
      </c>
      <c r="E34" s="114">
        <v>13557</v>
      </c>
      <c r="F34" s="114">
        <v>13720</v>
      </c>
      <c r="G34" s="114">
        <v>14033</v>
      </c>
      <c r="H34" s="140">
        <v>13687</v>
      </c>
      <c r="I34" s="115">
        <v>-638</v>
      </c>
      <c r="J34" s="116">
        <v>-4.6613574925111418</v>
      </c>
    </row>
    <row r="35" spans="1:10" s="110" customFormat="1" ht="13.5" customHeight="1" x14ac:dyDescent="0.2">
      <c r="A35" s="118"/>
      <c r="B35" s="119" t="s">
        <v>117</v>
      </c>
      <c r="C35" s="113">
        <v>6.3453412590417528</v>
      </c>
      <c r="D35" s="115">
        <v>886</v>
      </c>
      <c r="E35" s="114">
        <v>971</v>
      </c>
      <c r="F35" s="114">
        <v>990</v>
      </c>
      <c r="G35" s="114">
        <v>981</v>
      </c>
      <c r="H35" s="140">
        <v>926</v>
      </c>
      <c r="I35" s="115">
        <v>-40</v>
      </c>
      <c r="J35" s="116">
        <v>-4.319654427645788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8636</v>
      </c>
      <c r="E37" s="114">
        <v>8974</v>
      </c>
      <c r="F37" s="114">
        <v>9081</v>
      </c>
      <c r="G37" s="114">
        <v>9525</v>
      </c>
      <c r="H37" s="140">
        <v>9263</v>
      </c>
      <c r="I37" s="115">
        <v>-627</v>
      </c>
      <c r="J37" s="116">
        <v>-6.7688653783871313</v>
      </c>
    </row>
    <row r="38" spans="1:10" s="110" customFormat="1" ht="13.5" customHeight="1" x14ac:dyDescent="0.2">
      <c r="A38" s="118" t="s">
        <v>105</v>
      </c>
      <c r="B38" s="119" t="s">
        <v>106</v>
      </c>
      <c r="C38" s="113">
        <v>39.509031959240389</v>
      </c>
      <c r="D38" s="115">
        <v>3412</v>
      </c>
      <c r="E38" s="114">
        <v>3523</v>
      </c>
      <c r="F38" s="114">
        <v>3555</v>
      </c>
      <c r="G38" s="114">
        <v>3702</v>
      </c>
      <c r="H38" s="140">
        <v>3584</v>
      </c>
      <c r="I38" s="115">
        <v>-172</v>
      </c>
      <c r="J38" s="116">
        <v>-4.7991071428571432</v>
      </c>
    </row>
    <row r="39" spans="1:10" s="110" customFormat="1" ht="13.5" customHeight="1" x14ac:dyDescent="0.2">
      <c r="A39" s="120"/>
      <c r="B39" s="119" t="s">
        <v>107</v>
      </c>
      <c r="C39" s="113">
        <v>60.490968040759611</v>
      </c>
      <c r="D39" s="115">
        <v>5224</v>
      </c>
      <c r="E39" s="114">
        <v>5451</v>
      </c>
      <c r="F39" s="114">
        <v>5526</v>
      </c>
      <c r="G39" s="114">
        <v>5823</v>
      </c>
      <c r="H39" s="140">
        <v>5679</v>
      </c>
      <c r="I39" s="115">
        <v>-455</v>
      </c>
      <c r="J39" s="116">
        <v>-8.0119739390737799</v>
      </c>
    </row>
    <row r="40" spans="1:10" s="110" customFormat="1" ht="13.5" customHeight="1" x14ac:dyDescent="0.2">
      <c r="A40" s="118" t="s">
        <v>105</v>
      </c>
      <c r="B40" s="121" t="s">
        <v>108</v>
      </c>
      <c r="C40" s="113">
        <v>18.978693839740622</v>
      </c>
      <c r="D40" s="115">
        <v>1639</v>
      </c>
      <c r="E40" s="114">
        <v>1718</v>
      </c>
      <c r="F40" s="114">
        <v>1795</v>
      </c>
      <c r="G40" s="114">
        <v>1946</v>
      </c>
      <c r="H40" s="140">
        <v>1752</v>
      </c>
      <c r="I40" s="115">
        <v>-113</v>
      </c>
      <c r="J40" s="116">
        <v>-6.4497716894977168</v>
      </c>
    </row>
    <row r="41" spans="1:10" s="110" customFormat="1" ht="13.5" customHeight="1" x14ac:dyDescent="0.2">
      <c r="A41" s="118"/>
      <c r="B41" s="121" t="s">
        <v>109</v>
      </c>
      <c r="C41" s="113">
        <v>32.445576655859192</v>
      </c>
      <c r="D41" s="115">
        <v>2802</v>
      </c>
      <c r="E41" s="114">
        <v>2954</v>
      </c>
      <c r="F41" s="114">
        <v>2949</v>
      </c>
      <c r="G41" s="114">
        <v>3183</v>
      </c>
      <c r="H41" s="140">
        <v>3206</v>
      </c>
      <c r="I41" s="115">
        <v>-404</v>
      </c>
      <c r="J41" s="116">
        <v>-12.601372426699937</v>
      </c>
    </row>
    <row r="42" spans="1:10" s="110" customFormat="1" ht="13.5" customHeight="1" x14ac:dyDescent="0.2">
      <c r="A42" s="118"/>
      <c r="B42" s="121" t="s">
        <v>110</v>
      </c>
      <c r="C42" s="113">
        <v>20.738767948124131</v>
      </c>
      <c r="D42" s="115">
        <v>1791</v>
      </c>
      <c r="E42" s="114">
        <v>1820</v>
      </c>
      <c r="F42" s="114">
        <v>1839</v>
      </c>
      <c r="G42" s="114">
        <v>1930</v>
      </c>
      <c r="H42" s="140">
        <v>1942</v>
      </c>
      <c r="I42" s="115">
        <v>-151</v>
      </c>
      <c r="J42" s="116">
        <v>-7.7754891864057676</v>
      </c>
    </row>
    <row r="43" spans="1:10" s="110" customFormat="1" ht="13.5" customHeight="1" x14ac:dyDescent="0.2">
      <c r="A43" s="120"/>
      <c r="B43" s="121" t="s">
        <v>111</v>
      </c>
      <c r="C43" s="113">
        <v>27.836961556276055</v>
      </c>
      <c r="D43" s="115">
        <v>2404</v>
      </c>
      <c r="E43" s="114">
        <v>2482</v>
      </c>
      <c r="F43" s="114">
        <v>2498</v>
      </c>
      <c r="G43" s="114">
        <v>2466</v>
      </c>
      <c r="H43" s="140">
        <v>2363</v>
      </c>
      <c r="I43" s="115">
        <v>41</v>
      </c>
      <c r="J43" s="116">
        <v>1.7350825222175201</v>
      </c>
    </row>
    <row r="44" spans="1:10" s="110" customFormat="1" ht="13.5" customHeight="1" x14ac:dyDescent="0.2">
      <c r="A44" s="120"/>
      <c r="B44" s="121" t="s">
        <v>112</v>
      </c>
      <c r="C44" s="113">
        <v>2.4548402037980548</v>
      </c>
      <c r="D44" s="115">
        <v>212</v>
      </c>
      <c r="E44" s="114">
        <v>234</v>
      </c>
      <c r="F44" s="114">
        <v>247</v>
      </c>
      <c r="G44" s="114">
        <v>221</v>
      </c>
      <c r="H44" s="140">
        <v>191</v>
      </c>
      <c r="I44" s="115">
        <v>21</v>
      </c>
      <c r="J44" s="116">
        <v>10.99476439790576</v>
      </c>
    </row>
    <row r="45" spans="1:10" s="110" customFormat="1" ht="13.5" customHeight="1" x14ac:dyDescent="0.2">
      <c r="A45" s="118" t="s">
        <v>113</v>
      </c>
      <c r="B45" s="122" t="s">
        <v>116</v>
      </c>
      <c r="C45" s="113">
        <v>93.260768874478927</v>
      </c>
      <c r="D45" s="115">
        <v>8054</v>
      </c>
      <c r="E45" s="114">
        <v>8293</v>
      </c>
      <c r="F45" s="114">
        <v>8412</v>
      </c>
      <c r="G45" s="114">
        <v>8842</v>
      </c>
      <c r="H45" s="140">
        <v>8597</v>
      </c>
      <c r="I45" s="115">
        <v>-543</v>
      </c>
      <c r="J45" s="116">
        <v>-6.3161567988833314</v>
      </c>
    </row>
    <row r="46" spans="1:10" s="110" customFormat="1" ht="13.5" customHeight="1" x14ac:dyDescent="0.2">
      <c r="A46" s="118"/>
      <c r="B46" s="119" t="s">
        <v>117</v>
      </c>
      <c r="C46" s="113">
        <v>6.4381658175081053</v>
      </c>
      <c r="D46" s="115">
        <v>556</v>
      </c>
      <c r="E46" s="114">
        <v>650</v>
      </c>
      <c r="F46" s="114">
        <v>644</v>
      </c>
      <c r="G46" s="114">
        <v>654</v>
      </c>
      <c r="H46" s="140">
        <v>642</v>
      </c>
      <c r="I46" s="115">
        <v>-86</v>
      </c>
      <c r="J46" s="116">
        <v>-13.395638629283489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5327</v>
      </c>
      <c r="E48" s="114">
        <v>5587</v>
      </c>
      <c r="F48" s="114">
        <v>5656</v>
      </c>
      <c r="G48" s="114">
        <v>5520</v>
      </c>
      <c r="H48" s="140">
        <v>5376</v>
      </c>
      <c r="I48" s="115">
        <v>-49</v>
      </c>
      <c r="J48" s="116">
        <v>-0.91145833333333337</v>
      </c>
    </row>
    <row r="49" spans="1:12" s="110" customFormat="1" ht="13.5" customHeight="1" x14ac:dyDescent="0.2">
      <c r="A49" s="118" t="s">
        <v>105</v>
      </c>
      <c r="B49" s="119" t="s">
        <v>106</v>
      </c>
      <c r="C49" s="113">
        <v>39.70339778486953</v>
      </c>
      <c r="D49" s="115">
        <v>2115</v>
      </c>
      <c r="E49" s="114">
        <v>2195</v>
      </c>
      <c r="F49" s="114">
        <v>2248</v>
      </c>
      <c r="G49" s="114">
        <v>2146</v>
      </c>
      <c r="H49" s="140">
        <v>2109</v>
      </c>
      <c r="I49" s="115">
        <v>6</v>
      </c>
      <c r="J49" s="116">
        <v>0.28449502133712662</v>
      </c>
    </row>
    <row r="50" spans="1:12" s="110" customFormat="1" ht="13.5" customHeight="1" x14ac:dyDescent="0.2">
      <c r="A50" s="120"/>
      <c r="B50" s="119" t="s">
        <v>107</v>
      </c>
      <c r="C50" s="113">
        <v>60.29660221513047</v>
      </c>
      <c r="D50" s="115">
        <v>3212</v>
      </c>
      <c r="E50" s="114">
        <v>3392</v>
      </c>
      <c r="F50" s="114">
        <v>3408</v>
      </c>
      <c r="G50" s="114">
        <v>3374</v>
      </c>
      <c r="H50" s="140">
        <v>3267</v>
      </c>
      <c r="I50" s="115">
        <v>-55</v>
      </c>
      <c r="J50" s="116">
        <v>-1.6835016835016836</v>
      </c>
    </row>
    <row r="51" spans="1:12" s="110" customFormat="1" ht="13.5" customHeight="1" x14ac:dyDescent="0.2">
      <c r="A51" s="118" t="s">
        <v>105</v>
      </c>
      <c r="B51" s="121" t="s">
        <v>108</v>
      </c>
      <c r="C51" s="113">
        <v>11.169513797634691</v>
      </c>
      <c r="D51" s="115">
        <v>595</v>
      </c>
      <c r="E51" s="114">
        <v>662</v>
      </c>
      <c r="F51" s="114">
        <v>704</v>
      </c>
      <c r="G51" s="114">
        <v>629</v>
      </c>
      <c r="H51" s="140">
        <v>625</v>
      </c>
      <c r="I51" s="115">
        <v>-30</v>
      </c>
      <c r="J51" s="116">
        <v>-4.8</v>
      </c>
    </row>
    <row r="52" spans="1:12" s="110" customFormat="1" ht="13.5" customHeight="1" x14ac:dyDescent="0.2">
      <c r="A52" s="118"/>
      <c r="B52" s="121" t="s">
        <v>109</v>
      </c>
      <c r="C52" s="113">
        <v>70.058194105500277</v>
      </c>
      <c r="D52" s="115">
        <v>3732</v>
      </c>
      <c r="E52" s="114">
        <v>3881</v>
      </c>
      <c r="F52" s="114">
        <v>3901</v>
      </c>
      <c r="G52" s="114">
        <v>3866</v>
      </c>
      <c r="H52" s="140">
        <v>3770</v>
      </c>
      <c r="I52" s="115">
        <v>-38</v>
      </c>
      <c r="J52" s="116">
        <v>-1.0079575596816976</v>
      </c>
    </row>
    <row r="53" spans="1:12" s="110" customFormat="1" ht="13.5" customHeight="1" x14ac:dyDescent="0.2">
      <c r="A53" s="118"/>
      <c r="B53" s="121" t="s">
        <v>110</v>
      </c>
      <c r="C53" s="113">
        <v>17.627182278956262</v>
      </c>
      <c r="D53" s="115">
        <v>939</v>
      </c>
      <c r="E53" s="114">
        <v>983</v>
      </c>
      <c r="F53" s="114">
        <v>981</v>
      </c>
      <c r="G53" s="114">
        <v>962</v>
      </c>
      <c r="H53" s="140">
        <v>928</v>
      </c>
      <c r="I53" s="115">
        <v>11</v>
      </c>
      <c r="J53" s="116">
        <v>1.1853448275862069</v>
      </c>
    </row>
    <row r="54" spans="1:12" s="110" customFormat="1" ht="13.5" customHeight="1" x14ac:dyDescent="0.2">
      <c r="A54" s="120"/>
      <c r="B54" s="121" t="s">
        <v>111</v>
      </c>
      <c r="C54" s="113">
        <v>1.1451098179087666</v>
      </c>
      <c r="D54" s="115">
        <v>61</v>
      </c>
      <c r="E54" s="114">
        <v>61</v>
      </c>
      <c r="F54" s="114">
        <v>70</v>
      </c>
      <c r="G54" s="114">
        <v>63</v>
      </c>
      <c r="H54" s="140">
        <v>53</v>
      </c>
      <c r="I54" s="115">
        <v>8</v>
      </c>
      <c r="J54" s="116">
        <v>15.09433962264151</v>
      </c>
    </row>
    <row r="55" spans="1:12" s="110" customFormat="1" ht="13.5" customHeight="1" x14ac:dyDescent="0.2">
      <c r="A55" s="120"/>
      <c r="B55" s="121" t="s">
        <v>112</v>
      </c>
      <c r="C55" s="113">
        <v>0.33790125774357049</v>
      </c>
      <c r="D55" s="115">
        <v>18</v>
      </c>
      <c r="E55" s="114">
        <v>18</v>
      </c>
      <c r="F55" s="114">
        <v>22</v>
      </c>
      <c r="G55" s="114">
        <v>17</v>
      </c>
      <c r="H55" s="140">
        <v>14</v>
      </c>
      <c r="I55" s="115">
        <v>4</v>
      </c>
      <c r="J55" s="116">
        <v>28.571428571428573</v>
      </c>
    </row>
    <row r="56" spans="1:12" s="110" customFormat="1" ht="13.5" customHeight="1" x14ac:dyDescent="0.2">
      <c r="A56" s="118" t="s">
        <v>113</v>
      </c>
      <c r="B56" s="122" t="s">
        <v>116</v>
      </c>
      <c r="C56" s="113">
        <v>93.767599023840816</v>
      </c>
      <c r="D56" s="115">
        <v>4995</v>
      </c>
      <c r="E56" s="114">
        <v>5264</v>
      </c>
      <c r="F56" s="114">
        <v>5308</v>
      </c>
      <c r="G56" s="114">
        <v>5191</v>
      </c>
      <c r="H56" s="140">
        <v>5090</v>
      </c>
      <c r="I56" s="115">
        <v>-95</v>
      </c>
      <c r="J56" s="116">
        <v>-1.8664047151277015</v>
      </c>
    </row>
    <row r="57" spans="1:12" s="110" customFormat="1" ht="13.5" customHeight="1" x14ac:dyDescent="0.2">
      <c r="A57" s="142"/>
      <c r="B57" s="124" t="s">
        <v>117</v>
      </c>
      <c r="C57" s="125">
        <v>6.1948563919654589</v>
      </c>
      <c r="D57" s="143">
        <v>330</v>
      </c>
      <c r="E57" s="144">
        <v>321</v>
      </c>
      <c r="F57" s="144">
        <v>346</v>
      </c>
      <c r="G57" s="144">
        <v>327</v>
      </c>
      <c r="H57" s="145">
        <v>284</v>
      </c>
      <c r="I57" s="143">
        <v>46</v>
      </c>
      <c r="J57" s="146">
        <v>16.197183098591548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58224</v>
      </c>
      <c r="E12" s="236">
        <v>58397</v>
      </c>
      <c r="F12" s="114">
        <v>58732</v>
      </c>
      <c r="G12" s="114">
        <v>58172</v>
      </c>
      <c r="H12" s="140">
        <v>57978</v>
      </c>
      <c r="I12" s="115">
        <v>246</v>
      </c>
      <c r="J12" s="116">
        <v>0.4242988719859257</v>
      </c>
    </row>
    <row r="13" spans="1:15" s="110" customFormat="1" ht="12" customHeight="1" x14ac:dyDescent="0.2">
      <c r="A13" s="118" t="s">
        <v>105</v>
      </c>
      <c r="B13" s="119" t="s">
        <v>106</v>
      </c>
      <c r="C13" s="113">
        <v>50.977260236328661</v>
      </c>
      <c r="D13" s="115">
        <v>29681</v>
      </c>
      <c r="E13" s="114">
        <v>29709</v>
      </c>
      <c r="F13" s="114">
        <v>30046</v>
      </c>
      <c r="G13" s="114">
        <v>29662</v>
      </c>
      <c r="H13" s="140">
        <v>29479</v>
      </c>
      <c r="I13" s="115">
        <v>202</v>
      </c>
      <c r="J13" s="116">
        <v>0.68523355609077652</v>
      </c>
    </row>
    <row r="14" spans="1:15" s="110" customFormat="1" ht="12" customHeight="1" x14ac:dyDescent="0.2">
      <c r="A14" s="118"/>
      <c r="B14" s="119" t="s">
        <v>107</v>
      </c>
      <c r="C14" s="113">
        <v>49.022739763671339</v>
      </c>
      <c r="D14" s="115">
        <v>28543</v>
      </c>
      <c r="E14" s="114">
        <v>28688</v>
      </c>
      <c r="F14" s="114">
        <v>28686</v>
      </c>
      <c r="G14" s="114">
        <v>28510</v>
      </c>
      <c r="H14" s="140">
        <v>28499</v>
      </c>
      <c r="I14" s="115">
        <v>44</v>
      </c>
      <c r="J14" s="116">
        <v>0.15439138215375978</v>
      </c>
    </row>
    <row r="15" spans="1:15" s="110" customFormat="1" ht="12" customHeight="1" x14ac:dyDescent="0.2">
      <c r="A15" s="118" t="s">
        <v>105</v>
      </c>
      <c r="B15" s="121" t="s">
        <v>108</v>
      </c>
      <c r="C15" s="113">
        <v>10.825432811211872</v>
      </c>
      <c r="D15" s="115">
        <v>6303</v>
      </c>
      <c r="E15" s="114">
        <v>6464</v>
      </c>
      <c r="F15" s="114">
        <v>6721</v>
      </c>
      <c r="G15" s="114">
        <v>5988</v>
      </c>
      <c r="H15" s="140">
        <v>6271</v>
      </c>
      <c r="I15" s="115">
        <v>32</v>
      </c>
      <c r="J15" s="116">
        <v>0.5102854409185138</v>
      </c>
    </row>
    <row r="16" spans="1:15" s="110" customFormat="1" ht="12" customHeight="1" x14ac:dyDescent="0.2">
      <c r="A16" s="118"/>
      <c r="B16" s="121" t="s">
        <v>109</v>
      </c>
      <c r="C16" s="113">
        <v>66.749106897499317</v>
      </c>
      <c r="D16" s="115">
        <v>38864</v>
      </c>
      <c r="E16" s="114">
        <v>38976</v>
      </c>
      <c r="F16" s="114">
        <v>39130</v>
      </c>
      <c r="G16" s="114">
        <v>39454</v>
      </c>
      <c r="H16" s="140">
        <v>39197</v>
      </c>
      <c r="I16" s="115">
        <v>-333</v>
      </c>
      <c r="J16" s="116">
        <v>-0.84955481286833179</v>
      </c>
    </row>
    <row r="17" spans="1:10" s="110" customFormat="1" ht="12" customHeight="1" x14ac:dyDescent="0.2">
      <c r="A17" s="118"/>
      <c r="B17" s="121" t="s">
        <v>110</v>
      </c>
      <c r="C17" s="113">
        <v>21.082371530640287</v>
      </c>
      <c r="D17" s="115">
        <v>12275</v>
      </c>
      <c r="E17" s="114">
        <v>12156</v>
      </c>
      <c r="F17" s="114">
        <v>12086</v>
      </c>
      <c r="G17" s="114">
        <v>11960</v>
      </c>
      <c r="H17" s="140">
        <v>11775</v>
      </c>
      <c r="I17" s="115">
        <v>500</v>
      </c>
      <c r="J17" s="116">
        <v>4.2462845010615711</v>
      </c>
    </row>
    <row r="18" spans="1:10" s="110" customFormat="1" ht="12" customHeight="1" x14ac:dyDescent="0.2">
      <c r="A18" s="120"/>
      <c r="B18" s="121" t="s">
        <v>111</v>
      </c>
      <c r="C18" s="113">
        <v>1.3430887606485298</v>
      </c>
      <c r="D18" s="115">
        <v>782</v>
      </c>
      <c r="E18" s="114">
        <v>801</v>
      </c>
      <c r="F18" s="114">
        <v>795</v>
      </c>
      <c r="G18" s="114">
        <v>770</v>
      </c>
      <c r="H18" s="140">
        <v>735</v>
      </c>
      <c r="I18" s="115">
        <v>47</v>
      </c>
      <c r="J18" s="116">
        <v>6.3945578231292517</v>
      </c>
    </row>
    <row r="19" spans="1:10" s="110" customFormat="1" ht="12" customHeight="1" x14ac:dyDescent="0.2">
      <c r="A19" s="120"/>
      <c r="B19" s="121" t="s">
        <v>112</v>
      </c>
      <c r="C19" s="113">
        <v>0.36754602912888157</v>
      </c>
      <c r="D19" s="115">
        <v>214</v>
      </c>
      <c r="E19" s="114">
        <v>219</v>
      </c>
      <c r="F19" s="114">
        <v>237</v>
      </c>
      <c r="G19" s="114">
        <v>212</v>
      </c>
      <c r="H19" s="140">
        <v>195</v>
      </c>
      <c r="I19" s="115">
        <v>19</v>
      </c>
      <c r="J19" s="116">
        <v>9.7435897435897427</v>
      </c>
    </row>
    <row r="20" spans="1:10" s="110" customFormat="1" ht="12" customHeight="1" x14ac:dyDescent="0.2">
      <c r="A20" s="118" t="s">
        <v>113</v>
      </c>
      <c r="B20" s="119" t="s">
        <v>181</v>
      </c>
      <c r="C20" s="113">
        <v>68.088760648529814</v>
      </c>
      <c r="D20" s="115">
        <v>39644</v>
      </c>
      <c r="E20" s="114">
        <v>39901</v>
      </c>
      <c r="F20" s="114">
        <v>40313</v>
      </c>
      <c r="G20" s="114">
        <v>39842</v>
      </c>
      <c r="H20" s="140">
        <v>39846</v>
      </c>
      <c r="I20" s="115">
        <v>-202</v>
      </c>
      <c r="J20" s="116">
        <v>-0.5069517642925262</v>
      </c>
    </row>
    <row r="21" spans="1:10" s="110" customFormat="1" ht="12" customHeight="1" x14ac:dyDescent="0.2">
      <c r="A21" s="118"/>
      <c r="B21" s="119" t="s">
        <v>182</v>
      </c>
      <c r="C21" s="113">
        <v>31.911239351470183</v>
      </c>
      <c r="D21" s="115">
        <v>18580</v>
      </c>
      <c r="E21" s="114">
        <v>18496</v>
      </c>
      <c r="F21" s="114">
        <v>18419</v>
      </c>
      <c r="G21" s="114">
        <v>18330</v>
      </c>
      <c r="H21" s="140">
        <v>18132</v>
      </c>
      <c r="I21" s="115">
        <v>448</v>
      </c>
      <c r="J21" s="116">
        <v>2.4707699095521729</v>
      </c>
    </row>
    <row r="22" spans="1:10" s="110" customFormat="1" ht="12" customHeight="1" x14ac:dyDescent="0.2">
      <c r="A22" s="118" t="s">
        <v>113</v>
      </c>
      <c r="B22" s="119" t="s">
        <v>116</v>
      </c>
      <c r="C22" s="113">
        <v>93.018342951360268</v>
      </c>
      <c r="D22" s="115">
        <v>54159</v>
      </c>
      <c r="E22" s="114">
        <v>54489</v>
      </c>
      <c r="F22" s="114">
        <v>54765</v>
      </c>
      <c r="G22" s="114">
        <v>54291</v>
      </c>
      <c r="H22" s="140">
        <v>54303</v>
      </c>
      <c r="I22" s="115">
        <v>-144</v>
      </c>
      <c r="J22" s="116">
        <v>-0.26517871940776755</v>
      </c>
    </row>
    <row r="23" spans="1:10" s="110" customFormat="1" ht="12" customHeight="1" x14ac:dyDescent="0.2">
      <c r="A23" s="118"/>
      <c r="B23" s="119" t="s">
        <v>117</v>
      </c>
      <c r="C23" s="113">
        <v>6.9404369332234133</v>
      </c>
      <c r="D23" s="115">
        <v>4041</v>
      </c>
      <c r="E23" s="114">
        <v>3883</v>
      </c>
      <c r="F23" s="114">
        <v>3938</v>
      </c>
      <c r="G23" s="114">
        <v>3847</v>
      </c>
      <c r="H23" s="140">
        <v>3644</v>
      </c>
      <c r="I23" s="115">
        <v>397</v>
      </c>
      <c r="J23" s="116">
        <v>10.894621295279912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67647</v>
      </c>
      <c r="E64" s="236">
        <v>67809</v>
      </c>
      <c r="F64" s="236">
        <v>68159</v>
      </c>
      <c r="G64" s="236">
        <v>66821</v>
      </c>
      <c r="H64" s="140">
        <v>66628</v>
      </c>
      <c r="I64" s="115">
        <v>1019</v>
      </c>
      <c r="J64" s="116">
        <v>1.5293870444858018</v>
      </c>
    </row>
    <row r="65" spans="1:12" s="110" customFormat="1" ht="12" customHeight="1" x14ac:dyDescent="0.2">
      <c r="A65" s="118" t="s">
        <v>105</v>
      </c>
      <c r="B65" s="119" t="s">
        <v>106</v>
      </c>
      <c r="C65" s="113">
        <v>52.388132511419577</v>
      </c>
      <c r="D65" s="235">
        <v>35439</v>
      </c>
      <c r="E65" s="236">
        <v>35447</v>
      </c>
      <c r="F65" s="236">
        <v>35796</v>
      </c>
      <c r="G65" s="236">
        <v>35101</v>
      </c>
      <c r="H65" s="140">
        <v>34877</v>
      </c>
      <c r="I65" s="115">
        <v>562</v>
      </c>
      <c r="J65" s="116">
        <v>1.6113771253261462</v>
      </c>
    </row>
    <row r="66" spans="1:12" s="110" customFormat="1" ht="12" customHeight="1" x14ac:dyDescent="0.2">
      <c r="A66" s="118"/>
      <c r="B66" s="119" t="s">
        <v>107</v>
      </c>
      <c r="C66" s="113">
        <v>47.611867488580423</v>
      </c>
      <c r="D66" s="235">
        <v>32208</v>
      </c>
      <c r="E66" s="236">
        <v>32362</v>
      </c>
      <c r="F66" s="236">
        <v>32363</v>
      </c>
      <c r="G66" s="236">
        <v>31720</v>
      </c>
      <c r="H66" s="140">
        <v>31751</v>
      </c>
      <c r="I66" s="115">
        <v>457</v>
      </c>
      <c r="J66" s="116">
        <v>1.4393247456773015</v>
      </c>
    </row>
    <row r="67" spans="1:12" s="110" customFormat="1" ht="12" customHeight="1" x14ac:dyDescent="0.2">
      <c r="A67" s="118" t="s">
        <v>105</v>
      </c>
      <c r="B67" s="121" t="s">
        <v>108</v>
      </c>
      <c r="C67" s="113">
        <v>10.931748636303162</v>
      </c>
      <c r="D67" s="235">
        <v>7395</v>
      </c>
      <c r="E67" s="236">
        <v>7615</v>
      </c>
      <c r="F67" s="236">
        <v>7949</v>
      </c>
      <c r="G67" s="236">
        <v>7043</v>
      </c>
      <c r="H67" s="140">
        <v>7353</v>
      </c>
      <c r="I67" s="115">
        <v>42</v>
      </c>
      <c r="J67" s="116">
        <v>0.57119543043655652</v>
      </c>
    </row>
    <row r="68" spans="1:12" s="110" customFormat="1" ht="12" customHeight="1" x14ac:dyDescent="0.2">
      <c r="A68" s="118"/>
      <c r="B68" s="121" t="s">
        <v>109</v>
      </c>
      <c r="C68" s="113">
        <v>66.229101068783535</v>
      </c>
      <c r="D68" s="235">
        <v>44802</v>
      </c>
      <c r="E68" s="236">
        <v>44888</v>
      </c>
      <c r="F68" s="236">
        <v>45007</v>
      </c>
      <c r="G68" s="236">
        <v>44825</v>
      </c>
      <c r="H68" s="140">
        <v>44573</v>
      </c>
      <c r="I68" s="115">
        <v>229</v>
      </c>
      <c r="J68" s="116">
        <v>0.51376393780988494</v>
      </c>
    </row>
    <row r="69" spans="1:12" s="110" customFormat="1" ht="12" customHeight="1" x14ac:dyDescent="0.2">
      <c r="A69" s="118"/>
      <c r="B69" s="121" t="s">
        <v>110</v>
      </c>
      <c r="C69" s="113">
        <v>21.452540393513384</v>
      </c>
      <c r="D69" s="235">
        <v>14512</v>
      </c>
      <c r="E69" s="236">
        <v>14356</v>
      </c>
      <c r="F69" s="236">
        <v>14265</v>
      </c>
      <c r="G69" s="236">
        <v>14069</v>
      </c>
      <c r="H69" s="140">
        <v>13860</v>
      </c>
      <c r="I69" s="115">
        <v>652</v>
      </c>
      <c r="J69" s="116">
        <v>4.704184704184704</v>
      </c>
    </row>
    <row r="70" spans="1:12" s="110" customFormat="1" ht="12" customHeight="1" x14ac:dyDescent="0.2">
      <c r="A70" s="120"/>
      <c r="B70" s="121" t="s">
        <v>111</v>
      </c>
      <c r="C70" s="113">
        <v>1.3866099013999142</v>
      </c>
      <c r="D70" s="235">
        <v>938</v>
      </c>
      <c r="E70" s="236">
        <v>950</v>
      </c>
      <c r="F70" s="236">
        <v>938</v>
      </c>
      <c r="G70" s="236">
        <v>884</v>
      </c>
      <c r="H70" s="140">
        <v>842</v>
      </c>
      <c r="I70" s="115">
        <v>96</v>
      </c>
      <c r="J70" s="116">
        <v>11.401425178147269</v>
      </c>
    </row>
    <row r="71" spans="1:12" s="110" customFormat="1" ht="12" customHeight="1" x14ac:dyDescent="0.2">
      <c r="A71" s="120"/>
      <c r="B71" s="121" t="s">
        <v>112</v>
      </c>
      <c r="C71" s="113">
        <v>0.37547858737268469</v>
      </c>
      <c r="D71" s="235">
        <v>254</v>
      </c>
      <c r="E71" s="236">
        <v>255</v>
      </c>
      <c r="F71" s="236">
        <v>286</v>
      </c>
      <c r="G71" s="236">
        <v>238</v>
      </c>
      <c r="H71" s="140">
        <v>214</v>
      </c>
      <c r="I71" s="115">
        <v>40</v>
      </c>
      <c r="J71" s="116">
        <v>18.691588785046729</v>
      </c>
    </row>
    <row r="72" spans="1:12" s="110" customFormat="1" ht="12" customHeight="1" x14ac:dyDescent="0.2">
      <c r="A72" s="118" t="s">
        <v>113</v>
      </c>
      <c r="B72" s="119" t="s">
        <v>181</v>
      </c>
      <c r="C72" s="113">
        <v>69.431016896536434</v>
      </c>
      <c r="D72" s="235">
        <v>46968</v>
      </c>
      <c r="E72" s="236">
        <v>47200</v>
      </c>
      <c r="F72" s="236">
        <v>47612</v>
      </c>
      <c r="G72" s="236">
        <v>46485</v>
      </c>
      <c r="H72" s="140">
        <v>46488</v>
      </c>
      <c r="I72" s="115">
        <v>480</v>
      </c>
      <c r="J72" s="116">
        <v>1.0325245224574084</v>
      </c>
    </row>
    <row r="73" spans="1:12" s="110" customFormat="1" ht="12" customHeight="1" x14ac:dyDescent="0.2">
      <c r="A73" s="118"/>
      <c r="B73" s="119" t="s">
        <v>182</v>
      </c>
      <c r="C73" s="113">
        <v>30.56898310346357</v>
      </c>
      <c r="D73" s="115">
        <v>20679</v>
      </c>
      <c r="E73" s="114">
        <v>20609</v>
      </c>
      <c r="F73" s="114">
        <v>20547</v>
      </c>
      <c r="G73" s="114">
        <v>20336</v>
      </c>
      <c r="H73" s="140">
        <v>20140</v>
      </c>
      <c r="I73" s="115">
        <v>539</v>
      </c>
      <c r="J73" s="116">
        <v>2.6762661370407148</v>
      </c>
    </row>
    <row r="74" spans="1:12" s="110" customFormat="1" ht="12" customHeight="1" x14ac:dyDescent="0.2">
      <c r="A74" s="118" t="s">
        <v>113</v>
      </c>
      <c r="B74" s="119" t="s">
        <v>116</v>
      </c>
      <c r="C74" s="113">
        <v>92.892515558709178</v>
      </c>
      <c r="D74" s="115">
        <v>62839</v>
      </c>
      <c r="E74" s="114">
        <v>63178</v>
      </c>
      <c r="F74" s="114">
        <v>63474</v>
      </c>
      <c r="G74" s="114">
        <v>62308</v>
      </c>
      <c r="H74" s="140">
        <v>62352</v>
      </c>
      <c r="I74" s="115">
        <v>487</v>
      </c>
      <c r="J74" s="116">
        <v>0.78104952527585325</v>
      </c>
    </row>
    <row r="75" spans="1:12" s="110" customFormat="1" ht="12" customHeight="1" x14ac:dyDescent="0.2">
      <c r="A75" s="142"/>
      <c r="B75" s="124" t="s">
        <v>117</v>
      </c>
      <c r="C75" s="125">
        <v>7.0675713631055332</v>
      </c>
      <c r="D75" s="143">
        <v>4781</v>
      </c>
      <c r="E75" s="144">
        <v>4606</v>
      </c>
      <c r="F75" s="144">
        <v>4659</v>
      </c>
      <c r="G75" s="144">
        <v>4481</v>
      </c>
      <c r="H75" s="145">
        <v>4249</v>
      </c>
      <c r="I75" s="143">
        <v>532</v>
      </c>
      <c r="J75" s="146">
        <v>12.520593080724877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58224</v>
      </c>
      <c r="G11" s="114">
        <v>58397</v>
      </c>
      <c r="H11" s="114">
        <v>58732</v>
      </c>
      <c r="I11" s="114">
        <v>58172</v>
      </c>
      <c r="J11" s="140">
        <v>57978</v>
      </c>
      <c r="K11" s="114">
        <v>246</v>
      </c>
      <c r="L11" s="116">
        <v>0.4242988719859257</v>
      </c>
    </row>
    <row r="12" spans="1:17" s="110" customFormat="1" ht="24.95" customHeight="1" x14ac:dyDescent="0.2">
      <c r="A12" s="604" t="s">
        <v>185</v>
      </c>
      <c r="B12" s="605"/>
      <c r="C12" s="605"/>
      <c r="D12" s="606"/>
      <c r="E12" s="113">
        <v>50.977260236328661</v>
      </c>
      <c r="F12" s="115">
        <v>29681</v>
      </c>
      <c r="G12" s="114">
        <v>29709</v>
      </c>
      <c r="H12" s="114">
        <v>30046</v>
      </c>
      <c r="I12" s="114">
        <v>29662</v>
      </c>
      <c r="J12" s="140">
        <v>29479</v>
      </c>
      <c r="K12" s="114">
        <v>202</v>
      </c>
      <c r="L12" s="116">
        <v>0.68523355609077652</v>
      </c>
    </row>
    <row r="13" spans="1:17" s="110" customFormat="1" ht="15" customHeight="1" x14ac:dyDescent="0.2">
      <c r="A13" s="120"/>
      <c r="B13" s="612" t="s">
        <v>107</v>
      </c>
      <c r="C13" s="612"/>
      <c r="E13" s="113">
        <v>49.022739763671339</v>
      </c>
      <c r="F13" s="115">
        <v>28543</v>
      </c>
      <c r="G13" s="114">
        <v>28688</v>
      </c>
      <c r="H13" s="114">
        <v>28686</v>
      </c>
      <c r="I13" s="114">
        <v>28510</v>
      </c>
      <c r="J13" s="140">
        <v>28499</v>
      </c>
      <c r="K13" s="114">
        <v>44</v>
      </c>
      <c r="L13" s="116">
        <v>0.15439138215375978</v>
      </c>
    </row>
    <row r="14" spans="1:17" s="110" customFormat="1" ht="24.95" customHeight="1" x14ac:dyDescent="0.2">
      <c r="A14" s="604" t="s">
        <v>186</v>
      </c>
      <c r="B14" s="605"/>
      <c r="C14" s="605"/>
      <c r="D14" s="606"/>
      <c r="E14" s="113">
        <v>10.825432811211872</v>
      </c>
      <c r="F14" s="115">
        <v>6303</v>
      </c>
      <c r="G14" s="114">
        <v>6464</v>
      </c>
      <c r="H14" s="114">
        <v>6721</v>
      </c>
      <c r="I14" s="114">
        <v>5988</v>
      </c>
      <c r="J14" s="140">
        <v>6271</v>
      </c>
      <c r="K14" s="114">
        <v>32</v>
      </c>
      <c r="L14" s="116">
        <v>0.5102854409185138</v>
      </c>
    </row>
    <row r="15" spans="1:17" s="110" customFormat="1" ht="15" customHeight="1" x14ac:dyDescent="0.2">
      <c r="A15" s="120"/>
      <c r="B15" s="119"/>
      <c r="C15" s="258" t="s">
        <v>106</v>
      </c>
      <c r="E15" s="113">
        <v>56.62382992225924</v>
      </c>
      <c r="F15" s="115">
        <v>3569</v>
      </c>
      <c r="G15" s="114">
        <v>3625</v>
      </c>
      <c r="H15" s="114">
        <v>3778</v>
      </c>
      <c r="I15" s="114">
        <v>3341</v>
      </c>
      <c r="J15" s="140">
        <v>3493</v>
      </c>
      <c r="K15" s="114">
        <v>76</v>
      </c>
      <c r="L15" s="116">
        <v>2.1757801316919552</v>
      </c>
    </row>
    <row r="16" spans="1:17" s="110" customFormat="1" ht="15" customHeight="1" x14ac:dyDescent="0.2">
      <c r="A16" s="120"/>
      <c r="B16" s="119"/>
      <c r="C16" s="258" t="s">
        <v>107</v>
      </c>
      <c r="E16" s="113">
        <v>43.37617007774076</v>
      </c>
      <c r="F16" s="115">
        <v>2734</v>
      </c>
      <c r="G16" s="114">
        <v>2839</v>
      </c>
      <c r="H16" s="114">
        <v>2943</v>
      </c>
      <c r="I16" s="114">
        <v>2647</v>
      </c>
      <c r="J16" s="140">
        <v>2778</v>
      </c>
      <c r="K16" s="114">
        <v>-44</v>
      </c>
      <c r="L16" s="116">
        <v>-1.5838732901367891</v>
      </c>
    </row>
    <row r="17" spans="1:12" s="110" customFormat="1" ht="15" customHeight="1" x14ac:dyDescent="0.2">
      <c r="A17" s="120"/>
      <c r="B17" s="121" t="s">
        <v>109</v>
      </c>
      <c r="C17" s="258"/>
      <c r="E17" s="113">
        <v>66.749106897499317</v>
      </c>
      <c r="F17" s="115">
        <v>38864</v>
      </c>
      <c r="G17" s="114">
        <v>38976</v>
      </c>
      <c r="H17" s="114">
        <v>39130</v>
      </c>
      <c r="I17" s="114">
        <v>39454</v>
      </c>
      <c r="J17" s="140">
        <v>39197</v>
      </c>
      <c r="K17" s="114">
        <v>-333</v>
      </c>
      <c r="L17" s="116">
        <v>-0.84955481286833179</v>
      </c>
    </row>
    <row r="18" spans="1:12" s="110" customFormat="1" ht="15" customHeight="1" x14ac:dyDescent="0.2">
      <c r="A18" s="120"/>
      <c r="B18" s="119"/>
      <c r="C18" s="258" t="s">
        <v>106</v>
      </c>
      <c r="E18" s="113">
        <v>50.661280362289006</v>
      </c>
      <c r="F18" s="115">
        <v>19689</v>
      </c>
      <c r="G18" s="114">
        <v>19723</v>
      </c>
      <c r="H18" s="114">
        <v>19870</v>
      </c>
      <c r="I18" s="114">
        <v>19974</v>
      </c>
      <c r="J18" s="140">
        <v>19747</v>
      </c>
      <c r="K18" s="114">
        <v>-58</v>
      </c>
      <c r="L18" s="116">
        <v>-0.29371550108877298</v>
      </c>
    </row>
    <row r="19" spans="1:12" s="110" customFormat="1" ht="15" customHeight="1" x14ac:dyDescent="0.2">
      <c r="A19" s="120"/>
      <c r="B19" s="119"/>
      <c r="C19" s="258" t="s">
        <v>107</v>
      </c>
      <c r="E19" s="113">
        <v>49.338719637710994</v>
      </c>
      <c r="F19" s="115">
        <v>19175</v>
      </c>
      <c r="G19" s="114">
        <v>19253</v>
      </c>
      <c r="H19" s="114">
        <v>19260</v>
      </c>
      <c r="I19" s="114">
        <v>19480</v>
      </c>
      <c r="J19" s="140">
        <v>19450</v>
      </c>
      <c r="K19" s="114">
        <v>-275</v>
      </c>
      <c r="L19" s="116">
        <v>-1.4138817480719794</v>
      </c>
    </row>
    <row r="20" spans="1:12" s="110" customFormat="1" ht="15" customHeight="1" x14ac:dyDescent="0.2">
      <c r="A20" s="120"/>
      <c r="B20" s="121" t="s">
        <v>110</v>
      </c>
      <c r="C20" s="258"/>
      <c r="E20" s="113">
        <v>21.082371530640287</v>
      </c>
      <c r="F20" s="115">
        <v>12275</v>
      </c>
      <c r="G20" s="114">
        <v>12156</v>
      </c>
      <c r="H20" s="114">
        <v>12086</v>
      </c>
      <c r="I20" s="114">
        <v>11960</v>
      </c>
      <c r="J20" s="140">
        <v>11775</v>
      </c>
      <c r="K20" s="114">
        <v>500</v>
      </c>
      <c r="L20" s="116">
        <v>4.2462845010615711</v>
      </c>
    </row>
    <row r="21" spans="1:12" s="110" customFormat="1" ht="15" customHeight="1" x14ac:dyDescent="0.2">
      <c r="A21" s="120"/>
      <c r="B21" s="119"/>
      <c r="C21" s="258" t="s">
        <v>106</v>
      </c>
      <c r="E21" s="113">
        <v>48.505091649694499</v>
      </c>
      <c r="F21" s="115">
        <v>5954</v>
      </c>
      <c r="G21" s="114">
        <v>5880</v>
      </c>
      <c r="H21" s="114">
        <v>5915</v>
      </c>
      <c r="I21" s="114">
        <v>5876</v>
      </c>
      <c r="J21" s="140">
        <v>5791</v>
      </c>
      <c r="K21" s="114">
        <v>163</v>
      </c>
      <c r="L21" s="116">
        <v>2.8147124848903471</v>
      </c>
    </row>
    <row r="22" spans="1:12" s="110" customFormat="1" ht="15" customHeight="1" x14ac:dyDescent="0.2">
      <c r="A22" s="120"/>
      <c r="B22" s="119"/>
      <c r="C22" s="258" t="s">
        <v>107</v>
      </c>
      <c r="E22" s="113">
        <v>51.494908350305501</v>
      </c>
      <c r="F22" s="115">
        <v>6321</v>
      </c>
      <c r="G22" s="114">
        <v>6276</v>
      </c>
      <c r="H22" s="114">
        <v>6171</v>
      </c>
      <c r="I22" s="114">
        <v>6084</v>
      </c>
      <c r="J22" s="140">
        <v>5984</v>
      </c>
      <c r="K22" s="114">
        <v>337</v>
      </c>
      <c r="L22" s="116">
        <v>5.6316844919786098</v>
      </c>
    </row>
    <row r="23" spans="1:12" s="110" customFormat="1" ht="15" customHeight="1" x14ac:dyDescent="0.2">
      <c r="A23" s="120"/>
      <c r="B23" s="121" t="s">
        <v>111</v>
      </c>
      <c r="C23" s="258"/>
      <c r="E23" s="113">
        <v>1.3430887606485298</v>
      </c>
      <c r="F23" s="115">
        <v>782</v>
      </c>
      <c r="G23" s="114">
        <v>801</v>
      </c>
      <c r="H23" s="114">
        <v>795</v>
      </c>
      <c r="I23" s="114">
        <v>770</v>
      </c>
      <c r="J23" s="140">
        <v>735</v>
      </c>
      <c r="K23" s="114">
        <v>47</v>
      </c>
      <c r="L23" s="116">
        <v>6.3945578231292517</v>
      </c>
    </row>
    <row r="24" spans="1:12" s="110" customFormat="1" ht="15" customHeight="1" x14ac:dyDescent="0.2">
      <c r="A24" s="120"/>
      <c r="B24" s="119"/>
      <c r="C24" s="258" t="s">
        <v>106</v>
      </c>
      <c r="E24" s="113">
        <v>59.974424552429667</v>
      </c>
      <c r="F24" s="115">
        <v>469</v>
      </c>
      <c r="G24" s="114">
        <v>481</v>
      </c>
      <c r="H24" s="114">
        <v>483</v>
      </c>
      <c r="I24" s="114">
        <v>471</v>
      </c>
      <c r="J24" s="140">
        <v>448</v>
      </c>
      <c r="K24" s="114">
        <v>21</v>
      </c>
      <c r="L24" s="116">
        <v>4.6875</v>
      </c>
    </row>
    <row r="25" spans="1:12" s="110" customFormat="1" ht="15" customHeight="1" x14ac:dyDescent="0.2">
      <c r="A25" s="120"/>
      <c r="B25" s="119"/>
      <c r="C25" s="258" t="s">
        <v>107</v>
      </c>
      <c r="E25" s="113">
        <v>40.025575447570333</v>
      </c>
      <c r="F25" s="115">
        <v>313</v>
      </c>
      <c r="G25" s="114">
        <v>320</v>
      </c>
      <c r="H25" s="114">
        <v>312</v>
      </c>
      <c r="I25" s="114">
        <v>299</v>
      </c>
      <c r="J25" s="140">
        <v>287</v>
      </c>
      <c r="K25" s="114">
        <v>26</v>
      </c>
      <c r="L25" s="116">
        <v>9.0592334494773521</v>
      </c>
    </row>
    <row r="26" spans="1:12" s="110" customFormat="1" ht="15" customHeight="1" x14ac:dyDescent="0.2">
      <c r="A26" s="120"/>
      <c r="C26" s="121" t="s">
        <v>187</v>
      </c>
      <c r="D26" s="110" t="s">
        <v>188</v>
      </c>
      <c r="E26" s="113">
        <v>0.36754602912888157</v>
      </c>
      <c r="F26" s="115">
        <v>214</v>
      </c>
      <c r="G26" s="114">
        <v>219</v>
      </c>
      <c r="H26" s="114">
        <v>237</v>
      </c>
      <c r="I26" s="114">
        <v>212</v>
      </c>
      <c r="J26" s="140">
        <v>195</v>
      </c>
      <c r="K26" s="114">
        <v>19</v>
      </c>
      <c r="L26" s="116">
        <v>9.7435897435897427</v>
      </c>
    </row>
    <row r="27" spans="1:12" s="110" customFormat="1" ht="15" customHeight="1" x14ac:dyDescent="0.2">
      <c r="A27" s="120"/>
      <c r="B27" s="119"/>
      <c r="D27" s="259" t="s">
        <v>106</v>
      </c>
      <c r="E27" s="113">
        <v>53.271028037383175</v>
      </c>
      <c r="F27" s="115">
        <v>114</v>
      </c>
      <c r="G27" s="114">
        <v>120</v>
      </c>
      <c r="H27" s="114">
        <v>127</v>
      </c>
      <c r="I27" s="114">
        <v>115</v>
      </c>
      <c r="J27" s="140">
        <v>101</v>
      </c>
      <c r="K27" s="114">
        <v>13</v>
      </c>
      <c r="L27" s="116">
        <v>12.871287128712872</v>
      </c>
    </row>
    <row r="28" spans="1:12" s="110" customFormat="1" ht="15" customHeight="1" x14ac:dyDescent="0.2">
      <c r="A28" s="120"/>
      <c r="B28" s="119"/>
      <c r="D28" s="259" t="s">
        <v>107</v>
      </c>
      <c r="E28" s="113">
        <v>46.728971962616825</v>
      </c>
      <c r="F28" s="115">
        <v>100</v>
      </c>
      <c r="G28" s="114">
        <v>99</v>
      </c>
      <c r="H28" s="114">
        <v>110</v>
      </c>
      <c r="I28" s="114">
        <v>97</v>
      </c>
      <c r="J28" s="140">
        <v>94</v>
      </c>
      <c r="K28" s="114">
        <v>6</v>
      </c>
      <c r="L28" s="116">
        <v>6.3829787234042552</v>
      </c>
    </row>
    <row r="29" spans="1:12" s="110" customFormat="1" ht="24.95" customHeight="1" x14ac:dyDescent="0.2">
      <c r="A29" s="604" t="s">
        <v>189</v>
      </c>
      <c r="B29" s="605"/>
      <c r="C29" s="605"/>
      <c r="D29" s="606"/>
      <c r="E29" s="113">
        <v>93.018342951360268</v>
      </c>
      <c r="F29" s="115">
        <v>54159</v>
      </c>
      <c r="G29" s="114">
        <v>54489</v>
      </c>
      <c r="H29" s="114">
        <v>54765</v>
      </c>
      <c r="I29" s="114">
        <v>54291</v>
      </c>
      <c r="J29" s="140">
        <v>54303</v>
      </c>
      <c r="K29" s="114">
        <v>-144</v>
      </c>
      <c r="L29" s="116">
        <v>-0.26517871940776755</v>
      </c>
    </row>
    <row r="30" spans="1:12" s="110" customFormat="1" ht="15" customHeight="1" x14ac:dyDescent="0.2">
      <c r="A30" s="120"/>
      <c r="B30" s="119"/>
      <c r="C30" s="258" t="s">
        <v>106</v>
      </c>
      <c r="E30" s="113">
        <v>49.917834524271129</v>
      </c>
      <c r="F30" s="115">
        <v>27035</v>
      </c>
      <c r="G30" s="114">
        <v>27166</v>
      </c>
      <c r="H30" s="114">
        <v>27457</v>
      </c>
      <c r="I30" s="114">
        <v>27139</v>
      </c>
      <c r="J30" s="140">
        <v>27099</v>
      </c>
      <c r="K30" s="114">
        <v>-64</v>
      </c>
      <c r="L30" s="116">
        <v>-0.23617107642348426</v>
      </c>
    </row>
    <row r="31" spans="1:12" s="110" customFormat="1" ht="15" customHeight="1" x14ac:dyDescent="0.2">
      <c r="A31" s="120"/>
      <c r="B31" s="119"/>
      <c r="C31" s="258" t="s">
        <v>107</v>
      </c>
      <c r="E31" s="113">
        <v>50.082165475728871</v>
      </c>
      <c r="F31" s="115">
        <v>27124</v>
      </c>
      <c r="G31" s="114">
        <v>27323</v>
      </c>
      <c r="H31" s="114">
        <v>27308</v>
      </c>
      <c r="I31" s="114">
        <v>27152</v>
      </c>
      <c r="J31" s="140">
        <v>27204</v>
      </c>
      <c r="K31" s="114">
        <v>-80</v>
      </c>
      <c r="L31" s="116">
        <v>-0.2940744008234083</v>
      </c>
    </row>
    <row r="32" spans="1:12" s="110" customFormat="1" ht="15" customHeight="1" x14ac:dyDescent="0.2">
      <c r="A32" s="120"/>
      <c r="B32" s="119" t="s">
        <v>117</v>
      </c>
      <c r="C32" s="258"/>
      <c r="E32" s="113">
        <v>6.9404369332234133</v>
      </c>
      <c r="F32" s="115">
        <v>4041</v>
      </c>
      <c r="G32" s="114">
        <v>3883</v>
      </c>
      <c r="H32" s="114">
        <v>3938</v>
      </c>
      <c r="I32" s="114">
        <v>3847</v>
      </c>
      <c r="J32" s="140">
        <v>3644</v>
      </c>
      <c r="K32" s="114">
        <v>397</v>
      </c>
      <c r="L32" s="116">
        <v>10.894621295279912</v>
      </c>
    </row>
    <row r="33" spans="1:12" s="110" customFormat="1" ht="15" customHeight="1" x14ac:dyDescent="0.2">
      <c r="A33" s="120"/>
      <c r="B33" s="119"/>
      <c r="C33" s="258" t="s">
        <v>106</v>
      </c>
      <c r="E33" s="113">
        <v>65.082900272209855</v>
      </c>
      <c r="F33" s="115">
        <v>2630</v>
      </c>
      <c r="G33" s="114">
        <v>2526</v>
      </c>
      <c r="H33" s="114">
        <v>2568</v>
      </c>
      <c r="I33" s="114">
        <v>2498</v>
      </c>
      <c r="J33" s="140">
        <v>2358</v>
      </c>
      <c r="K33" s="114">
        <v>272</v>
      </c>
      <c r="L33" s="116">
        <v>11.535199321458864</v>
      </c>
    </row>
    <row r="34" spans="1:12" s="110" customFormat="1" ht="15" customHeight="1" x14ac:dyDescent="0.2">
      <c r="A34" s="120"/>
      <c r="B34" s="119"/>
      <c r="C34" s="258" t="s">
        <v>107</v>
      </c>
      <c r="E34" s="113">
        <v>34.917099727790152</v>
      </c>
      <c r="F34" s="115">
        <v>1411</v>
      </c>
      <c r="G34" s="114">
        <v>1357</v>
      </c>
      <c r="H34" s="114">
        <v>1370</v>
      </c>
      <c r="I34" s="114">
        <v>1349</v>
      </c>
      <c r="J34" s="140">
        <v>1286</v>
      </c>
      <c r="K34" s="114">
        <v>125</v>
      </c>
      <c r="L34" s="116">
        <v>9.720062208398133</v>
      </c>
    </row>
    <row r="35" spans="1:12" s="110" customFormat="1" ht="24.95" customHeight="1" x14ac:dyDescent="0.2">
      <c r="A35" s="604" t="s">
        <v>190</v>
      </c>
      <c r="B35" s="605"/>
      <c r="C35" s="605"/>
      <c r="D35" s="606"/>
      <c r="E35" s="113">
        <v>68.088760648529814</v>
      </c>
      <c r="F35" s="115">
        <v>39644</v>
      </c>
      <c r="G35" s="114">
        <v>39901</v>
      </c>
      <c r="H35" s="114">
        <v>40313</v>
      </c>
      <c r="I35" s="114">
        <v>39842</v>
      </c>
      <c r="J35" s="140">
        <v>39846</v>
      </c>
      <c r="K35" s="114">
        <v>-202</v>
      </c>
      <c r="L35" s="116">
        <v>-0.5069517642925262</v>
      </c>
    </row>
    <row r="36" spans="1:12" s="110" customFormat="1" ht="15" customHeight="1" x14ac:dyDescent="0.2">
      <c r="A36" s="120"/>
      <c r="B36" s="119"/>
      <c r="C36" s="258" t="s">
        <v>106</v>
      </c>
      <c r="E36" s="113">
        <v>67.425083240843506</v>
      </c>
      <c r="F36" s="115">
        <v>26730</v>
      </c>
      <c r="G36" s="114">
        <v>26836</v>
      </c>
      <c r="H36" s="114">
        <v>27182</v>
      </c>
      <c r="I36" s="114">
        <v>26836</v>
      </c>
      <c r="J36" s="140">
        <v>26748</v>
      </c>
      <c r="K36" s="114">
        <v>-18</v>
      </c>
      <c r="L36" s="116">
        <v>-6.7294751009421269E-2</v>
      </c>
    </row>
    <row r="37" spans="1:12" s="110" customFormat="1" ht="15" customHeight="1" x14ac:dyDescent="0.2">
      <c r="A37" s="120"/>
      <c r="B37" s="119"/>
      <c r="C37" s="258" t="s">
        <v>107</v>
      </c>
      <c r="E37" s="113">
        <v>32.574916759156494</v>
      </c>
      <c r="F37" s="115">
        <v>12914</v>
      </c>
      <c r="G37" s="114">
        <v>13065</v>
      </c>
      <c r="H37" s="114">
        <v>13131</v>
      </c>
      <c r="I37" s="114">
        <v>13006</v>
      </c>
      <c r="J37" s="140">
        <v>13098</v>
      </c>
      <c r="K37" s="114">
        <v>-184</v>
      </c>
      <c r="L37" s="116">
        <v>-1.4047946251336081</v>
      </c>
    </row>
    <row r="38" spans="1:12" s="110" customFormat="1" ht="15" customHeight="1" x14ac:dyDescent="0.2">
      <c r="A38" s="120"/>
      <c r="B38" s="119" t="s">
        <v>182</v>
      </c>
      <c r="C38" s="258"/>
      <c r="E38" s="113">
        <v>31.911239351470183</v>
      </c>
      <c r="F38" s="115">
        <v>18580</v>
      </c>
      <c r="G38" s="114">
        <v>18496</v>
      </c>
      <c r="H38" s="114">
        <v>18419</v>
      </c>
      <c r="I38" s="114">
        <v>18330</v>
      </c>
      <c r="J38" s="140">
        <v>18132</v>
      </c>
      <c r="K38" s="114">
        <v>448</v>
      </c>
      <c r="L38" s="116">
        <v>2.4707699095521729</v>
      </c>
    </row>
    <row r="39" spans="1:12" s="110" customFormat="1" ht="15" customHeight="1" x14ac:dyDescent="0.2">
      <c r="A39" s="120"/>
      <c r="B39" s="119"/>
      <c r="C39" s="258" t="s">
        <v>106</v>
      </c>
      <c r="E39" s="113">
        <v>15.882669537136707</v>
      </c>
      <c r="F39" s="115">
        <v>2951</v>
      </c>
      <c r="G39" s="114">
        <v>2873</v>
      </c>
      <c r="H39" s="114">
        <v>2864</v>
      </c>
      <c r="I39" s="114">
        <v>2826</v>
      </c>
      <c r="J39" s="140">
        <v>2731</v>
      </c>
      <c r="K39" s="114">
        <v>220</v>
      </c>
      <c r="L39" s="116">
        <v>8.0556572683998535</v>
      </c>
    </row>
    <row r="40" spans="1:12" s="110" customFormat="1" ht="15" customHeight="1" x14ac:dyDescent="0.2">
      <c r="A40" s="120"/>
      <c r="B40" s="119"/>
      <c r="C40" s="258" t="s">
        <v>107</v>
      </c>
      <c r="E40" s="113">
        <v>84.117330462863293</v>
      </c>
      <c r="F40" s="115">
        <v>15629</v>
      </c>
      <c r="G40" s="114">
        <v>15623</v>
      </c>
      <c r="H40" s="114">
        <v>15555</v>
      </c>
      <c r="I40" s="114">
        <v>15504</v>
      </c>
      <c r="J40" s="140">
        <v>15401</v>
      </c>
      <c r="K40" s="114">
        <v>228</v>
      </c>
      <c r="L40" s="116">
        <v>1.4804233491331731</v>
      </c>
    </row>
    <row r="41" spans="1:12" s="110" customFormat="1" ht="24.75" customHeight="1" x14ac:dyDescent="0.2">
      <c r="A41" s="604" t="s">
        <v>517</v>
      </c>
      <c r="B41" s="605"/>
      <c r="C41" s="605"/>
      <c r="D41" s="606"/>
      <c r="E41" s="113">
        <v>6.2585875240450672</v>
      </c>
      <c r="F41" s="115">
        <v>3644</v>
      </c>
      <c r="G41" s="114">
        <v>3986</v>
      </c>
      <c r="H41" s="114">
        <v>4080</v>
      </c>
      <c r="I41" s="114">
        <v>3360</v>
      </c>
      <c r="J41" s="140">
        <v>3723</v>
      </c>
      <c r="K41" s="114">
        <v>-79</v>
      </c>
      <c r="L41" s="116">
        <v>-2.1219446682782701</v>
      </c>
    </row>
    <row r="42" spans="1:12" s="110" customFormat="1" ht="15" customHeight="1" x14ac:dyDescent="0.2">
      <c r="A42" s="120"/>
      <c r="B42" s="119"/>
      <c r="C42" s="258" t="s">
        <v>106</v>
      </c>
      <c r="E42" s="113">
        <v>56.339187705817785</v>
      </c>
      <c r="F42" s="115">
        <v>2053</v>
      </c>
      <c r="G42" s="114">
        <v>2285</v>
      </c>
      <c r="H42" s="114">
        <v>2353</v>
      </c>
      <c r="I42" s="114">
        <v>1870</v>
      </c>
      <c r="J42" s="140">
        <v>2081</v>
      </c>
      <c r="K42" s="114">
        <v>-28</v>
      </c>
      <c r="L42" s="116">
        <v>-1.3455069678039404</v>
      </c>
    </row>
    <row r="43" spans="1:12" s="110" customFormat="1" ht="15" customHeight="1" x14ac:dyDescent="0.2">
      <c r="A43" s="123"/>
      <c r="B43" s="124"/>
      <c r="C43" s="260" t="s">
        <v>107</v>
      </c>
      <c r="D43" s="261"/>
      <c r="E43" s="125">
        <v>43.660812294182215</v>
      </c>
      <c r="F43" s="143">
        <v>1591</v>
      </c>
      <c r="G43" s="144">
        <v>1701</v>
      </c>
      <c r="H43" s="144">
        <v>1727</v>
      </c>
      <c r="I43" s="144">
        <v>1490</v>
      </c>
      <c r="J43" s="145">
        <v>1642</v>
      </c>
      <c r="K43" s="144">
        <v>-51</v>
      </c>
      <c r="L43" s="146">
        <v>-3.1059683313032886</v>
      </c>
    </row>
    <row r="44" spans="1:12" s="110" customFormat="1" ht="45.75" customHeight="1" x14ac:dyDescent="0.2">
      <c r="A44" s="604" t="s">
        <v>191</v>
      </c>
      <c r="B44" s="605"/>
      <c r="C44" s="605"/>
      <c r="D44" s="606"/>
      <c r="E44" s="113">
        <v>1.686589722451223</v>
      </c>
      <c r="F44" s="115">
        <v>982</v>
      </c>
      <c r="G44" s="114">
        <v>987</v>
      </c>
      <c r="H44" s="114">
        <v>989</v>
      </c>
      <c r="I44" s="114">
        <v>967</v>
      </c>
      <c r="J44" s="140">
        <v>973</v>
      </c>
      <c r="K44" s="114">
        <v>9</v>
      </c>
      <c r="L44" s="116">
        <v>0.92497430626927035</v>
      </c>
    </row>
    <row r="45" spans="1:12" s="110" customFormat="1" ht="15" customHeight="1" x14ac:dyDescent="0.2">
      <c r="A45" s="120"/>
      <c r="B45" s="119"/>
      <c r="C45" s="258" t="s">
        <v>106</v>
      </c>
      <c r="E45" s="113">
        <v>60.386965376782079</v>
      </c>
      <c r="F45" s="115">
        <v>593</v>
      </c>
      <c r="G45" s="114">
        <v>597</v>
      </c>
      <c r="H45" s="114">
        <v>603</v>
      </c>
      <c r="I45" s="114">
        <v>591</v>
      </c>
      <c r="J45" s="140">
        <v>597</v>
      </c>
      <c r="K45" s="114">
        <v>-4</v>
      </c>
      <c r="L45" s="116">
        <v>-0.67001675041876052</v>
      </c>
    </row>
    <row r="46" spans="1:12" s="110" customFormat="1" ht="15" customHeight="1" x14ac:dyDescent="0.2">
      <c r="A46" s="123"/>
      <c r="B46" s="124"/>
      <c r="C46" s="260" t="s">
        <v>107</v>
      </c>
      <c r="D46" s="261"/>
      <c r="E46" s="125">
        <v>39.613034623217921</v>
      </c>
      <c r="F46" s="143">
        <v>389</v>
      </c>
      <c r="G46" s="144">
        <v>390</v>
      </c>
      <c r="H46" s="144">
        <v>386</v>
      </c>
      <c r="I46" s="144">
        <v>376</v>
      </c>
      <c r="J46" s="145">
        <v>376</v>
      </c>
      <c r="K46" s="144">
        <v>13</v>
      </c>
      <c r="L46" s="146">
        <v>3.4574468085106385</v>
      </c>
    </row>
    <row r="47" spans="1:12" s="110" customFormat="1" ht="39" customHeight="1" x14ac:dyDescent="0.2">
      <c r="A47" s="604" t="s">
        <v>518</v>
      </c>
      <c r="B47" s="607"/>
      <c r="C47" s="607"/>
      <c r="D47" s="608"/>
      <c r="E47" s="113">
        <v>0.22842813959879088</v>
      </c>
      <c r="F47" s="115">
        <v>133</v>
      </c>
      <c r="G47" s="114">
        <v>139</v>
      </c>
      <c r="H47" s="114">
        <v>133</v>
      </c>
      <c r="I47" s="114">
        <v>122</v>
      </c>
      <c r="J47" s="140">
        <v>134</v>
      </c>
      <c r="K47" s="114">
        <v>-1</v>
      </c>
      <c r="L47" s="116">
        <v>-0.74626865671641796</v>
      </c>
    </row>
    <row r="48" spans="1:12" s="110" customFormat="1" ht="15" customHeight="1" x14ac:dyDescent="0.2">
      <c r="A48" s="120"/>
      <c r="B48" s="119"/>
      <c r="C48" s="258" t="s">
        <v>106</v>
      </c>
      <c r="E48" s="113">
        <v>42.857142857142854</v>
      </c>
      <c r="F48" s="115">
        <v>57</v>
      </c>
      <c r="G48" s="114">
        <v>62</v>
      </c>
      <c r="H48" s="114">
        <v>58</v>
      </c>
      <c r="I48" s="114">
        <v>47</v>
      </c>
      <c r="J48" s="140">
        <v>52</v>
      </c>
      <c r="K48" s="114">
        <v>5</v>
      </c>
      <c r="L48" s="116">
        <v>9.615384615384615</v>
      </c>
    </row>
    <row r="49" spans="1:12" s="110" customFormat="1" ht="15" customHeight="1" x14ac:dyDescent="0.2">
      <c r="A49" s="123"/>
      <c r="B49" s="124"/>
      <c r="C49" s="260" t="s">
        <v>107</v>
      </c>
      <c r="D49" s="261"/>
      <c r="E49" s="125">
        <v>57.142857142857146</v>
      </c>
      <c r="F49" s="143">
        <v>76</v>
      </c>
      <c r="G49" s="144">
        <v>77</v>
      </c>
      <c r="H49" s="144">
        <v>75</v>
      </c>
      <c r="I49" s="144">
        <v>75</v>
      </c>
      <c r="J49" s="145">
        <v>82</v>
      </c>
      <c r="K49" s="144">
        <v>-6</v>
      </c>
      <c r="L49" s="146">
        <v>-7.3170731707317076</v>
      </c>
    </row>
    <row r="50" spans="1:12" s="110" customFormat="1" ht="24.95" customHeight="1" x14ac:dyDescent="0.2">
      <c r="A50" s="609" t="s">
        <v>192</v>
      </c>
      <c r="B50" s="610"/>
      <c r="C50" s="610"/>
      <c r="D50" s="611"/>
      <c r="E50" s="262">
        <v>12.161651552624347</v>
      </c>
      <c r="F50" s="263">
        <v>7081</v>
      </c>
      <c r="G50" s="264">
        <v>7324</v>
      </c>
      <c r="H50" s="264">
        <v>7470</v>
      </c>
      <c r="I50" s="264">
        <v>6787</v>
      </c>
      <c r="J50" s="265">
        <v>6765</v>
      </c>
      <c r="K50" s="263">
        <v>316</v>
      </c>
      <c r="L50" s="266">
        <v>4.6711012564671099</v>
      </c>
    </row>
    <row r="51" spans="1:12" s="110" customFormat="1" ht="15" customHeight="1" x14ac:dyDescent="0.2">
      <c r="A51" s="120"/>
      <c r="B51" s="119"/>
      <c r="C51" s="258" t="s">
        <v>106</v>
      </c>
      <c r="E51" s="113">
        <v>55.684225391893797</v>
      </c>
      <c r="F51" s="115">
        <v>3943</v>
      </c>
      <c r="G51" s="114">
        <v>4040</v>
      </c>
      <c r="H51" s="114">
        <v>4170</v>
      </c>
      <c r="I51" s="114">
        <v>3772</v>
      </c>
      <c r="J51" s="140">
        <v>3748</v>
      </c>
      <c r="K51" s="114">
        <v>195</v>
      </c>
      <c r="L51" s="116">
        <v>5.2027748132337246</v>
      </c>
    </row>
    <row r="52" spans="1:12" s="110" customFormat="1" ht="15" customHeight="1" x14ac:dyDescent="0.2">
      <c r="A52" s="120"/>
      <c r="B52" s="119"/>
      <c r="C52" s="258" t="s">
        <v>107</v>
      </c>
      <c r="E52" s="113">
        <v>44.315774608106203</v>
      </c>
      <c r="F52" s="115">
        <v>3138</v>
      </c>
      <c r="G52" s="114">
        <v>3284</v>
      </c>
      <c r="H52" s="114">
        <v>3300</v>
      </c>
      <c r="I52" s="114">
        <v>3015</v>
      </c>
      <c r="J52" s="140">
        <v>3017</v>
      </c>
      <c r="K52" s="114">
        <v>121</v>
      </c>
      <c r="L52" s="116">
        <v>4.0106065628107395</v>
      </c>
    </row>
    <row r="53" spans="1:12" s="110" customFormat="1" ht="15" customHeight="1" x14ac:dyDescent="0.2">
      <c r="A53" s="120"/>
      <c r="B53" s="119"/>
      <c r="C53" s="258" t="s">
        <v>187</v>
      </c>
      <c r="D53" s="110" t="s">
        <v>193</v>
      </c>
      <c r="E53" s="113">
        <v>30.320576189803699</v>
      </c>
      <c r="F53" s="115">
        <v>2147</v>
      </c>
      <c r="G53" s="114">
        <v>2568</v>
      </c>
      <c r="H53" s="114">
        <v>2684</v>
      </c>
      <c r="I53" s="114">
        <v>1990</v>
      </c>
      <c r="J53" s="140">
        <v>2158</v>
      </c>
      <c r="K53" s="114">
        <v>-11</v>
      </c>
      <c r="L53" s="116">
        <v>-0.50973123262279885</v>
      </c>
    </row>
    <row r="54" spans="1:12" s="110" customFormat="1" ht="15" customHeight="1" x14ac:dyDescent="0.2">
      <c r="A54" s="120"/>
      <c r="B54" s="119"/>
      <c r="D54" s="267" t="s">
        <v>194</v>
      </c>
      <c r="E54" s="113">
        <v>62.179785747554725</v>
      </c>
      <c r="F54" s="115">
        <v>1335</v>
      </c>
      <c r="G54" s="114">
        <v>1555</v>
      </c>
      <c r="H54" s="114">
        <v>1643</v>
      </c>
      <c r="I54" s="114">
        <v>1223</v>
      </c>
      <c r="J54" s="140">
        <v>1320</v>
      </c>
      <c r="K54" s="114">
        <v>15</v>
      </c>
      <c r="L54" s="116">
        <v>1.1363636363636365</v>
      </c>
    </row>
    <row r="55" spans="1:12" s="110" customFormat="1" ht="15" customHeight="1" x14ac:dyDescent="0.2">
      <c r="A55" s="120"/>
      <c r="B55" s="119"/>
      <c r="D55" s="267" t="s">
        <v>195</v>
      </c>
      <c r="E55" s="113">
        <v>37.820214252445275</v>
      </c>
      <c r="F55" s="115">
        <v>812</v>
      </c>
      <c r="G55" s="114">
        <v>1013</v>
      </c>
      <c r="H55" s="114">
        <v>1041</v>
      </c>
      <c r="I55" s="114">
        <v>767</v>
      </c>
      <c r="J55" s="140">
        <v>838</v>
      </c>
      <c r="K55" s="114">
        <v>-26</v>
      </c>
      <c r="L55" s="116">
        <v>-3.1026252983293556</v>
      </c>
    </row>
    <row r="56" spans="1:12" s="110" customFormat="1" ht="15" customHeight="1" x14ac:dyDescent="0.2">
      <c r="A56" s="120"/>
      <c r="B56" s="119" t="s">
        <v>196</v>
      </c>
      <c r="C56" s="258"/>
      <c r="E56" s="113">
        <v>69.038540807914259</v>
      </c>
      <c r="F56" s="115">
        <v>40197</v>
      </c>
      <c r="G56" s="114">
        <v>40104</v>
      </c>
      <c r="H56" s="114">
        <v>40231</v>
      </c>
      <c r="I56" s="114">
        <v>40290</v>
      </c>
      <c r="J56" s="140">
        <v>40195</v>
      </c>
      <c r="K56" s="114">
        <v>2</v>
      </c>
      <c r="L56" s="116">
        <v>4.9757432516482148E-3</v>
      </c>
    </row>
    <row r="57" spans="1:12" s="110" customFormat="1" ht="15" customHeight="1" x14ac:dyDescent="0.2">
      <c r="A57" s="120"/>
      <c r="B57" s="119"/>
      <c r="C57" s="258" t="s">
        <v>106</v>
      </c>
      <c r="E57" s="113">
        <v>49.023558972062595</v>
      </c>
      <c r="F57" s="115">
        <v>19706</v>
      </c>
      <c r="G57" s="114">
        <v>19640</v>
      </c>
      <c r="H57" s="114">
        <v>19799</v>
      </c>
      <c r="I57" s="114">
        <v>19838</v>
      </c>
      <c r="J57" s="140">
        <v>19715</v>
      </c>
      <c r="K57" s="114">
        <v>-9</v>
      </c>
      <c r="L57" s="116">
        <v>-4.5650519908698957E-2</v>
      </c>
    </row>
    <row r="58" spans="1:12" s="110" customFormat="1" ht="15" customHeight="1" x14ac:dyDescent="0.2">
      <c r="A58" s="120"/>
      <c r="B58" s="119"/>
      <c r="C58" s="258" t="s">
        <v>107</v>
      </c>
      <c r="E58" s="113">
        <v>50.976441027937405</v>
      </c>
      <c r="F58" s="115">
        <v>20491</v>
      </c>
      <c r="G58" s="114">
        <v>20464</v>
      </c>
      <c r="H58" s="114">
        <v>20432</v>
      </c>
      <c r="I58" s="114">
        <v>20452</v>
      </c>
      <c r="J58" s="140">
        <v>20480</v>
      </c>
      <c r="K58" s="114">
        <v>11</v>
      </c>
      <c r="L58" s="116">
        <v>5.37109375E-2</v>
      </c>
    </row>
    <row r="59" spans="1:12" s="110" customFormat="1" ht="15" customHeight="1" x14ac:dyDescent="0.2">
      <c r="A59" s="120"/>
      <c r="B59" s="119"/>
      <c r="C59" s="258" t="s">
        <v>105</v>
      </c>
      <c r="D59" s="110" t="s">
        <v>197</v>
      </c>
      <c r="E59" s="113">
        <v>91.979500957782918</v>
      </c>
      <c r="F59" s="115">
        <v>36973</v>
      </c>
      <c r="G59" s="114">
        <v>36860</v>
      </c>
      <c r="H59" s="114">
        <v>37003</v>
      </c>
      <c r="I59" s="114">
        <v>37059</v>
      </c>
      <c r="J59" s="140">
        <v>36991</v>
      </c>
      <c r="K59" s="114">
        <v>-18</v>
      </c>
      <c r="L59" s="116">
        <v>-4.8660484982833666E-2</v>
      </c>
    </row>
    <row r="60" spans="1:12" s="110" customFormat="1" ht="15" customHeight="1" x14ac:dyDescent="0.2">
      <c r="A60" s="120"/>
      <c r="B60" s="119"/>
      <c r="C60" s="258"/>
      <c r="D60" s="267" t="s">
        <v>198</v>
      </c>
      <c r="E60" s="113">
        <v>47.440023801152194</v>
      </c>
      <c r="F60" s="115">
        <v>17540</v>
      </c>
      <c r="G60" s="114">
        <v>17468</v>
      </c>
      <c r="H60" s="114">
        <v>17619</v>
      </c>
      <c r="I60" s="114">
        <v>17658</v>
      </c>
      <c r="J60" s="140">
        <v>17556</v>
      </c>
      <c r="K60" s="114">
        <v>-16</v>
      </c>
      <c r="L60" s="116">
        <v>-9.1136933242196405E-2</v>
      </c>
    </row>
    <row r="61" spans="1:12" s="110" customFormat="1" ht="15" customHeight="1" x14ac:dyDescent="0.2">
      <c r="A61" s="120"/>
      <c r="B61" s="119"/>
      <c r="C61" s="258"/>
      <c r="D61" s="267" t="s">
        <v>199</v>
      </c>
      <c r="E61" s="113">
        <v>52.559976198847806</v>
      </c>
      <c r="F61" s="115">
        <v>19433</v>
      </c>
      <c r="G61" s="114">
        <v>19392</v>
      </c>
      <c r="H61" s="114">
        <v>19384</v>
      </c>
      <c r="I61" s="114">
        <v>19401</v>
      </c>
      <c r="J61" s="140">
        <v>19435</v>
      </c>
      <c r="K61" s="114">
        <v>-2</v>
      </c>
      <c r="L61" s="116">
        <v>-1.0290712631849755E-2</v>
      </c>
    </row>
    <row r="62" spans="1:12" s="110" customFormat="1" ht="15" customHeight="1" x14ac:dyDescent="0.2">
      <c r="A62" s="120"/>
      <c r="B62" s="119"/>
      <c r="C62" s="258"/>
      <c r="D62" s="258" t="s">
        <v>200</v>
      </c>
      <c r="E62" s="113">
        <v>8.0204990422170805</v>
      </c>
      <c r="F62" s="115">
        <v>3224</v>
      </c>
      <c r="G62" s="114">
        <v>3244</v>
      </c>
      <c r="H62" s="114">
        <v>3228</v>
      </c>
      <c r="I62" s="114">
        <v>3231</v>
      </c>
      <c r="J62" s="140">
        <v>3204</v>
      </c>
      <c r="K62" s="114">
        <v>20</v>
      </c>
      <c r="L62" s="116">
        <v>0.62421972534332082</v>
      </c>
    </row>
    <row r="63" spans="1:12" s="110" customFormat="1" ht="15" customHeight="1" x14ac:dyDescent="0.2">
      <c r="A63" s="120"/>
      <c r="B63" s="119"/>
      <c r="C63" s="258"/>
      <c r="D63" s="267" t="s">
        <v>198</v>
      </c>
      <c r="E63" s="113">
        <v>67.183622828784124</v>
      </c>
      <c r="F63" s="115">
        <v>2166</v>
      </c>
      <c r="G63" s="114">
        <v>2172</v>
      </c>
      <c r="H63" s="114">
        <v>2180</v>
      </c>
      <c r="I63" s="114">
        <v>2180</v>
      </c>
      <c r="J63" s="140">
        <v>2159</v>
      </c>
      <c r="K63" s="114">
        <v>7</v>
      </c>
      <c r="L63" s="116">
        <v>0.32422417786012042</v>
      </c>
    </row>
    <row r="64" spans="1:12" s="110" customFormat="1" ht="15" customHeight="1" x14ac:dyDescent="0.2">
      <c r="A64" s="120"/>
      <c r="B64" s="119"/>
      <c r="C64" s="258"/>
      <c r="D64" s="267" t="s">
        <v>199</v>
      </c>
      <c r="E64" s="113">
        <v>32.816377171215883</v>
      </c>
      <c r="F64" s="115">
        <v>1058</v>
      </c>
      <c r="G64" s="114">
        <v>1072</v>
      </c>
      <c r="H64" s="114">
        <v>1048</v>
      </c>
      <c r="I64" s="114">
        <v>1051</v>
      </c>
      <c r="J64" s="140">
        <v>1045</v>
      </c>
      <c r="K64" s="114">
        <v>13</v>
      </c>
      <c r="L64" s="116">
        <v>1.2440191387559809</v>
      </c>
    </row>
    <row r="65" spans="1:12" s="110" customFormat="1" ht="15" customHeight="1" x14ac:dyDescent="0.2">
      <c r="A65" s="120"/>
      <c r="B65" s="119" t="s">
        <v>201</v>
      </c>
      <c r="C65" s="258"/>
      <c r="E65" s="113">
        <v>11.390491893377302</v>
      </c>
      <c r="F65" s="115">
        <v>6632</v>
      </c>
      <c r="G65" s="114">
        <v>6619</v>
      </c>
      <c r="H65" s="114">
        <v>6593</v>
      </c>
      <c r="I65" s="114">
        <v>6718</v>
      </c>
      <c r="J65" s="140">
        <v>6637</v>
      </c>
      <c r="K65" s="114">
        <v>-5</v>
      </c>
      <c r="L65" s="116">
        <v>-7.5335241826126262E-2</v>
      </c>
    </row>
    <row r="66" spans="1:12" s="110" customFormat="1" ht="15" customHeight="1" x14ac:dyDescent="0.2">
      <c r="A66" s="120"/>
      <c r="B66" s="119"/>
      <c r="C66" s="258" t="s">
        <v>106</v>
      </c>
      <c r="E66" s="113">
        <v>55.60916767189385</v>
      </c>
      <c r="F66" s="115">
        <v>3688</v>
      </c>
      <c r="G66" s="114">
        <v>3696</v>
      </c>
      <c r="H66" s="114">
        <v>3685</v>
      </c>
      <c r="I66" s="114">
        <v>3702</v>
      </c>
      <c r="J66" s="140">
        <v>3674</v>
      </c>
      <c r="K66" s="114">
        <v>14</v>
      </c>
      <c r="L66" s="116">
        <v>0.38105606967882416</v>
      </c>
    </row>
    <row r="67" spans="1:12" s="110" customFormat="1" ht="15" customHeight="1" x14ac:dyDescent="0.2">
      <c r="A67" s="120"/>
      <c r="B67" s="119"/>
      <c r="C67" s="258" t="s">
        <v>107</v>
      </c>
      <c r="E67" s="113">
        <v>44.39083232810615</v>
      </c>
      <c r="F67" s="115">
        <v>2944</v>
      </c>
      <c r="G67" s="114">
        <v>2923</v>
      </c>
      <c r="H67" s="114">
        <v>2908</v>
      </c>
      <c r="I67" s="114">
        <v>3016</v>
      </c>
      <c r="J67" s="140">
        <v>2963</v>
      </c>
      <c r="K67" s="114">
        <v>-19</v>
      </c>
      <c r="L67" s="116">
        <v>-0.64124198447519409</v>
      </c>
    </row>
    <row r="68" spans="1:12" s="110" customFormat="1" ht="15" customHeight="1" x14ac:dyDescent="0.2">
      <c r="A68" s="120"/>
      <c r="B68" s="119"/>
      <c r="C68" s="258" t="s">
        <v>105</v>
      </c>
      <c r="D68" s="110" t="s">
        <v>202</v>
      </c>
      <c r="E68" s="113">
        <v>14.610977080820266</v>
      </c>
      <c r="F68" s="115">
        <v>969</v>
      </c>
      <c r="G68" s="114">
        <v>965</v>
      </c>
      <c r="H68" s="114">
        <v>918</v>
      </c>
      <c r="I68" s="114">
        <v>927</v>
      </c>
      <c r="J68" s="140">
        <v>905</v>
      </c>
      <c r="K68" s="114">
        <v>64</v>
      </c>
      <c r="L68" s="116">
        <v>7.0718232044198892</v>
      </c>
    </row>
    <row r="69" spans="1:12" s="110" customFormat="1" ht="15" customHeight="1" x14ac:dyDescent="0.2">
      <c r="A69" s="120"/>
      <c r="B69" s="119"/>
      <c r="C69" s="258"/>
      <c r="D69" s="267" t="s">
        <v>198</v>
      </c>
      <c r="E69" s="113">
        <v>51.702786377708975</v>
      </c>
      <c r="F69" s="115">
        <v>501</v>
      </c>
      <c r="G69" s="114">
        <v>493</v>
      </c>
      <c r="H69" s="114">
        <v>475</v>
      </c>
      <c r="I69" s="114">
        <v>470</v>
      </c>
      <c r="J69" s="140">
        <v>459</v>
      </c>
      <c r="K69" s="114">
        <v>42</v>
      </c>
      <c r="L69" s="116">
        <v>9.1503267973856204</v>
      </c>
    </row>
    <row r="70" spans="1:12" s="110" customFormat="1" ht="15" customHeight="1" x14ac:dyDescent="0.2">
      <c r="A70" s="120"/>
      <c r="B70" s="119"/>
      <c r="C70" s="258"/>
      <c r="D70" s="267" t="s">
        <v>199</v>
      </c>
      <c r="E70" s="113">
        <v>48.297213622291025</v>
      </c>
      <c r="F70" s="115">
        <v>468</v>
      </c>
      <c r="G70" s="114">
        <v>472</v>
      </c>
      <c r="H70" s="114">
        <v>443</v>
      </c>
      <c r="I70" s="114">
        <v>457</v>
      </c>
      <c r="J70" s="140">
        <v>446</v>
      </c>
      <c r="K70" s="114">
        <v>22</v>
      </c>
      <c r="L70" s="116">
        <v>4.9327354260089686</v>
      </c>
    </row>
    <row r="71" spans="1:12" s="110" customFormat="1" ht="15" customHeight="1" x14ac:dyDescent="0.2">
      <c r="A71" s="120"/>
      <c r="B71" s="119"/>
      <c r="C71" s="258"/>
      <c r="D71" s="110" t="s">
        <v>203</v>
      </c>
      <c r="E71" s="113">
        <v>79.267189384800972</v>
      </c>
      <c r="F71" s="115">
        <v>5257</v>
      </c>
      <c r="G71" s="114">
        <v>5254</v>
      </c>
      <c r="H71" s="114">
        <v>5270</v>
      </c>
      <c r="I71" s="114">
        <v>5387</v>
      </c>
      <c r="J71" s="140">
        <v>5340</v>
      </c>
      <c r="K71" s="114">
        <v>-83</v>
      </c>
      <c r="L71" s="116">
        <v>-1.5543071161048689</v>
      </c>
    </row>
    <row r="72" spans="1:12" s="110" customFormat="1" ht="15" customHeight="1" x14ac:dyDescent="0.2">
      <c r="A72" s="120"/>
      <c r="B72" s="119"/>
      <c r="C72" s="258"/>
      <c r="D72" s="267" t="s">
        <v>198</v>
      </c>
      <c r="E72" s="113">
        <v>55.925432756324902</v>
      </c>
      <c r="F72" s="115">
        <v>2940</v>
      </c>
      <c r="G72" s="114">
        <v>2961</v>
      </c>
      <c r="H72" s="114">
        <v>2959</v>
      </c>
      <c r="I72" s="114">
        <v>2987</v>
      </c>
      <c r="J72" s="140">
        <v>2975</v>
      </c>
      <c r="K72" s="114">
        <v>-35</v>
      </c>
      <c r="L72" s="116">
        <v>-1.1764705882352942</v>
      </c>
    </row>
    <row r="73" spans="1:12" s="110" customFormat="1" ht="15" customHeight="1" x14ac:dyDescent="0.2">
      <c r="A73" s="120"/>
      <c r="B73" s="119"/>
      <c r="C73" s="258"/>
      <c r="D73" s="267" t="s">
        <v>199</v>
      </c>
      <c r="E73" s="113">
        <v>44.074567243675098</v>
      </c>
      <c r="F73" s="115">
        <v>2317</v>
      </c>
      <c r="G73" s="114">
        <v>2293</v>
      </c>
      <c r="H73" s="114">
        <v>2311</v>
      </c>
      <c r="I73" s="114">
        <v>2400</v>
      </c>
      <c r="J73" s="140">
        <v>2365</v>
      </c>
      <c r="K73" s="114">
        <v>-48</v>
      </c>
      <c r="L73" s="116">
        <v>-2.029598308668076</v>
      </c>
    </row>
    <row r="74" spans="1:12" s="110" customFormat="1" ht="15" customHeight="1" x14ac:dyDescent="0.2">
      <c r="A74" s="120"/>
      <c r="B74" s="119"/>
      <c r="C74" s="258"/>
      <c r="D74" s="110" t="s">
        <v>204</v>
      </c>
      <c r="E74" s="113">
        <v>6.1218335343787693</v>
      </c>
      <c r="F74" s="115">
        <v>406</v>
      </c>
      <c r="G74" s="114">
        <v>400</v>
      </c>
      <c r="H74" s="114">
        <v>405</v>
      </c>
      <c r="I74" s="114">
        <v>404</v>
      </c>
      <c r="J74" s="140">
        <v>392</v>
      </c>
      <c r="K74" s="114">
        <v>14</v>
      </c>
      <c r="L74" s="116">
        <v>3.5714285714285716</v>
      </c>
    </row>
    <row r="75" spans="1:12" s="110" customFormat="1" ht="15" customHeight="1" x14ac:dyDescent="0.2">
      <c r="A75" s="120"/>
      <c r="B75" s="119"/>
      <c r="C75" s="258"/>
      <c r="D75" s="267" t="s">
        <v>198</v>
      </c>
      <c r="E75" s="113">
        <v>60.837438423645317</v>
      </c>
      <c r="F75" s="115">
        <v>247</v>
      </c>
      <c r="G75" s="114">
        <v>242</v>
      </c>
      <c r="H75" s="114">
        <v>251</v>
      </c>
      <c r="I75" s="114">
        <v>245</v>
      </c>
      <c r="J75" s="140">
        <v>240</v>
      </c>
      <c r="K75" s="114">
        <v>7</v>
      </c>
      <c r="L75" s="116">
        <v>2.9166666666666665</v>
      </c>
    </row>
    <row r="76" spans="1:12" s="110" customFormat="1" ht="15" customHeight="1" x14ac:dyDescent="0.2">
      <c r="A76" s="120"/>
      <c r="B76" s="119"/>
      <c r="C76" s="258"/>
      <c r="D76" s="267" t="s">
        <v>199</v>
      </c>
      <c r="E76" s="113">
        <v>39.162561576354683</v>
      </c>
      <c r="F76" s="115">
        <v>159</v>
      </c>
      <c r="G76" s="114">
        <v>158</v>
      </c>
      <c r="H76" s="114">
        <v>154</v>
      </c>
      <c r="I76" s="114">
        <v>159</v>
      </c>
      <c r="J76" s="140">
        <v>152</v>
      </c>
      <c r="K76" s="114">
        <v>7</v>
      </c>
      <c r="L76" s="116">
        <v>4.6052631578947372</v>
      </c>
    </row>
    <row r="77" spans="1:12" s="110" customFormat="1" ht="15" customHeight="1" x14ac:dyDescent="0.2">
      <c r="A77" s="534"/>
      <c r="B77" s="119" t="s">
        <v>205</v>
      </c>
      <c r="C77" s="268"/>
      <c r="D77" s="182"/>
      <c r="E77" s="113">
        <v>7.409315746084089</v>
      </c>
      <c r="F77" s="115">
        <v>4314</v>
      </c>
      <c r="G77" s="114">
        <v>4350</v>
      </c>
      <c r="H77" s="114">
        <v>4438</v>
      </c>
      <c r="I77" s="114">
        <v>4377</v>
      </c>
      <c r="J77" s="140">
        <v>4381</v>
      </c>
      <c r="K77" s="114">
        <v>-67</v>
      </c>
      <c r="L77" s="116">
        <v>-1.5293312029217074</v>
      </c>
    </row>
    <row r="78" spans="1:12" s="110" customFormat="1" ht="15" customHeight="1" x14ac:dyDescent="0.2">
      <c r="A78" s="120"/>
      <c r="B78" s="119"/>
      <c r="C78" s="268" t="s">
        <v>106</v>
      </c>
      <c r="D78" s="182"/>
      <c r="E78" s="113">
        <v>54.334724153917477</v>
      </c>
      <c r="F78" s="115">
        <v>2344</v>
      </c>
      <c r="G78" s="114">
        <v>2333</v>
      </c>
      <c r="H78" s="114">
        <v>2392</v>
      </c>
      <c r="I78" s="114">
        <v>2350</v>
      </c>
      <c r="J78" s="140">
        <v>2342</v>
      </c>
      <c r="K78" s="114">
        <v>2</v>
      </c>
      <c r="L78" s="116">
        <v>8.5397096498719044E-2</v>
      </c>
    </row>
    <row r="79" spans="1:12" s="110" customFormat="1" ht="15" customHeight="1" x14ac:dyDescent="0.2">
      <c r="A79" s="123"/>
      <c r="B79" s="124"/>
      <c r="C79" s="260" t="s">
        <v>107</v>
      </c>
      <c r="D79" s="261"/>
      <c r="E79" s="125">
        <v>45.665275846082523</v>
      </c>
      <c r="F79" s="143">
        <v>1970</v>
      </c>
      <c r="G79" s="144">
        <v>2017</v>
      </c>
      <c r="H79" s="144">
        <v>2046</v>
      </c>
      <c r="I79" s="144">
        <v>2027</v>
      </c>
      <c r="J79" s="145">
        <v>2039</v>
      </c>
      <c r="K79" s="144">
        <v>-69</v>
      </c>
      <c r="L79" s="146">
        <v>-3.3840117704757233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58224</v>
      </c>
      <c r="E11" s="114">
        <v>58397</v>
      </c>
      <c r="F11" s="114">
        <v>58732</v>
      </c>
      <c r="G11" s="114">
        <v>58172</v>
      </c>
      <c r="H11" s="140">
        <v>57978</v>
      </c>
      <c r="I11" s="115">
        <v>246</v>
      </c>
      <c r="J11" s="116">
        <v>0.4242988719859257</v>
      </c>
    </row>
    <row r="12" spans="1:15" s="110" customFormat="1" ht="24.95" customHeight="1" x14ac:dyDescent="0.2">
      <c r="A12" s="193" t="s">
        <v>132</v>
      </c>
      <c r="B12" s="194" t="s">
        <v>133</v>
      </c>
      <c r="C12" s="113">
        <v>1.4530090684253916</v>
      </c>
      <c r="D12" s="115">
        <v>846</v>
      </c>
      <c r="E12" s="114">
        <v>808</v>
      </c>
      <c r="F12" s="114">
        <v>866</v>
      </c>
      <c r="G12" s="114">
        <v>845</v>
      </c>
      <c r="H12" s="140">
        <v>833</v>
      </c>
      <c r="I12" s="115">
        <v>13</v>
      </c>
      <c r="J12" s="116">
        <v>1.5606242496998799</v>
      </c>
    </row>
    <row r="13" spans="1:15" s="110" customFormat="1" ht="24.95" customHeight="1" x14ac:dyDescent="0.2">
      <c r="A13" s="193" t="s">
        <v>134</v>
      </c>
      <c r="B13" s="199" t="s">
        <v>214</v>
      </c>
      <c r="C13" s="113">
        <v>6.8287991206375374</v>
      </c>
      <c r="D13" s="115">
        <v>3976</v>
      </c>
      <c r="E13" s="114">
        <v>3987</v>
      </c>
      <c r="F13" s="114">
        <v>3999</v>
      </c>
      <c r="G13" s="114">
        <v>3920</v>
      </c>
      <c r="H13" s="140">
        <v>3894</v>
      </c>
      <c r="I13" s="115">
        <v>82</v>
      </c>
      <c r="J13" s="116">
        <v>2.1058038007190549</v>
      </c>
    </row>
    <row r="14" spans="1:15" s="287" customFormat="1" ht="24" customHeight="1" x14ac:dyDescent="0.2">
      <c r="A14" s="193" t="s">
        <v>215</v>
      </c>
      <c r="B14" s="199" t="s">
        <v>137</v>
      </c>
      <c r="C14" s="113">
        <v>16.766281945589448</v>
      </c>
      <c r="D14" s="115">
        <v>9762</v>
      </c>
      <c r="E14" s="114">
        <v>9803</v>
      </c>
      <c r="F14" s="114">
        <v>9903</v>
      </c>
      <c r="G14" s="114">
        <v>9801</v>
      </c>
      <c r="H14" s="140">
        <v>9833</v>
      </c>
      <c r="I14" s="115">
        <v>-71</v>
      </c>
      <c r="J14" s="116">
        <v>-0.72205837486016478</v>
      </c>
      <c r="K14" s="110"/>
      <c r="L14" s="110"/>
      <c r="M14" s="110"/>
      <c r="N14" s="110"/>
      <c r="O14" s="110"/>
    </row>
    <row r="15" spans="1:15" s="110" customFormat="1" ht="24.75" customHeight="1" x14ac:dyDescent="0.2">
      <c r="A15" s="193" t="s">
        <v>216</v>
      </c>
      <c r="B15" s="199" t="s">
        <v>217</v>
      </c>
      <c r="C15" s="113">
        <v>3.6909178345699369</v>
      </c>
      <c r="D15" s="115">
        <v>2149</v>
      </c>
      <c r="E15" s="114">
        <v>2163</v>
      </c>
      <c r="F15" s="114">
        <v>2188</v>
      </c>
      <c r="G15" s="114">
        <v>2152</v>
      </c>
      <c r="H15" s="140">
        <v>2193</v>
      </c>
      <c r="I15" s="115">
        <v>-44</v>
      </c>
      <c r="J15" s="116">
        <v>-2.0063839489284088</v>
      </c>
    </row>
    <row r="16" spans="1:15" s="287" customFormat="1" ht="24.95" customHeight="1" x14ac:dyDescent="0.2">
      <c r="A16" s="193" t="s">
        <v>218</v>
      </c>
      <c r="B16" s="199" t="s">
        <v>141</v>
      </c>
      <c r="C16" s="113">
        <v>10.375446551250343</v>
      </c>
      <c r="D16" s="115">
        <v>6041</v>
      </c>
      <c r="E16" s="114">
        <v>6105</v>
      </c>
      <c r="F16" s="114">
        <v>6153</v>
      </c>
      <c r="G16" s="114">
        <v>6083</v>
      </c>
      <c r="H16" s="140">
        <v>6072</v>
      </c>
      <c r="I16" s="115">
        <v>-31</v>
      </c>
      <c r="J16" s="116">
        <v>-0.51054018445322791</v>
      </c>
      <c r="K16" s="110"/>
      <c r="L16" s="110"/>
      <c r="M16" s="110"/>
      <c r="N16" s="110"/>
      <c r="O16" s="110"/>
    </row>
    <row r="17" spans="1:15" s="110" customFormat="1" ht="24.95" customHeight="1" x14ac:dyDescent="0.2">
      <c r="A17" s="193" t="s">
        <v>219</v>
      </c>
      <c r="B17" s="199" t="s">
        <v>220</v>
      </c>
      <c r="C17" s="113">
        <v>2.6999175597691671</v>
      </c>
      <c r="D17" s="115">
        <v>1572</v>
      </c>
      <c r="E17" s="114">
        <v>1535</v>
      </c>
      <c r="F17" s="114">
        <v>1562</v>
      </c>
      <c r="G17" s="114">
        <v>1566</v>
      </c>
      <c r="H17" s="140">
        <v>1568</v>
      </c>
      <c r="I17" s="115">
        <v>4</v>
      </c>
      <c r="J17" s="116">
        <v>0.25510204081632654</v>
      </c>
    </row>
    <row r="18" spans="1:15" s="287" customFormat="1" ht="24.95" customHeight="1" x14ac:dyDescent="0.2">
      <c r="A18" s="201" t="s">
        <v>144</v>
      </c>
      <c r="B18" s="202" t="s">
        <v>145</v>
      </c>
      <c r="C18" s="113">
        <v>6.1916048364935419</v>
      </c>
      <c r="D18" s="115">
        <v>3605</v>
      </c>
      <c r="E18" s="114">
        <v>3611</v>
      </c>
      <c r="F18" s="114">
        <v>3699</v>
      </c>
      <c r="G18" s="114">
        <v>3593</v>
      </c>
      <c r="H18" s="140">
        <v>3492</v>
      </c>
      <c r="I18" s="115">
        <v>113</v>
      </c>
      <c r="J18" s="116">
        <v>3.2359679266895762</v>
      </c>
      <c r="K18" s="110"/>
      <c r="L18" s="110"/>
      <c r="M18" s="110"/>
      <c r="N18" s="110"/>
      <c r="O18" s="110"/>
    </row>
    <row r="19" spans="1:15" s="110" customFormat="1" ht="24.95" customHeight="1" x14ac:dyDescent="0.2">
      <c r="A19" s="193" t="s">
        <v>146</v>
      </c>
      <c r="B19" s="199" t="s">
        <v>147</v>
      </c>
      <c r="C19" s="113">
        <v>14.255289914811762</v>
      </c>
      <c r="D19" s="115">
        <v>8300</v>
      </c>
      <c r="E19" s="114">
        <v>8391</v>
      </c>
      <c r="F19" s="114">
        <v>8409</v>
      </c>
      <c r="G19" s="114">
        <v>8506</v>
      </c>
      <c r="H19" s="140">
        <v>8539</v>
      </c>
      <c r="I19" s="115">
        <v>-239</v>
      </c>
      <c r="J19" s="116">
        <v>-2.7989225904672677</v>
      </c>
    </row>
    <row r="20" spans="1:15" s="287" customFormat="1" ht="24.95" customHeight="1" x14ac:dyDescent="0.2">
      <c r="A20" s="193" t="s">
        <v>148</v>
      </c>
      <c r="B20" s="199" t="s">
        <v>149</v>
      </c>
      <c r="C20" s="113">
        <v>3.053723550425941</v>
      </c>
      <c r="D20" s="115">
        <v>1778</v>
      </c>
      <c r="E20" s="114">
        <v>1783</v>
      </c>
      <c r="F20" s="114">
        <v>1780</v>
      </c>
      <c r="G20" s="114">
        <v>1820</v>
      </c>
      <c r="H20" s="140">
        <v>1817</v>
      </c>
      <c r="I20" s="115">
        <v>-39</v>
      </c>
      <c r="J20" s="116">
        <v>-2.1463951568519537</v>
      </c>
      <c r="K20" s="110"/>
      <c r="L20" s="110"/>
      <c r="M20" s="110"/>
      <c r="N20" s="110"/>
      <c r="O20" s="110"/>
    </row>
    <row r="21" spans="1:15" s="110" customFormat="1" ht="24.95" customHeight="1" x14ac:dyDescent="0.2">
      <c r="A21" s="201" t="s">
        <v>150</v>
      </c>
      <c r="B21" s="202" t="s">
        <v>151</v>
      </c>
      <c r="C21" s="113">
        <v>3.0966611706512777</v>
      </c>
      <c r="D21" s="115">
        <v>1803</v>
      </c>
      <c r="E21" s="114">
        <v>1841</v>
      </c>
      <c r="F21" s="114">
        <v>1875</v>
      </c>
      <c r="G21" s="114">
        <v>1833</v>
      </c>
      <c r="H21" s="140">
        <v>1780</v>
      </c>
      <c r="I21" s="115">
        <v>23</v>
      </c>
      <c r="J21" s="116">
        <v>1.2921348314606742</v>
      </c>
    </row>
    <row r="22" spans="1:15" s="110" customFormat="1" ht="24.95" customHeight="1" x14ac:dyDescent="0.2">
      <c r="A22" s="201" t="s">
        <v>152</v>
      </c>
      <c r="B22" s="199" t="s">
        <v>153</v>
      </c>
      <c r="C22" s="113">
        <v>0.86905743336081342</v>
      </c>
      <c r="D22" s="115">
        <v>506</v>
      </c>
      <c r="E22" s="114">
        <v>512</v>
      </c>
      <c r="F22" s="114">
        <v>518</v>
      </c>
      <c r="G22" s="114">
        <v>514</v>
      </c>
      <c r="H22" s="140">
        <v>527</v>
      </c>
      <c r="I22" s="115">
        <v>-21</v>
      </c>
      <c r="J22" s="116">
        <v>-3.9848197343453511</v>
      </c>
    </row>
    <row r="23" spans="1:15" s="110" customFormat="1" ht="24.95" customHeight="1" x14ac:dyDescent="0.2">
      <c r="A23" s="193" t="s">
        <v>154</v>
      </c>
      <c r="B23" s="199" t="s">
        <v>155</v>
      </c>
      <c r="C23" s="113">
        <v>2.0180681505908216</v>
      </c>
      <c r="D23" s="115">
        <v>1175</v>
      </c>
      <c r="E23" s="114">
        <v>1208</v>
      </c>
      <c r="F23" s="114">
        <v>1201</v>
      </c>
      <c r="G23" s="114">
        <v>1182</v>
      </c>
      <c r="H23" s="140">
        <v>1197</v>
      </c>
      <c r="I23" s="115">
        <v>-22</v>
      </c>
      <c r="J23" s="116">
        <v>-1.8379281537176273</v>
      </c>
    </row>
    <row r="24" spans="1:15" s="110" customFormat="1" ht="24.95" customHeight="1" x14ac:dyDescent="0.2">
      <c r="A24" s="193" t="s">
        <v>156</v>
      </c>
      <c r="B24" s="199" t="s">
        <v>221</v>
      </c>
      <c r="C24" s="113">
        <v>4.1786892003297611</v>
      </c>
      <c r="D24" s="115">
        <v>2433</v>
      </c>
      <c r="E24" s="114">
        <v>2471</v>
      </c>
      <c r="F24" s="114">
        <v>2487</v>
      </c>
      <c r="G24" s="114">
        <v>2641</v>
      </c>
      <c r="H24" s="140">
        <v>2645</v>
      </c>
      <c r="I24" s="115">
        <v>-212</v>
      </c>
      <c r="J24" s="116">
        <v>-8.0151228733459359</v>
      </c>
    </row>
    <row r="25" spans="1:15" s="110" customFormat="1" ht="24.95" customHeight="1" x14ac:dyDescent="0.2">
      <c r="A25" s="193" t="s">
        <v>222</v>
      </c>
      <c r="B25" s="204" t="s">
        <v>159</v>
      </c>
      <c r="C25" s="113">
        <v>2.8854080791426218</v>
      </c>
      <c r="D25" s="115">
        <v>1680</v>
      </c>
      <c r="E25" s="114">
        <v>1665</v>
      </c>
      <c r="F25" s="114">
        <v>1667</v>
      </c>
      <c r="G25" s="114">
        <v>1632</v>
      </c>
      <c r="H25" s="140">
        <v>1595</v>
      </c>
      <c r="I25" s="115">
        <v>85</v>
      </c>
      <c r="J25" s="116">
        <v>5.3291536050156738</v>
      </c>
    </row>
    <row r="26" spans="1:15" s="110" customFormat="1" ht="24.95" customHeight="1" x14ac:dyDescent="0.2">
      <c r="A26" s="201">
        <v>782.78300000000002</v>
      </c>
      <c r="B26" s="203" t="s">
        <v>160</v>
      </c>
      <c r="C26" s="113">
        <v>1.2606485298158834</v>
      </c>
      <c r="D26" s="115">
        <v>734</v>
      </c>
      <c r="E26" s="114">
        <v>678</v>
      </c>
      <c r="F26" s="114">
        <v>748</v>
      </c>
      <c r="G26" s="114">
        <v>731</v>
      </c>
      <c r="H26" s="140">
        <v>632</v>
      </c>
      <c r="I26" s="115">
        <v>102</v>
      </c>
      <c r="J26" s="116">
        <v>16.139240506329113</v>
      </c>
    </row>
    <row r="27" spans="1:15" s="110" customFormat="1" ht="24.95" customHeight="1" x14ac:dyDescent="0.2">
      <c r="A27" s="193" t="s">
        <v>161</v>
      </c>
      <c r="B27" s="199" t="s">
        <v>223</v>
      </c>
      <c r="C27" s="113">
        <v>12.338554547952734</v>
      </c>
      <c r="D27" s="115">
        <v>7184</v>
      </c>
      <c r="E27" s="114">
        <v>7172</v>
      </c>
      <c r="F27" s="114">
        <v>7135</v>
      </c>
      <c r="G27" s="114">
        <v>6975</v>
      </c>
      <c r="H27" s="140">
        <v>6957</v>
      </c>
      <c r="I27" s="115">
        <v>227</v>
      </c>
      <c r="J27" s="116">
        <v>3.2629006755785541</v>
      </c>
    </row>
    <row r="28" spans="1:15" s="110" customFormat="1" ht="24.95" customHeight="1" x14ac:dyDescent="0.2">
      <c r="A28" s="193" t="s">
        <v>163</v>
      </c>
      <c r="B28" s="199" t="s">
        <v>164</v>
      </c>
      <c r="C28" s="113">
        <v>2.2808463863698818</v>
      </c>
      <c r="D28" s="115">
        <v>1328</v>
      </c>
      <c r="E28" s="114">
        <v>1335</v>
      </c>
      <c r="F28" s="114">
        <v>1339</v>
      </c>
      <c r="G28" s="114">
        <v>1294</v>
      </c>
      <c r="H28" s="140">
        <v>1291</v>
      </c>
      <c r="I28" s="115">
        <v>37</v>
      </c>
      <c r="J28" s="116">
        <v>2.8659953524399691</v>
      </c>
    </row>
    <row r="29" spans="1:15" s="110" customFormat="1" ht="24.95" customHeight="1" x14ac:dyDescent="0.2">
      <c r="A29" s="193">
        <v>86</v>
      </c>
      <c r="B29" s="199" t="s">
        <v>165</v>
      </c>
      <c r="C29" s="113">
        <v>6.8425391591096458</v>
      </c>
      <c r="D29" s="115">
        <v>3984</v>
      </c>
      <c r="E29" s="114">
        <v>4006</v>
      </c>
      <c r="F29" s="114">
        <v>4058</v>
      </c>
      <c r="G29" s="114">
        <v>4080</v>
      </c>
      <c r="H29" s="140">
        <v>4151</v>
      </c>
      <c r="I29" s="115">
        <v>-167</v>
      </c>
      <c r="J29" s="116">
        <v>-4.023126957359672</v>
      </c>
    </row>
    <row r="30" spans="1:15" s="110" customFormat="1" ht="24.95" customHeight="1" x14ac:dyDescent="0.2">
      <c r="A30" s="193">
        <v>87.88</v>
      </c>
      <c r="B30" s="204" t="s">
        <v>166</v>
      </c>
      <c r="C30" s="113">
        <v>11.864523220665017</v>
      </c>
      <c r="D30" s="115">
        <v>6908</v>
      </c>
      <c r="E30" s="114">
        <v>6881</v>
      </c>
      <c r="F30" s="114">
        <v>6799</v>
      </c>
      <c r="G30" s="114">
        <v>6606</v>
      </c>
      <c r="H30" s="140">
        <v>6600</v>
      </c>
      <c r="I30" s="115">
        <v>308</v>
      </c>
      <c r="J30" s="116">
        <v>4.666666666666667</v>
      </c>
    </row>
    <row r="31" spans="1:15" s="110" customFormat="1" ht="24.95" customHeight="1" x14ac:dyDescent="0.2">
      <c r="A31" s="193" t="s">
        <v>167</v>
      </c>
      <c r="B31" s="199" t="s">
        <v>168</v>
      </c>
      <c r="C31" s="113">
        <v>3.8145781808189061</v>
      </c>
      <c r="D31" s="115">
        <v>2221</v>
      </c>
      <c r="E31" s="114">
        <v>2244</v>
      </c>
      <c r="F31" s="114">
        <v>2248</v>
      </c>
      <c r="G31" s="114">
        <v>2198</v>
      </c>
      <c r="H31" s="140">
        <v>2194</v>
      </c>
      <c r="I31" s="115">
        <v>27</v>
      </c>
      <c r="J31" s="116">
        <v>1.2306289881494987</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1.4530090684253916</v>
      </c>
      <c r="D34" s="115">
        <v>846</v>
      </c>
      <c r="E34" s="114">
        <v>808</v>
      </c>
      <c r="F34" s="114">
        <v>866</v>
      </c>
      <c r="G34" s="114">
        <v>845</v>
      </c>
      <c r="H34" s="140">
        <v>833</v>
      </c>
      <c r="I34" s="115">
        <v>13</v>
      </c>
      <c r="J34" s="116">
        <v>1.5606242496998799</v>
      </c>
    </row>
    <row r="35" spans="1:10" s="110" customFormat="1" ht="24.95" customHeight="1" x14ac:dyDescent="0.2">
      <c r="A35" s="292" t="s">
        <v>171</v>
      </c>
      <c r="B35" s="293" t="s">
        <v>172</v>
      </c>
      <c r="C35" s="113">
        <v>29.786685902720528</v>
      </c>
      <c r="D35" s="115">
        <v>17343</v>
      </c>
      <c r="E35" s="114">
        <v>17401</v>
      </c>
      <c r="F35" s="114">
        <v>17601</v>
      </c>
      <c r="G35" s="114">
        <v>17314</v>
      </c>
      <c r="H35" s="140">
        <v>17219</v>
      </c>
      <c r="I35" s="115">
        <v>124</v>
      </c>
      <c r="J35" s="116">
        <v>0.72013473488588187</v>
      </c>
    </row>
    <row r="36" spans="1:10" s="110" customFormat="1" ht="24.95" customHeight="1" x14ac:dyDescent="0.2">
      <c r="A36" s="294" t="s">
        <v>173</v>
      </c>
      <c r="B36" s="295" t="s">
        <v>174</v>
      </c>
      <c r="C36" s="125">
        <v>68.758587524045069</v>
      </c>
      <c r="D36" s="143">
        <v>40034</v>
      </c>
      <c r="E36" s="144">
        <v>40187</v>
      </c>
      <c r="F36" s="144">
        <v>40264</v>
      </c>
      <c r="G36" s="144">
        <v>40012</v>
      </c>
      <c r="H36" s="145">
        <v>39925</v>
      </c>
      <c r="I36" s="143">
        <v>109</v>
      </c>
      <c r="J36" s="146">
        <v>0.27301189730745146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2020-09-25T07:01:55Z</dcterms:created>
  <dcterms:modified xsi:type="dcterms:W3CDTF">2020-09-28T08:06:31Z</dcterms:modified>
</cp:coreProperties>
</file>