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G32" i="24" s="1"/>
  <c r="C31" i="24"/>
  <c r="C30" i="24"/>
  <c r="C29" i="24"/>
  <c r="C28" i="24"/>
  <c r="C27" i="24"/>
  <c r="C26" i="24"/>
  <c r="C25" i="24"/>
  <c r="C24" i="24"/>
  <c r="I24" i="24" s="1"/>
  <c r="C23" i="24"/>
  <c r="C22" i="24"/>
  <c r="C21" i="24"/>
  <c r="C20" i="24"/>
  <c r="C19" i="24"/>
  <c r="C18" i="24"/>
  <c r="I18" i="24" s="1"/>
  <c r="C17" i="24"/>
  <c r="C16" i="24"/>
  <c r="I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K9" i="24"/>
  <c r="F9" i="24"/>
  <c r="D19" i="24"/>
  <c r="J19" i="24"/>
  <c r="H19" i="24"/>
  <c r="K19" i="24"/>
  <c r="F19" i="24"/>
  <c r="K22" i="24"/>
  <c r="H22" i="24"/>
  <c r="F22" i="24"/>
  <c r="D22" i="24"/>
  <c r="J22" i="24"/>
  <c r="D35" i="24"/>
  <c r="J35" i="24"/>
  <c r="H35" i="24"/>
  <c r="K35" i="24"/>
  <c r="F35" i="24"/>
  <c r="B45" i="24"/>
  <c r="B39" i="24"/>
  <c r="G29" i="24"/>
  <c r="M29" i="24"/>
  <c r="E29" i="24"/>
  <c r="L29" i="24"/>
  <c r="I29" i="24"/>
  <c r="K16" i="24"/>
  <c r="H16" i="24"/>
  <c r="F16" i="24"/>
  <c r="D16" i="24"/>
  <c r="J16" i="24"/>
  <c r="D29" i="24"/>
  <c r="J29" i="24"/>
  <c r="H29" i="24"/>
  <c r="K29" i="24"/>
  <c r="F29" i="24"/>
  <c r="K32" i="24"/>
  <c r="H32" i="24"/>
  <c r="F32" i="24"/>
  <c r="D32" i="24"/>
  <c r="J32" i="24"/>
  <c r="G23" i="24"/>
  <c r="L23" i="24"/>
  <c r="I23" i="24"/>
  <c r="E23" i="24"/>
  <c r="M23" i="24"/>
  <c r="D7" i="24"/>
  <c r="J7" i="24"/>
  <c r="H7" i="24"/>
  <c r="K7" i="24"/>
  <c r="F7" i="24"/>
  <c r="D23" i="24"/>
  <c r="J23" i="24"/>
  <c r="H23" i="24"/>
  <c r="K23" i="24"/>
  <c r="F23" i="24"/>
  <c r="K26" i="24"/>
  <c r="H26" i="24"/>
  <c r="F26" i="24"/>
  <c r="D26" i="24"/>
  <c r="J26" i="24"/>
  <c r="G7" i="24"/>
  <c r="L7" i="24"/>
  <c r="I7" i="24"/>
  <c r="M7" i="24"/>
  <c r="E7" i="24"/>
  <c r="G9" i="24"/>
  <c r="L9" i="24"/>
  <c r="I9" i="24"/>
  <c r="M9" i="24"/>
  <c r="E9" i="24"/>
  <c r="G17" i="24"/>
  <c r="L17" i="24"/>
  <c r="I17" i="24"/>
  <c r="M17" i="24"/>
  <c r="E17" i="24"/>
  <c r="M20" i="24"/>
  <c r="E20" i="24"/>
  <c r="L20" i="24"/>
  <c r="I20" i="24"/>
  <c r="G20" i="24"/>
  <c r="G33" i="24"/>
  <c r="M33" i="24"/>
  <c r="E33" i="24"/>
  <c r="L33" i="24"/>
  <c r="I33" i="24"/>
  <c r="I37" i="24"/>
  <c r="G37" i="24"/>
  <c r="L37" i="24"/>
  <c r="M37" i="24"/>
  <c r="E37" i="24"/>
  <c r="D17" i="24"/>
  <c r="J17" i="24"/>
  <c r="H17" i="24"/>
  <c r="K17" i="24"/>
  <c r="F17" i="24"/>
  <c r="K20" i="24"/>
  <c r="H20" i="24"/>
  <c r="F20" i="24"/>
  <c r="D20" i="24"/>
  <c r="J20" i="24"/>
  <c r="D33" i="24"/>
  <c r="J33" i="24"/>
  <c r="H33" i="24"/>
  <c r="K33" i="24"/>
  <c r="F33" i="24"/>
  <c r="H37" i="24"/>
  <c r="F37" i="24"/>
  <c r="D37" i="24"/>
  <c r="K37" i="24"/>
  <c r="J37" i="24"/>
  <c r="M8" i="24"/>
  <c r="E8" i="24"/>
  <c r="L8" i="24"/>
  <c r="I8" i="24"/>
  <c r="G8" i="24"/>
  <c r="G27" i="24"/>
  <c r="L27" i="24"/>
  <c r="I27" i="24"/>
  <c r="M27" i="24"/>
  <c r="E27" i="24"/>
  <c r="K8" i="24"/>
  <c r="H8" i="24"/>
  <c r="F8" i="24"/>
  <c r="D8" i="24"/>
  <c r="J8" i="24"/>
  <c r="B14" i="24"/>
  <c r="B6" i="24"/>
  <c r="D27" i="24"/>
  <c r="J27" i="24"/>
  <c r="H27" i="24"/>
  <c r="K27" i="24"/>
  <c r="F27" i="24"/>
  <c r="K30" i="24"/>
  <c r="H30" i="24"/>
  <c r="F30" i="24"/>
  <c r="D30" i="24"/>
  <c r="J30" i="24"/>
  <c r="G21" i="24"/>
  <c r="L21" i="24"/>
  <c r="I21" i="24"/>
  <c r="E21" i="24"/>
  <c r="M21" i="24"/>
  <c r="M38" i="24"/>
  <c r="E38" i="24"/>
  <c r="L38" i="24"/>
  <c r="G38" i="24"/>
  <c r="I38" i="24"/>
  <c r="D21" i="24"/>
  <c r="J21" i="24"/>
  <c r="H21" i="24"/>
  <c r="F21" i="24"/>
  <c r="K21" i="24"/>
  <c r="K24" i="24"/>
  <c r="H24" i="24"/>
  <c r="F24" i="24"/>
  <c r="D24" i="24"/>
  <c r="J24" i="24"/>
  <c r="D38" i="24"/>
  <c r="K38" i="24"/>
  <c r="J38" i="24"/>
  <c r="H38" i="24"/>
  <c r="F38" i="24"/>
  <c r="G15" i="24"/>
  <c r="L15" i="24"/>
  <c r="I15" i="24"/>
  <c r="M15" i="24"/>
  <c r="E15" i="24"/>
  <c r="G31" i="24"/>
  <c r="M31" i="24"/>
  <c r="E31" i="24"/>
  <c r="L31" i="24"/>
  <c r="I31" i="24"/>
  <c r="D15" i="24"/>
  <c r="J15" i="24"/>
  <c r="H15" i="24"/>
  <c r="K15" i="24"/>
  <c r="F15" i="24"/>
  <c r="K18" i="24"/>
  <c r="H18" i="24"/>
  <c r="F18" i="24"/>
  <c r="D18" i="24"/>
  <c r="J18" i="24"/>
  <c r="D31" i="24"/>
  <c r="J31" i="24"/>
  <c r="H31" i="24"/>
  <c r="K31" i="24"/>
  <c r="F31" i="24"/>
  <c r="K34" i="24"/>
  <c r="H34" i="24"/>
  <c r="F34" i="24"/>
  <c r="D34" i="24"/>
  <c r="J34" i="24"/>
  <c r="G25" i="24"/>
  <c r="L25" i="24"/>
  <c r="I25" i="24"/>
  <c r="M25" i="24"/>
  <c r="E25" i="24"/>
  <c r="M28" i="24"/>
  <c r="E28" i="24"/>
  <c r="L28" i="24"/>
  <c r="I28" i="24"/>
  <c r="G28" i="24"/>
  <c r="D25" i="24"/>
  <c r="J25" i="24"/>
  <c r="H25" i="24"/>
  <c r="K25" i="24"/>
  <c r="F25" i="24"/>
  <c r="K28" i="24"/>
  <c r="H28" i="24"/>
  <c r="F28" i="24"/>
  <c r="D28" i="24"/>
  <c r="J28" i="24"/>
  <c r="G19" i="24"/>
  <c r="L19" i="24"/>
  <c r="I19" i="24"/>
  <c r="E19" i="24"/>
  <c r="M19" i="24"/>
  <c r="G35" i="24"/>
  <c r="M35" i="24"/>
  <c r="E35" i="24"/>
  <c r="L35" i="24"/>
  <c r="I35" i="24"/>
  <c r="G16" i="24"/>
  <c r="C14" i="24"/>
  <c r="C6" i="24"/>
  <c r="M22" i="24"/>
  <c r="E22" i="24"/>
  <c r="L22" i="24"/>
  <c r="I30" i="24"/>
  <c r="M30" i="24"/>
  <c r="E30" i="24"/>
  <c r="L30" i="24"/>
  <c r="C45" i="24"/>
  <c r="C39" i="24"/>
  <c r="G18" i="24"/>
  <c r="G2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2" i="24"/>
  <c r="G24" i="24"/>
  <c r="M18" i="24"/>
  <c r="E18" i="24"/>
  <c r="L18" i="24"/>
  <c r="M26" i="24"/>
  <c r="E26" i="24"/>
  <c r="L26" i="24"/>
  <c r="I34" i="24"/>
  <c r="M34" i="24"/>
  <c r="E34" i="24"/>
  <c r="L34" i="24"/>
  <c r="G26" i="24"/>
  <c r="G30" i="24"/>
  <c r="I26" i="24"/>
  <c r="M16" i="24"/>
  <c r="E16" i="24"/>
  <c r="L16" i="24"/>
  <c r="M24" i="24"/>
  <c r="E24" i="24"/>
  <c r="L24" i="24"/>
  <c r="I32" i="24"/>
  <c r="M32" i="24"/>
  <c r="E32" i="24"/>
  <c r="L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F44" i="24"/>
  <c r="G40" i="24"/>
  <c r="G42" i="24"/>
  <c r="G44" i="24"/>
  <c r="L43" i="24"/>
  <c r="L40" i="24"/>
  <c r="L42" i="24"/>
  <c r="L44" i="24"/>
  <c r="E40" i="24"/>
  <c r="E42" i="24"/>
  <c r="E44" i="24"/>
  <c r="I79" i="24" l="1"/>
  <c r="M14" i="24"/>
  <c r="E14" i="24"/>
  <c r="L14" i="24"/>
  <c r="G14" i="24"/>
  <c r="I14" i="24"/>
  <c r="K6" i="24"/>
  <c r="H6" i="24"/>
  <c r="F6" i="24"/>
  <c r="D6" i="24"/>
  <c r="J6" i="24"/>
  <c r="K77" i="24"/>
  <c r="K14" i="24"/>
  <c r="H14" i="24"/>
  <c r="F14" i="24"/>
  <c r="D14" i="24"/>
  <c r="J14" i="24"/>
  <c r="H39" i="24"/>
  <c r="F39" i="24"/>
  <c r="D39" i="24"/>
  <c r="K39" i="24"/>
  <c r="J39" i="24"/>
  <c r="H45" i="24"/>
  <c r="F45" i="24"/>
  <c r="D45" i="24"/>
  <c r="K45" i="24"/>
  <c r="J45" i="24"/>
  <c r="I39" i="24"/>
  <c r="G39" i="24"/>
  <c r="L39" i="24"/>
  <c r="M39" i="24"/>
  <c r="E39" i="24"/>
  <c r="I45" i="24"/>
  <c r="G45" i="24"/>
  <c r="L45" i="24"/>
  <c r="M45" i="24"/>
  <c r="E45" i="24"/>
  <c r="M6" i="24"/>
  <c r="E6" i="24"/>
  <c r="L6" i="24"/>
  <c r="I6" i="24"/>
  <c r="G6" i="24"/>
  <c r="J79" i="24"/>
  <c r="J78" i="24"/>
  <c r="K79" i="24" l="1"/>
  <c r="K78" i="24"/>
  <c r="I78" i="24"/>
  <c r="I83" i="24" l="1"/>
  <c r="I82" i="24"/>
  <c r="I81" i="24"/>
</calcChain>
</file>

<file path=xl/sharedStrings.xml><?xml version="1.0" encoding="utf-8"?>
<sst xmlns="http://schemas.openxmlformats.org/spreadsheetml/2006/main" count="1724" uniqueCount="520">
  <si>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</si>
  <si>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</si>
  <si>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</si>
  <si>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</si>
  <si>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</si>
  <si>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</si>
  <si>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</si>
  <si>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</si>
  <si>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</si>
  <si>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</si>
  <si>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</si>
  <si>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</si>
  <si>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</si>
  <si>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Cuxhaven (03352)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</si>
  <si>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</si>
  <si>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</si>
  <si>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</si>
  <si>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</si>
  <si>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</si>
  <si>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</si>
  <si>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</si>
  <si>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</si>
  <si>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</si>
  <si>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</si>
  <si>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</si>
  <si>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</si>
  <si>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</si>
  <si>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</si>
  <si>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</si>
  <si>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</si>
  <si>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</si>
  <si>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</si>
  <si>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</si>
  <si>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</si>
  <si>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</si>
  <si>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</si>
  <si>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</si>
  <si>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</si>
  <si>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</si>
  <si>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</si>
  <si>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</si>
  <si>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</si>
  <si>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</si>
  <si>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</si>
  <si>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</si>
  <si>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</si>
  <si>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</si>
  <si>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</si>
  <si>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</si>
  <si>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</si>
  <si>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</si>
  <si>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</si>
  <si>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</si>
  <si>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</si>
  <si>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</si>
  <si>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</si>
  <si>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</si>
  <si>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</si>
  <si>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</si>
  <si>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</si>
  <si>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</si>
  <si>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</si>
  <si>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</si>
  <si>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</si>
  <si>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</si>
  <si>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</si>
  <si>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</si>
  <si>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</si>
  <si>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</si>
  <si>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</si>
  <si>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</si>
  <si>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</si>
  <si>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</si>
  <si>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</si>
  <si>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</si>
  <si>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</si>
  <si>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</si>
  <si>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</si>
  <si>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</si>
  <si>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</si>
  <si>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</si>
  <si>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</si>
  <si>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</si>
  <si>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</si>
  <si>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</si>
  <si>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</si>
  <si>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</si>
  <si>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</si>
  <si>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</si>
  <si>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</si>
  <si>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</si>
  <si>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</si>
  <si>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Cuxhaven (03352);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</si>
  <si>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</si>
  <si>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</si>
  <si>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</si>
  <si>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</si>
  <si>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</si>
  <si>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</si>
  <si>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</si>
  <si>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</si>
  <si>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</si>
  <si>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</si>
  <si>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</si>
  <si>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</si>
  <si>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</si>
  <si>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</si>
  <si>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</si>
  <si>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</si>
  <si>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</si>
  <si>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</si>
  <si>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</si>
  <si>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</si>
  <si>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</si>
  <si>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</si>
  <si>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</si>
  <si>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</si>
  <si>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</si>
  <si>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</si>
  <si>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</si>
  <si>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</si>
  <si>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</si>
  <si>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</si>
  <si>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</si>
  <si>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</si>
  <si>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</si>
  <si>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</si>
  <si>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</si>
  <si>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</si>
  <si>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</si>
  <si>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</si>
  <si>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</si>
  <si>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</si>
  <si>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</si>
  <si>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</si>
  <si>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</si>
  <si>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</si>
  <si>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</si>
  <si>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</si>
  <si>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</si>
  <si>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</si>
  <si>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</si>
  <si>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</si>
  <si>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</si>
  <si>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</si>
  <si>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</si>
  <si>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</si>
  <si>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</si>
  <si>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</si>
  <si>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</si>
  <si>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</si>
  <si>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</si>
  <si>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</si>
  <si>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</si>
  <si>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</si>
  <si>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</si>
  <si>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</si>
  <si>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</si>
  <si>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</si>
  <si>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</si>
  <si>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</si>
  <si>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</si>
  <si>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</si>
  <si>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</si>
  <si>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</si>
  <si>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</si>
  <si>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</si>
  <si>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</si>
  <si>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</si>
  <si>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</si>
  <si>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</si>
  <si>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</si>
  <si>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</si>
  <si>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</si>
  <si>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</si>
  <si>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</si>
  <si>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</si>
  <si>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</si>
  <si>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</si>
  <si>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</si>
  <si>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</si>
  <si>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</si>
  <si>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</si>
  <si>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Cuxhaven (03352)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</si>
  <si>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</si>
  <si>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</si>
  <si>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</si>
  <si>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</si>
  <si>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</si>
  <si>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</si>
  <si>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</si>
  <si>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</si>
  <si>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</si>
  <si>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</si>
  <si>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</si>
  <si>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</si>
  <si>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</si>
  <si>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</si>
  <si>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</si>
  <si>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</si>
  <si>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</si>
  <si>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</si>
  <si>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</si>
  <si>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</si>
  <si>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</si>
  <si>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</si>
  <si>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</si>
  <si>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</si>
  <si>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</si>
  <si>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</si>
  <si>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</si>
  <si>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</si>
  <si>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</si>
  <si>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</si>
  <si>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</si>
  <si>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</si>
  <si>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</si>
  <si>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</si>
  <si>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</si>
  <si>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</si>
  <si>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</si>
  <si>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</si>
  <si>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</si>
  <si>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</si>
  <si>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</si>
  <si>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</si>
  <si>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</si>
  <si>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</si>
  <si>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</si>
  <si>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</si>
  <si>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</si>
  <si>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</si>
  <si>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</si>
  <si>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</si>
  <si>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</si>
  <si>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</si>
  <si>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</si>
  <si>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</si>
  <si>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</si>
  <si>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</si>
  <si>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</si>
  <si>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</si>
  <si>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</si>
  <si>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</si>
  <si>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</si>
  <si>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</si>
  <si>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</si>
  <si>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</si>
  <si>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</si>
  <si>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</si>
  <si>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</si>
  <si>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</si>
  <si>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</si>
  <si>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</si>
  <si>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</si>
  <si>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</si>
  <si>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</si>
  <si>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</si>
  <si>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</si>
  <si>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</si>
  <si>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</si>
  <si>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</si>
  <si>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</si>
  <si>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</si>
  <si>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</si>
  <si>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</si>
  <si>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</si>
  <si>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</si>
  <si>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</si>
  <si>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</si>
  <si>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</si>
  <si>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</si>
  <si>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</si>
  <si>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</si>
  <si>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</si>
  <si>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</si>
  <si>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</si>
  <si>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</si>
  <si>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</si>
  <si>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</si>
  <si>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</si>
  <si>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</si>
  <si>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</si>
  <si>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</si>
  <si>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</si>
  <si>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</si>
  <si>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</si>
  <si>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</si>
  <si>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</si>
  <si>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</si>
  <si>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</si>
  <si>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</si>
  <si>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</si>
  <si>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</si>
  <si>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</si>
  <si>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</si>
  <si>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</si>
  <si>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</si>
  <si>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</si>
  <si>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</si>
  <si>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</si>
  <si>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</si>
  <si>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</si>
  <si>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</si>
  <si>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</si>
  <si>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</si>
  <si>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</si>
  <si>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</si>
  <si>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</si>
  <si>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</si>
  <si>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</si>
  <si>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</si>
  <si>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</si>
  <si>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</si>
  <si>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</si>
  <si>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</si>
  <si>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</si>
  <si>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</si>
  <si>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</si>
  <si>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</si>
  <si>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</si>
  <si>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</si>
  <si>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</si>
  <si>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</si>
  <si>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</si>
  <si>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</si>
  <si>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</si>
  <si>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</si>
  <si>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</si>
  <si>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</si>
  <si>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</si>
  <si>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</si>
  <si>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</si>
  <si>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</si>
  <si>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</si>
  <si>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</si>
  <si>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</si>
  <si>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</si>
  <si>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</si>
  <si>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</si>
  <si>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</si>
  <si>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</si>
  <si>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</si>
  <si>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</si>
  <si>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</si>
  <si>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</si>
  <si>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</si>
  <si>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</si>
  <si>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</si>
  <si>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</si>
  <si>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</si>
  <si>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</si>
  <si>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</si>
  <si>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</si>
  <si>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</si>
  <si>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</si>
  <si>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</si>
  <si>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</si>
  <si>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</si>
  <si>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</si>
  <si>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</si>
  <si>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</si>
  <si>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</si>
  <si>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</si>
  <si>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</si>
  <si>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</si>
  <si>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</si>
  <si>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</si>
  <si>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</si>
  <si>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</si>
  <si>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</si>
  <si>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</si>
  <si>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</si>
  <si>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Cuxhaven (03352);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</si>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</sst>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{CCC6A55F-7B5D-4452-B2D7-B8FE53DF7BE0}</c15:txfldGUID>
                      <c15:f>Daten_Diagramme!$D$6</c15:f>
                      <c15:dlblFieldTableCache>
                        <c:ptCount val="1"/>
                        <c:pt idx="0">
                          <c:v>2.7</c:v>
                        </c:pt>
                      </c15:dlblFieldTableCache>
                    </c15:dlblFTEntry>
                  </c15:dlblFieldTable>
                  <c15:showDataLabelsRange val="0"/>
                </c:ext>
                <c:ext xmlns:c16="http://schemas.microsoft.com/office/drawing/2014/chart" uri="{C3380CC4-5D6E-409C-BE32-E72D297353CC}">
                  <c16:uniqueId val="{00000000-8DBE-4C2B-8760-FD603F8D0025}"/>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{9BA46A0E-9723-4C45-BE95-EA42F57F33B3}</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8DBE-4C2B-8760-FD603F8D002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{A6395F6B-7FA3-49D8-BE95-770E74F75034}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DBE-4C2B-8760-FD603F8D002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{3478D758-54EC-475E-B47A-BEAC5CC4ACF6}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DBE-4C2B-8760-FD603F8D002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2.6972381448671183</c:v>
                </c:pt>
                <c:pt idx="1">
                  <c:v>1.4040057212208159</c:v>
                </c:pt>
                <c:pt idx="2">
                  <c:v>1.1186464311118853</c:v>
                </c:pt>
                <c:pt idx="3">
                  <c:v>1.0875687030768</c:v>
                </c:pt>
              </c:numCache>
            </c:numRef>
          </c:val>
          <c:extLst>
            <c:ext xmlns:c16="http://schemas.microsoft.com/office/drawing/2014/chart" uri="{C3380CC4-5D6E-409C-BE32-E72D297353CC}">
              <c16:uniqueId val="{00000004-8DBE-4C2B-8760-FD603F8D002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{3A9C9ED3-D56C-4122-AB11-04ED16EEB99F}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DBE-4C2B-8760-FD603F8D002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{EE1E419A-6A7B-4410-A47E-152CF7B649A4}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DBE-4C2B-8760-FD603F8D002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{5DEBC3C6-92F4-4403-B277-7E5F81A1E5A8}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DBE-4C2B-8760-FD603F8D002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{5FFB1178-E4C0-46AE-BE3C-BFFF325C2A83}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DBE-4C2B-8760-FD603F8D00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DBE-4C2B-8760-FD603F8D002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DBE-4C2B-8760-FD603F8D002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{05449145-BDF1-4313-ABB0-C1CFC89DEB77}</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B55A-4E67-BC29-FFFEEC38D4ED}"/>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{FE5943CA-AD04-4FB2-85B4-5F35B80CAA69}</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B55A-4E67-BC29-FFFEEC38D4E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{1CD73BAF-DA6C-4919-857C-2D8F2FC1E61F}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55A-4E67-BC29-FFFEEC38D4E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{D0E07616-E77C-4E9F-A9FF-07F226DE8EA7}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55A-4E67-BC29-FFFEEC38D4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-2.8020815462915309</c:v>
                </c:pt>
                <c:pt idx="1">
                  <c:v>-2.8801937126160149</c:v>
                </c:pt>
                <c:pt idx="2">
                  <c:v>-2.7637010795899166</c:v>
                </c:pt>
                <c:pt idx="3">
                  <c:v>-2.8655893304673015</c:v>
                </c:pt>
              </c:numCache>
            </c:numRef>
          </c:val>
          <c:extLst>
            <c:ext xmlns:c16="http://schemas.microsoft.com/office/drawing/2014/chart" uri="{C3380CC4-5D6E-409C-BE32-E72D297353CC}">
              <c16:uniqueId val="{00000004-B55A-4E67-BC29-FFFEEC38D4E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{68C74C1C-B371-4AC2-9244-FE564E952514}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55A-4E67-BC29-FFFEEC38D4E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{2EC41B60-DA5E-452C-8977-4868AC7080C2}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55A-4E67-BC29-FFFEEC38D4E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{1CF5B59C-15ED-409F-9B00-6356A4917B8C}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55A-4E67-BC29-FFFEEC38D4E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{A74B9178-CB4E-45D7-ABBB-0091B6BFE29D}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55A-4E67-BC29-FFFEEC38D4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55A-4E67-BC29-FFFEEC38D4E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55A-4E67-BC29-FFFEEC38D4E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{E86EF5C5-12FE-49D5-AAC6-DC584AB1582B}</c15:txfldGUID>
                      <c15:f>Daten_Diagramme!$D$14</c15:f>
                      <c15:dlblFieldTableCache>
                        <c:ptCount val="1"/>
                        <c:pt idx="0">
                          <c:v>2.7</c:v>
                        </c:pt>
                      </c15:dlblFieldTableCache>
                    </c15:dlblFTEntry>
                  </c15:dlblFieldTable>
                  <c15:showDataLabelsRange val="0"/>
                </c:ext>
                <c:ext xmlns:c16="http://schemas.microsoft.com/office/drawing/2014/chart" uri="{C3380CC4-5D6E-409C-BE32-E72D297353CC}">
                  <c16:uniqueId val="{00000000-C711-44D1-8CE5-B9741DDD5C28}"/>
                </c:ext>
              </c:extLst>
            </c:dLbl>
            <c:dLbl>
              <c:idx val="1"/>
              <c:tx>
                <c:strRef>
                  <c:f>Daten_Diagramme!$D$15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{80647198-0D7F-44F6-B40B-408EABC0D9EF}</c15:txfldGUID>
                      <c15:f>Daten_Diagramme!$D$15</c15:f>
                      <c15:dlblFieldTableCache>
                        <c:ptCount val="1"/>
                        <c:pt idx="0">
                          <c:v>1.8</c:v>
                        </c:pt>
                      </c15:dlblFieldTableCache>
                    </c15:dlblFTEntry>
                  </c15:dlblFieldTable>
                  <c15:showDataLabelsRange val="0"/>
                </c:ext>
                <c:ext xmlns:c16="http://schemas.microsoft.com/office/drawing/2014/chart" uri="{C3380CC4-5D6E-409C-BE32-E72D297353CC}">
                  <c16:uniqueId val="{00000001-C711-44D1-8CE5-B9741DDD5C28}"/>
                </c:ext>
              </c:extLst>
            </c:dLbl>
            <c:dLbl>
              <c:idx val="2"/>
              <c:tx>
                <c:strRef>
                  <c:f>Daten_Diagramme!$D$16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{728A010E-3F03-416C-85D4-C8A11CF8890D}</c15:txfldGUID>
                      <c15:f>Daten_Diagramme!$D$16</c15:f>
                      <c15:dlblFieldTableCache>
                        <c:ptCount val="1"/>
                        <c:pt idx="0">
                          <c:v>-1.2</c:v>
                        </c:pt>
                      </c15:dlblFieldTableCache>
                    </c15:dlblFTEntry>
                  </c15:dlblFieldTable>
                  <c15:showDataLabelsRange val="0"/>
                </c:ext>
                <c:ext xmlns:c16="http://schemas.microsoft.com/office/drawing/2014/chart" uri="{C3380CC4-5D6E-409C-BE32-E72D297353CC}">
                  <c16:uniqueId val="{00000002-C711-44D1-8CE5-B9741DDD5C28}"/>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{298E54A8-3399-4F61-B603-08C776012FDB}</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C711-44D1-8CE5-B9741DDD5C28}"/>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{3473BD5D-07A8-4DDA-8299-FE6303CA545E}</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C711-44D1-8CE5-B9741DDD5C28}"/>
                </c:ext>
              </c:extLst>
            </c:dLbl>
            <c:dLbl>
              <c:idx val="5"/>
              <c:tx>
                <c:strRef>
                  <c:f>Daten_Diagramme!$D$19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{3DFCC786-023D-44D3-9AC6-EB643FF30836}</c15:txfldGUID>
                      <c15:f>Daten_Diagramme!$D$19</c15:f>
                      <c15:dlblFieldTableCache>
                        <c:ptCount val="1"/>
                        <c:pt idx="0">
                          <c:v>0.3</c:v>
                        </c:pt>
                      </c15:dlblFieldTableCache>
                    </c15:dlblFTEntry>
                  </c15:dlblFieldTable>
                  <c15:showDataLabelsRange val="0"/>
                </c:ext>
                <c:ext xmlns:c16="http://schemas.microsoft.com/office/drawing/2014/chart" uri="{C3380CC4-5D6E-409C-BE32-E72D297353CC}">
                  <c16:uniqueId val="{00000005-C711-44D1-8CE5-B9741DDD5C28}"/>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{BA4E13D6-4D77-427A-AF80-CF3B69FF0112}</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C711-44D1-8CE5-B9741DDD5C28}"/>
                </c:ext>
              </c:extLst>
            </c:dLbl>
            <c:dLbl>
              <c:idx val="7"/>
              <c:tx>
                <c:strRef>
                  <c:f>Daten_Diagramme!$D$21</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{FB61958C-6A84-4EB4-9506-B45AFF5913AB}</c15:txfldGUID>
                      <c15:f>Daten_Diagramme!$D$21</c15:f>
                      <c15:dlblFieldTableCache>
                        <c:ptCount val="1"/>
                        <c:pt idx="0">
                          <c:v>14.3</c:v>
                        </c:pt>
                      </c15:dlblFieldTableCache>
                    </c15:dlblFTEntry>
                  </c15:dlblFieldTable>
                  <c15:showDataLabelsRange val="0"/>
                </c:ext>
                <c:ext xmlns:c16="http://schemas.microsoft.com/office/drawing/2014/chart" uri="{C3380CC4-5D6E-409C-BE32-E72D297353CC}">
                  <c16:uniqueId val="{00000007-C711-44D1-8CE5-B9741DDD5C28}"/>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{0441740C-A5BD-4C08-9660-3E945A9CEBC4}</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C711-44D1-8CE5-B9741DDD5C28}"/>
                </c:ext>
              </c:extLst>
            </c:dLbl>
            <c:dLbl>
              <c:idx val="9"/>
              <c:tx>
                <c:strRef>
                  <c:f>Daten_Diagramme!$D$23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{AFB1E2A4-6A2F-4CC9-9E46-8883C99AFA3F}</c15:txfldGUID>
                      <c15:f>Daten_Diagramme!$D$23</c15:f>
                      <c15:dlblFieldTableCache>
                        <c:ptCount val="1"/>
                        <c:pt idx="0">
                          <c:v>0.9</c:v>
                        </c:pt>
                      </c15:dlblFieldTableCache>
                    </c15:dlblFTEntry>
                  </c15:dlblFieldTable>
                  <c15:showDataLabelsRange val="0"/>
                </c:ext>
                <c:ext xmlns:c16="http://schemas.microsoft.com/office/drawing/2014/chart" uri="{C3380CC4-5D6E-409C-BE32-E72D297353CC}">
                  <c16:uniqueId val="{00000009-C711-44D1-8CE5-B9741DDD5C28}"/>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{59EABAF4-04B4-44BB-98C9-D9F1B5909CAC}</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C711-44D1-8CE5-B9741DDD5C28}"/>
                </c:ext>
              </c:extLst>
            </c:dLbl>
            <c:dLbl>
              <c:idx val="11"/>
              <c:tx>
                <c:strRef>
                  <c:f>Daten_Diagramme!$D$25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{DB482C5E-558B-4666-BFAF-BF8B4C5BF100}</c15:txfldGUID>
                      <c15:f>Daten_Diagramme!$D$25</c15:f>
                      <c15:dlblFieldTableCache>
                        <c:ptCount val="1"/>
                        <c:pt idx="0">
                          <c:v>0.5</c:v>
                        </c:pt>
                      </c15:dlblFieldTableCache>
                    </c15:dlblFTEntry>
                  </c15:dlblFieldTable>
                  <c15:showDataLabelsRange val="0"/>
                </c:ext>
                <c:ext xmlns:c16="http://schemas.microsoft.com/office/drawing/2014/chart" uri="{C3380CC4-5D6E-409C-BE32-E72D297353CC}">
                  <c16:uniqueId val="{0000000B-C711-44D1-8CE5-B9741DDD5C28}"/>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{8E433FAD-AE30-4840-A0B7-944AE26DCA72}</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C711-44D1-8CE5-B9741DDD5C28}"/>
                </c:ext>
              </c:extLst>
            </c:dLbl>
            <c:dLbl>
              <c:idx val="13"/>
              <c:tx>
                <c:strRef>
                  <c:f>Daten_Diagramme!$D$27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{EA567824-D569-4052-8912-EF5EF052C5B0}</c15:txfldGUID>
                      <c15:f>Daten_Diagramme!$D$27</c15:f>
                      <c15:dlblFieldTableCache>
                        <c:ptCount val="1"/>
                        <c:pt idx="0">
                          <c:v>4.5</c:v>
                        </c:pt>
                      </c15:dlblFieldTableCache>
                    </c15:dlblFTEntry>
                  </c15:dlblFieldTable>
                  <c15:showDataLabelsRange val="0"/>
                </c:ext>
                <c:ext xmlns:c16="http://schemas.microsoft.com/office/drawing/2014/chart" uri="{C3380CC4-5D6E-409C-BE32-E72D297353CC}">
                  <c16:uniqueId val="{0000000D-C711-44D1-8CE5-B9741DDD5C28}"/>
                </c:ext>
              </c:extLst>
            </c:dLbl>
            <c:dLbl>
              <c:idx val="14"/>
              <c:tx>
                <c:strRef>
                  <c:f>Daten_Diagramme!$D$28</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{7A7E2B25-49DE-44ED-8FBC-2D9E38EDAA7E}</c15:txfldGUID>
                      <c15:f>Daten_Diagramme!$D$28</c15:f>
                      <c15:dlblFieldTableCache>
                        <c:ptCount val="1"/>
                        <c:pt idx="0">
                          <c:v>9.3</c:v>
                        </c:pt>
                      </c15:dlblFieldTableCache>
                    </c15:dlblFTEntry>
                  </c15:dlblFieldTable>
                  <c15:showDataLabelsRange val="0"/>
                </c:ext>
                <c:ext xmlns:c16="http://schemas.microsoft.com/office/drawing/2014/chart" uri="{C3380CC4-5D6E-409C-BE32-E72D297353CC}">
                  <c16:uniqueId val="{0000000E-C711-44D1-8CE5-B9741DDD5C28}"/>
                </c:ext>
              </c:extLst>
            </c:dLbl>
            <c:dLbl>
              <c:idx val="15"/>
              <c:tx>
                <c:strRef>
                  <c:f>Daten_Diagramme!$D$29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{2B686450-E25A-468B-BB0F-12C0A9D87110}</c15:txfldGUID>
                      <c15:f>Daten_Diagramme!$D$29</c15:f>
                      <c15:dlblFieldTableCache>
                        <c:ptCount val="1"/>
                        <c:pt idx="0">
                          <c:v>-4.9</c:v>
                        </c:pt>
                      </c15:dlblFieldTableCache>
                    </c15:dlblFTEntry>
                  </c15:dlblFieldTable>
                  <c15:showDataLabelsRange val="0"/>
                </c:ext>
                <c:ext xmlns:c16="http://schemas.microsoft.com/office/drawing/2014/chart" uri="{C3380CC4-5D6E-409C-BE32-E72D297353CC}">
                  <c16:uniqueId val="{0000000F-C711-44D1-8CE5-B9741DDD5C28}"/>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{6EA992E6-62A2-4E2E-B23A-F4E23110D40F}</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C711-44D1-8CE5-B9741DDD5C28}"/>
                </c:ext>
              </c:extLst>
            </c:dLbl>
            <c:dLbl>
              <c:idx val="17"/>
              <c:tx>
                <c:strRef>
                  <c:f>Daten_Diagramme!$D$31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{DC392FFE-4F68-4313-AED6-4DC4EC676639}</c15:txfldGUID>
                      <c15:f>Daten_Diagramme!$D$31</c15:f>
                      <c15:dlblFieldTableCache>
                        <c:ptCount val="1"/>
                        <c:pt idx="0">
                          <c:v>3.7</c:v>
                        </c:pt>
                      </c15:dlblFieldTableCache>
                    </c15:dlblFTEntry>
                  </c15:dlblFieldTable>
                  <c15:showDataLabelsRange val="0"/>
                </c:ext>
                <c:ext xmlns:c16="http://schemas.microsoft.com/office/drawing/2014/chart" uri="{C3380CC4-5D6E-409C-BE32-E72D297353CC}">
                  <c16:uniqueId val="{00000011-C711-44D1-8CE5-B9741DDD5C28}"/>
                </c:ext>
              </c:extLst>
            </c:dLbl>
            <c:dLbl>
              <c:idx val="18"/>
              <c:tx>
                <c:strRef>
                  <c:f>Daten_Diagramme!$D$32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{5FA72DC0-C8CB-451F-9878-4885C424A506}</c15:txfldGUID>
                      <c15:f>Daten_Diagramme!$D$32</c15:f>
                      <c15:dlblFieldTableCache>
                        <c:ptCount val="1"/>
                        <c:pt idx="0">
                          <c:v>1.1</c:v>
                        </c:pt>
                      </c15:dlblFieldTableCache>
                    </c15:dlblFTEntry>
                  </c15:dlblFieldTable>
                  <c15:showDataLabelsRange val="0"/>
                </c:ext>
                <c:ext xmlns:c16="http://schemas.microsoft.com/office/drawing/2014/chart" uri="{C3380CC4-5D6E-409C-BE32-E72D297353CC}">
                  <c16:uniqueId val="{00000012-C711-44D1-8CE5-B9741DDD5C28}"/>
                </c:ext>
              </c:extLst>
            </c:dLbl>
            <c:dLbl>
              <c:idx val="19"/>
              <c:tx>
                <c:strRef>
                  <c:f>Daten_Diagramme!$D$33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{3FFC0E3D-D411-4942-8037-2FE60E33F613}</c15:txfldGUID>
                      <c15:f>Daten_Diagramme!$D$33</c15:f>
                      <c15:dlblFieldTableCache>
                        <c:ptCount val="1"/>
                        <c:pt idx="0">
                          <c:v>4.0</c:v>
                        </c:pt>
                      </c15:dlblFieldTableCache>
                    </c15:dlblFTEntry>
                  </c15:dlblFieldTable>
                  <c15:showDataLabelsRange val="0"/>
                </c:ext>
                <c:ext xmlns:c16="http://schemas.microsoft.com/office/drawing/2014/chart" uri="{C3380CC4-5D6E-409C-BE32-E72D297353CC}">
                  <c16:uniqueId val="{00000013-C711-44D1-8CE5-B9741DDD5C28}"/>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{8F9A9CBE-E99B-4B56-B14A-5AE73DC0DCE9}</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C711-44D1-8CE5-B9741DDD5C28}"/>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{957315B2-7C97-4AB8-AE93-EA6639279927}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C711-44D1-8CE5-B9741DDD5C2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{394DFCCC-B996-418F-8F81-93A22E0969B3}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711-44D1-8CE5-B9741DDD5C28}"/>
                </c:ext>
              </c:extLst>
            </c:dLbl>
            <c:dLbl>
              <c:idx val="23"/>
              <c:tx>
                <c:strRef>
                  <c:f>Daten_Diagramme!$D$37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{C748A661-5128-4F58-9E53-90CD43206E68}</c15:txfldGUID>
                      <c15:f>Daten_Diagramme!$D$37</c15:f>
                      <c15:dlblFieldTableCache>
                        <c:ptCount val="1"/>
                        <c:pt idx="0">
                          <c:v>1.8</c:v>
                        </c:pt>
                      </c15:dlblFieldTableCache>
                    </c15:dlblFTEntry>
                  </c15:dlblFieldTable>
                  <c15:showDataLabelsRange val="0"/>
                </c:ext>
                <c:ext xmlns:c16="http://schemas.microsoft.com/office/drawing/2014/chart" uri="{C3380CC4-5D6E-409C-BE32-E72D297353CC}">
                  <c16:uniqueId val="{00000017-C711-44D1-8CE5-B9741DDD5C28}"/>
                </c:ext>
              </c:extLst>
            </c:dLbl>
            <c:dLbl>
              <c:idx val="24"/>
              <c:layout>
                <c:manualLayout>
                  <c:x val="4.7769028871392123E-3"/>
                  <c:y val="-4.6876052205785108E-5"/>
                </c:manualLayout>
              </c:layout>
              <c:tx>
                <c:strRef>
                  <c:f>Daten_Diagramme!$D$38</c:f>
                  <c:strCache>
                    <c:ptCount val="1"/>
                    <c:pt idx="0">
                      <c:v>5.3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{69D12E02-7BE6-4D92-85F5-0B929FA4C44A}</c15:txfldGUID>
                      <c15:f>Daten_Diagramme!$D$38</c15:f>
                      <c15:dlblFieldTableCache>
                        <c:ptCount val="1"/>
                        <c:pt idx="0">
                          <c:v>5.3</c:v>
                        </c:pt>
                      </c15:dlblFieldTableCache>
                    </c15:dlblFTEntry>
                  </c15:dlblFieldTable>
                  <c15:showDataLabelsRange val="0"/>
                </c:ext>
                <c:ext xmlns:c16="http://schemas.microsoft.com/office/drawing/2014/chart" uri="{C3380CC4-5D6E-409C-BE32-E72D297353CC}">
                  <c16:uniqueId val="{00000018-C711-44D1-8CE5-B9741DDD5C28}"/>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{E4B5C05D-C817-4588-991B-4B3283C09701}</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C711-44D1-8CE5-B9741DDD5C2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{31A6AF98-2ECD-4964-8FBC-861537888373}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711-44D1-8CE5-B9741DDD5C2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{0ED0DC28-97F5-4537-A033-F39F01634F74}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711-44D1-8CE5-B9741DDD5C2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{870A9565-51F1-4A5E-8F0B-887ECC454084}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711-44D1-8CE5-B9741DDD5C2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{811AA9D4-9378-43AB-86B7-AFE0FCE1F770}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711-44D1-8CE5-B9741DDD5C2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{552F28C8-ECEB-4B41-BDA5-D08FB0908FB2}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711-44D1-8CE5-B9741DDD5C28}"/>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{D69B501A-E5AF-40C0-A3E8-C9E5C959C185}</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C711-44D1-8CE5-B9741DDD5C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2.6972381448671183</c:v>
                </c:pt>
                <c:pt idx="1">
                  <c:v>1.79472798653954</c:v>
                </c:pt>
                <c:pt idx="2">
                  <c:v>-1.1703511053315996</c:v>
                </c:pt>
                <c:pt idx="3">
                  <c:v>0.34173430158052115</c:v>
                </c:pt>
                <c:pt idx="4">
                  <c:v>0.322061191626409</c:v>
                </c:pt>
                <c:pt idx="5">
                  <c:v>0.31347962382445144</c:v>
                </c:pt>
                <c:pt idx="6">
                  <c:v>0.5494505494505495</c:v>
                </c:pt>
                <c:pt idx="7">
                  <c:v>14.308608058608058</c:v>
                </c:pt>
                <c:pt idx="8">
                  <c:v>0.77312716608904297</c:v>
                </c:pt>
                <c:pt idx="9">
                  <c:v>0.88803088803088803</c:v>
                </c:pt>
                <c:pt idx="10">
                  <c:v>-0.57947019867549665</c:v>
                </c:pt>
                <c:pt idx="11">
                  <c:v>0.50251256281407031</c:v>
                </c:pt>
                <c:pt idx="12">
                  <c:v>0.69204152249134943</c:v>
                </c:pt>
                <c:pt idx="13">
                  <c:v>4.5344910757356489</c:v>
                </c:pt>
                <c:pt idx="14">
                  <c:v>9.252669039145907</c:v>
                </c:pt>
                <c:pt idx="15">
                  <c:v>-4.8808172531214531</c:v>
                </c:pt>
                <c:pt idx="16">
                  <c:v>1.9372077488309953</c:v>
                </c:pt>
                <c:pt idx="17">
                  <c:v>3.6984352773826457</c:v>
                </c:pt>
                <c:pt idx="18">
                  <c:v>1.0836845273931366</c:v>
                </c:pt>
                <c:pt idx="19">
                  <c:v>3.9951573849878934</c:v>
                </c:pt>
                <c:pt idx="20">
                  <c:v>-0.39973351099267157</c:v>
                </c:pt>
                <c:pt idx="21">
                  <c:v>0</c:v>
                </c:pt>
                <c:pt idx="23">
                  <c:v>1.79472798653954</c:v>
                </c:pt>
                <c:pt idx="24">
                  <c:v>5.2631578947368425</c:v>
                </c:pt>
                <c:pt idx="25">
                  <c:v>1.8277452910581529</c:v>
                </c:pt>
              </c:numCache>
            </c:numRef>
          </c:val>
          <c:extLst>
            <c:ext xmlns:c16="http://schemas.microsoft.com/office/drawing/2014/chart" uri="{C3380CC4-5D6E-409C-BE32-E72D297353CC}">
              <c16:uniqueId val="{00000020-C711-44D1-8CE5-B9741DDD5C2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{7D7D3DA8-608F-4018-BBDE-C135F51CA8B7}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711-44D1-8CE5-B9741DDD5C2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{7973D3DF-93B0-4756-BAE1-C3732CE35DC7}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711-44D1-8CE5-B9741DDD5C2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{2A844F4B-2DAD-4E27-B08B-532B1F6B8BD6}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711-44D1-8CE5-B9741DDD5C2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{0FECCF78-B646-42FF-8399-B7FABE00316F}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711-44D1-8CE5-B9741DDD5C2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{DE1CDBC7-7A3B-432F-BD2C-FAF564D87480}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711-44D1-8CE5-B9741DDD5C2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{4890C079-76E2-464F-8B94-9A1ED817B25A}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711-44D1-8CE5-B9741DDD5C2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{936DC3F5-02FB-4EA2-9875-8525421856CF}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711-44D1-8CE5-B9741DDD5C2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{71694277-969C-4A6A-88B3-1D6AA781B493}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711-44D1-8CE5-B9741DDD5C2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{B03E1514-7BE1-4D89-B70E-D59ADB5377CC}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711-44D1-8CE5-B9741DDD5C2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{937B9C44-9C6B-4E2F-9463-C366709F7A20}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711-44D1-8CE5-B9741DDD5C2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{DBAF9071-2887-4F5A-A8DF-CC524BEBFD43}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711-44D1-8CE5-B9741DDD5C2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{47F8EA9A-E1F2-4308-BBE3-A1FF51E3DA5B}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711-44D1-8CE5-B9741DDD5C2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{DB3864F1-C018-41F5-9C2A-C273D2E0FB14}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711-44D1-8CE5-B9741DDD5C2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{E3C87CC3-F6C9-46B8-A959-AF926FC9233F}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711-44D1-8CE5-B9741DDD5C2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{F7C94B6A-9D40-4050-9D7E-A9625A240DAA}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711-44D1-8CE5-B9741DDD5C2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{7306908A-1FC0-46CC-A720-F10802A03A91}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711-44D1-8CE5-B9741DDD5C2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{A11A0492-982B-4348-8131-7B2CE938E470}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711-44D1-8CE5-B9741DDD5C2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{73DF1364-463E-44C2-A519-4B5D6C22F445}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711-44D1-8CE5-B9741DDD5C2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{EB95CDE1-B18C-47EF-A644-E4313631E5C8}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711-44D1-8CE5-B9741DDD5C2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{A3117531-E029-46C1-A211-4D9E3AAEF5A1}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711-44D1-8CE5-B9741DDD5C2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{FA9592D3-E938-443B-B17F-498D7E5A2041}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711-44D1-8CE5-B9741DDD5C2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{56EEDC5D-E594-4022-82F3-1F9D9B6CBD34}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711-44D1-8CE5-B9741DDD5C2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{B9A8828F-3F0B-4B1D-A5CC-9F8B9F0BA057}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711-44D1-8CE5-B9741DDD5C2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{97FFFDEB-F767-449B-B5A1-FB440FA55BA6}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711-44D1-8CE5-B9741DDD5C2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{0CD69F21-292D-4D8B-91D4-B8ED8DE57D90}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711-44D1-8CE5-B9741DDD5C2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{23926409-6AD7-4495-85D7-0EA9BFE960D4}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711-44D1-8CE5-B9741DDD5C2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{45A0C487-453B-4A55-95E8-8C7742ED651E}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711-44D1-8CE5-B9741DDD5C2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{D34FA3A1-FF14-4767-8291-A6A4B19E2A2B}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711-44D1-8CE5-B9741DDD5C2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{ABFCF704-31BC-4ABA-80C3-585B88687F37}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711-44D1-8CE5-B9741DDD5C2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{F6A8ACAA-D467-4E11-B0EC-00133577CBEF}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711-44D1-8CE5-B9741DDD5C2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{82C1BB7A-205B-4956-AA6A-40F20F4A1451}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711-44D1-8CE5-B9741DDD5C2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{7FA3BDE0-B37A-4A1B-A1C8-A298BB17D238}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711-44D1-8CE5-B9741DDD5C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711-44D1-8CE5-B9741DDD5C2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711-44D1-8CE5-B9741DDD5C2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{096DA9AF-9D8F-4829-85DE-5AA5498653B3}</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7ADC-4212-97BC-CC95D30FA831}"/>
                </c:ext>
              </c:extLst>
            </c:dLbl>
            <c:dLbl>
              <c:idx val="1"/>
              <c:tx>
                <c:strRef>
                  <c:f>Daten_Diagramme!$E$15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{12BE8EE2-685D-4010-8407-71E3F14C5C3C}</c15:txfldGUID>
                      <c15:f>Daten_Diagramme!$E$15</c15:f>
                      <c15:dlblFieldTableCache>
                        <c:ptCount val="1"/>
                        <c:pt idx="0">
                          <c:v>4.5</c:v>
                        </c:pt>
                      </c15:dlblFieldTableCache>
                    </c15:dlblFTEntry>
                  </c15:dlblFieldTable>
                  <c15:showDataLabelsRange val="0"/>
                </c:ext>
                <c:ext xmlns:c16="http://schemas.microsoft.com/office/drawing/2014/chart" uri="{C3380CC4-5D6E-409C-BE32-E72D297353CC}">
                  <c16:uniqueId val="{00000001-7ADC-4212-97BC-CC95D30FA831}"/>
                </c:ext>
              </c:extLst>
            </c:dLbl>
            <c:dLbl>
              <c:idx val="2"/>
              <c:tx>
                <c:strRef>
                  <c:f>Daten_Diagramme!$E$16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{672F58C7-E596-402C-B7E3-22153B879A80}</c15:txfldGUID>
                      <c15:f>Daten_Diagramme!$E$16</c15:f>
                      <c15:dlblFieldTableCache>
                        <c:ptCount val="1"/>
                        <c:pt idx="0">
                          <c:v>-1.8</c:v>
                        </c:pt>
                      </c15:dlblFieldTableCache>
                    </c15:dlblFTEntry>
                  </c15:dlblFieldTable>
                  <c15:showDataLabelsRange val="0"/>
                </c:ext>
                <c:ext xmlns:c16="http://schemas.microsoft.com/office/drawing/2014/chart" uri="{C3380CC4-5D6E-409C-BE32-E72D297353CC}">
                  <c16:uniqueId val="{00000002-7ADC-4212-97BC-CC95D30FA831}"/>
                </c:ext>
              </c:extLst>
            </c:dLbl>
            <c:dLbl>
              <c:idx val="3"/>
              <c:tx>
                <c:strRef>
                  <c:f>Daten_Diagramme!$E$17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{FFB50D29-B6C2-4F1F-A346-156A9C5B1C5E}</c15:txfldGUID>
                      <c15:f>Daten_Diagramme!$E$17</c15:f>
                      <c15:dlblFieldTableCache>
                        <c:ptCount val="1"/>
                        <c:pt idx="0">
                          <c:v>-3.5</c:v>
                        </c:pt>
                      </c15:dlblFieldTableCache>
                    </c15:dlblFTEntry>
                  </c15:dlblFieldTable>
                  <c15:showDataLabelsRange val="0"/>
                </c:ext>
                <c:ext xmlns:c16="http://schemas.microsoft.com/office/drawing/2014/chart" uri="{C3380CC4-5D6E-409C-BE32-E72D297353CC}">
                  <c16:uniqueId val="{00000003-7ADC-4212-97BC-CC95D30FA831}"/>
                </c:ext>
              </c:extLst>
            </c:dLbl>
            <c:dLbl>
              <c:idx val="4"/>
              <c:tx>
                <c:strRef>
                  <c:f>Daten_Diagramme!$E$18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{3478DE2E-35F8-4AF3-A288-449497B4A8C2}</c15:txfldGUID>
                      <c15:f>Daten_Diagramme!$E$18</c15:f>
                      <c15:dlblFieldTableCache>
                        <c:ptCount val="1"/>
                        <c:pt idx="0">
                          <c:v>-0.2</c:v>
                        </c:pt>
                      </c15:dlblFieldTableCache>
                    </c15:dlblFTEntry>
                  </c15:dlblFieldTable>
                  <c15:showDataLabelsRange val="0"/>
                </c:ext>
                <c:ext xmlns:c16="http://schemas.microsoft.com/office/drawing/2014/chart" uri="{C3380CC4-5D6E-409C-BE32-E72D297353CC}">
                  <c16:uniqueId val="{00000004-7ADC-4212-97BC-CC95D30FA831}"/>
                </c:ext>
              </c:extLst>
            </c:dLbl>
            <c:dLbl>
              <c:idx val="5"/>
              <c:tx>
                <c:strRef>
                  <c:f>Daten_Diagramme!$E$19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{2E8155CE-8F5C-4DB4-BCAD-84551D4F3702}</c15:txfldGUID>
                      <c15:f>Daten_Diagramme!$E$19</c15:f>
                      <c15:dlblFieldTableCache>
                        <c:ptCount val="1"/>
                        <c:pt idx="0">
                          <c:v>-10.8</c:v>
                        </c:pt>
                      </c15:dlblFieldTableCache>
                    </c15:dlblFTEntry>
                  </c15:dlblFieldTable>
                  <c15:showDataLabelsRange val="0"/>
                </c:ext>
                <c:ext xmlns:c16="http://schemas.microsoft.com/office/drawing/2014/chart" uri="{C3380CC4-5D6E-409C-BE32-E72D297353CC}">
                  <c16:uniqueId val="{00000005-7ADC-4212-97BC-CC95D30FA831}"/>
                </c:ext>
              </c:extLst>
            </c:dLbl>
            <c:dLbl>
              <c:idx val="6"/>
              <c:tx>
                <c:strRef>
                  <c:f>Daten_Diagramme!$E$20</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{7905664F-B632-4422-A3B2-0C2D8E8D5721}</c15:txfldGUID>
                      <c15:f>Daten_Diagramme!$E$20</c15:f>
                      <c15:dlblFieldTableCache>
                        <c:ptCount val="1"/>
                        <c:pt idx="0">
                          <c:v>6.4</c:v>
                        </c:pt>
                      </c15:dlblFieldTableCache>
                    </c15:dlblFTEntry>
                  </c15:dlblFieldTable>
                  <c15:showDataLabelsRange val="0"/>
                </c:ext>
                <c:ext xmlns:c16="http://schemas.microsoft.com/office/drawing/2014/chart" uri="{C3380CC4-5D6E-409C-BE32-E72D297353CC}">
                  <c16:uniqueId val="{00000006-7ADC-4212-97BC-CC95D30FA831}"/>
                </c:ext>
              </c:extLst>
            </c:dLbl>
            <c:dLbl>
              <c:idx val="7"/>
              <c:tx>
                <c:strRef>
                  <c:f>Daten_Diagramme!$E$21</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{5D5663B5-02A8-4C07-920F-17A1863C161B}</c15:txfldGUID>
                      <c15:f>Daten_Diagramme!$E$21</c15:f>
                      <c15:dlblFieldTableCache>
                        <c:ptCount val="1"/>
                        <c:pt idx="0">
                          <c:v>6.1</c:v>
                        </c:pt>
                      </c15:dlblFieldTableCache>
                    </c15:dlblFTEntry>
                  </c15:dlblFieldTable>
                  <c15:showDataLabelsRange val="0"/>
                </c:ext>
                <c:ext xmlns:c16="http://schemas.microsoft.com/office/drawing/2014/chart" uri="{C3380CC4-5D6E-409C-BE32-E72D297353CC}">
                  <c16:uniqueId val="{00000007-7ADC-4212-97BC-CC95D30FA831}"/>
                </c:ext>
              </c:extLst>
            </c:dLbl>
            <c:dLbl>
              <c:idx val="8"/>
              <c:tx>
                <c:strRef>
                  <c:f>Daten_Diagramme!$E$22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{E85EFDCB-7CDA-46B7-B79E-57FBA152070B}</c15:txfldGUID>
                      <c15:f>Daten_Diagramme!$E$22</c15:f>
                      <c15:dlblFieldTableCache>
                        <c:ptCount val="1"/>
                        <c:pt idx="0">
                          <c:v>-3.5</c:v>
                        </c:pt>
                      </c15:dlblFieldTableCache>
                    </c15:dlblFTEntry>
                  </c15:dlblFieldTable>
                  <c15:showDataLabelsRange val="0"/>
                </c:ext>
                <c:ext xmlns:c16="http://schemas.microsoft.com/office/drawing/2014/chart" uri="{C3380CC4-5D6E-409C-BE32-E72D297353CC}">
                  <c16:uniqueId val="{00000008-7ADC-4212-97BC-CC95D30FA831}"/>
                </c:ext>
              </c:extLst>
            </c:dLbl>
            <c:dLbl>
              <c:idx val="9"/>
              <c:tx>
                <c:strRef>
                  <c:f>Daten_Diagramme!$E$23</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{79E888FB-DDA1-4881-B4D5-45D91288B5CF}</c15:txfldGUID>
                      <c15:f>Daten_Diagramme!$E$23</c15:f>
                      <c15:dlblFieldTableCache>
                        <c:ptCount val="1"/>
                        <c:pt idx="0">
                          <c:v>15.7</c:v>
                        </c:pt>
                      </c15:dlblFieldTableCache>
                    </c15:dlblFTEntry>
                  </c15:dlblFieldTable>
                  <c15:showDataLabelsRange val="0"/>
                </c:ext>
                <c:ext xmlns:c16="http://schemas.microsoft.com/office/drawing/2014/chart" uri="{C3380CC4-5D6E-409C-BE32-E72D297353CC}">
                  <c16:uniqueId val="{00000009-7ADC-4212-97BC-CC95D30FA831}"/>
                </c:ext>
              </c:extLst>
            </c:dLbl>
            <c:dLbl>
              <c:idx val="10"/>
              <c:tx>
                <c:strRef>
                  <c:f>Daten_Diagramme!$E$24</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{12DAA89F-EADA-4ADC-807C-4FBAA37B23E0}</c15:txfldGUID>
                      <c15:f>Daten_Diagramme!$E$24</c15:f>
                      <c15:dlblFieldTableCache>
                        <c:ptCount val="1"/>
                        <c:pt idx="0">
                          <c:v>-8.8</c:v>
                        </c:pt>
                      </c15:dlblFieldTableCache>
                    </c15:dlblFTEntry>
                  </c15:dlblFieldTable>
                  <c15:showDataLabelsRange val="0"/>
                </c:ext>
                <c:ext xmlns:c16="http://schemas.microsoft.com/office/drawing/2014/chart" uri="{C3380CC4-5D6E-409C-BE32-E72D297353CC}">
                  <c16:uniqueId val="{0000000A-7ADC-4212-97BC-CC95D30FA831}"/>
                </c:ext>
              </c:extLst>
            </c:dLbl>
            <c:dLbl>
              <c:idx val="11"/>
              <c:tx>
                <c:strRef>
                  <c:f>Daten_Diagramme!$E$25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{CC5F4749-EE51-4544-A7F8-8919CCAC123A}</c15:txfldGUID>
                      <c15:f>Daten_Diagramme!$E$25</c15:f>
                      <c15:dlblFieldTableCache>
                        <c:ptCount val="1"/>
                      </c15:dlblFieldTableCache>
                    </c15:dlblFTEntry>
                  </c15:dlblFieldTable>
                  <c15:showDataLabelsRange val="0"/>
                </c:ext>
                <c:ext xmlns:c16="http://schemas.microsoft.com/office/drawing/2014/chart" uri="{C3380CC4-5D6E-409C-BE32-E72D297353CC}">
                  <c16:uniqueId val="{0000000B-7ADC-4212-97BC-CC95D30FA831}"/>
                </c:ext>
              </c:extLst>
            </c:dLbl>
            <c:dLbl>
              <c:idx val="12"/>
              <c:tx>
                <c:strRef>
                  <c:f>Daten_Diagramme!$E$26</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{784C3FC9-9887-4AB6-92EC-5282EB92CCE9}</c15:txfldGUID>
                      <c15:f>Daten_Diagramme!$E$26</c15:f>
                      <c15:dlblFieldTableCache>
                        <c:ptCount val="1"/>
                        <c:pt idx="0">
                          <c:v>-11.8</c:v>
                        </c:pt>
                      </c15:dlblFieldTableCache>
                    </c15:dlblFTEntry>
                  </c15:dlblFieldTable>
                  <c15:showDataLabelsRange val="0"/>
                </c:ext>
                <c:ext xmlns:c16="http://schemas.microsoft.com/office/drawing/2014/chart" uri="{C3380CC4-5D6E-409C-BE32-E72D297353CC}">
                  <c16:uniqueId val="{0000000C-7ADC-4212-97BC-CC95D30FA831}"/>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{DD2F7BB1-23ED-4E53-B2FB-D49DD919C24B}</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7ADC-4212-97BC-CC95D30FA831}"/>
                </c:ext>
              </c:extLst>
            </c:dLbl>
            <c:dLbl>
              <c:idx val="14"/>
              <c:tx>
                <c:strRef>
                  <c:f>Daten_Diagramme!$E$28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{43E09FC4-1546-45CB-8EE9-A6792749BD17}</c15:txfldGUID>
                      <c15:f>Daten_Diagramme!$E$28</c15:f>
                      <c15:dlblFieldTableCache>
                        <c:ptCount val="1"/>
                        <c:pt idx="0">
                          <c:v>4.9</c:v>
                        </c:pt>
                      </c15:dlblFieldTableCache>
                    </c15:dlblFTEntry>
                  </c15:dlblFieldTable>
                  <c15:showDataLabelsRange val="0"/>
                </c:ext>
                <c:ext xmlns:c16="http://schemas.microsoft.com/office/drawing/2014/chart" uri="{C3380CC4-5D6E-409C-BE32-E72D297353CC}">
                  <c16:uniqueId val="{0000000E-7ADC-4212-97BC-CC95D30FA831}"/>
                </c:ext>
              </c:extLst>
            </c:dLbl>
            <c:dLbl>
              <c:idx val="15"/>
              <c:tx>
                <c:strRef>
                  <c:f>Daten_Diagramme!$E$29</c:f>
                  <c:strCache>
                    <c:ptCount val="1"/>
                    <c:pt idx="0">
                      <c:v>-18.7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{71CE747D-09B4-4B19-B7A3-B2617362D6E2}</c15:txfldGUID>
                      <c15:f>Daten_Diagramme!$E$29</c15:f>
                      <c15:dlblFieldTableCache>
                        <c:ptCount val="1"/>
                        <c:pt idx="0">
                          <c:v>-18.7</c:v>
                        </c:pt>
                      </c15:dlblFieldTableCache>
                    </c15:dlblFTEntry>
                  </c15:dlblFieldTable>
                  <c15:showDataLabelsRange val="0"/>
                </c:ext>
                <c:ext xmlns:c16="http://schemas.microsoft.com/office/drawing/2014/chart" uri="{C3380CC4-5D6E-409C-BE32-E72D297353CC}">
                  <c16:uniqueId val="{0000000F-7ADC-4212-97BC-CC95D30FA831}"/>
                </c:ext>
              </c:extLst>
            </c:dLbl>
            <c:dLbl>
              <c:idx val="16"/>
              <c:tx>
                <c:strRef>
                  <c:f>Daten_Diagramme!$E$30</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{3F1010EC-2173-4954-B4CD-5ABC5928CEEC}</c15:txfldGUID>
                      <c15:f>Daten_Diagramme!$E$30</c15:f>
                      <c15:dlblFieldTableCache>
                        <c:ptCount val="1"/>
                        <c:pt idx="0">
                          <c:v>-5.5</c:v>
                        </c:pt>
                      </c15:dlblFieldTableCache>
                    </c15:dlblFTEntry>
                  </c15:dlblFieldTable>
                  <c15:showDataLabelsRange val="0"/>
                </c:ext>
                <c:ext xmlns:c16="http://schemas.microsoft.com/office/drawing/2014/chart" uri="{C3380CC4-5D6E-409C-BE32-E72D297353CC}">
                  <c16:uniqueId val="{00000010-7ADC-4212-97BC-CC95D30FA831}"/>
                </c:ext>
              </c:extLst>
            </c:dLbl>
            <c:dLbl>
              <c:idx val="17"/>
              <c:tx>
                <c:strRef>
                  <c:f>Daten_Diagramme!$E$31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{4D5C9320-1362-447D-B728-58272143B7F6}</c15:txfldGUID>
                      <c15:f>Daten_Diagramme!$E$31</c15:f>
                      <c15:dlblFieldTableCache>
                        <c:ptCount val="1"/>
                        <c:pt idx="0">
                          <c:v>-4.8</c:v>
                        </c:pt>
                      </c15:dlblFieldTableCache>
                    </c15:dlblFTEntry>
                  </c15:dlblFieldTable>
                  <c15:showDataLabelsRange val="0"/>
                </c:ext>
                <c:ext xmlns:c16="http://schemas.microsoft.com/office/drawing/2014/chart" uri="{C3380CC4-5D6E-409C-BE32-E72D297353CC}">
                  <c16:uniqueId val="{00000011-7ADC-4212-97BC-CC95D30FA831}"/>
                </c:ext>
              </c:extLst>
            </c:dLbl>
            <c:dLbl>
              <c:idx val="18"/>
              <c:tx>
                <c:strRef>
                  <c:f>Daten_Diagramme!$E$32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{62A31D37-9F1A-48A3-B40A-BED986B89216}</c15:txfldGUID>
                      <c15:f>Daten_Diagramme!$E$32</c15:f>
                      <c15:dlblFieldTableCache>
                        <c:ptCount val="1"/>
                        <c:pt idx="0">
                          <c:v>-3.1</c:v>
                        </c:pt>
                      </c15:dlblFieldTableCache>
                    </c15:dlblFTEntry>
                  </c15:dlblFieldTable>
                  <c15:showDataLabelsRange val="0"/>
                </c:ext>
                <c:ext xmlns:c16="http://schemas.microsoft.com/office/drawing/2014/chart" uri="{C3380CC4-5D6E-409C-BE32-E72D297353CC}">
                  <c16:uniqueId val="{00000012-7ADC-4212-97BC-CC95D30FA831}"/>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{AF8DC811-551B-4F86-A4D0-2263142DD0E2}</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7ADC-4212-97BC-CC95D30FA831}"/>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{7FA51C55-31AD-4966-808B-2A86AB0B990A}</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7ADC-4212-97BC-CC95D30FA831}"/>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{073B87B0-0E82-48FD-A4EE-2CAE00C6C186}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ADC-4212-97BC-CC95D30FA83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{4836C2F2-5896-4987-8BC5-A8501566398C}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ADC-4212-97BC-CC95D30FA831}"/>
                </c:ext>
              </c:extLst>
            </c:dLbl>
            <c:dLbl>
              <c:idx val="23"/>
              <c:tx>
                <c:strRef>
                  <c:f>Daten_Diagramme!$E$37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{792BAA3D-2D8B-465D-B9DC-0392D4FAA33F}</c15:txfldGUID>
                      <c15:f>Daten_Diagramme!$E$37</c15:f>
                      <c15:dlblFieldTableCache>
                        <c:ptCount val="1"/>
                        <c:pt idx="0">
                          <c:v>4.5</c:v>
                        </c:pt>
                      </c15:dlblFieldTableCache>
                    </c15:dlblFTEntry>
                  </c15:dlblFieldTable>
                  <c15:showDataLabelsRange val="0"/>
                </c:ext>
                <c:ext xmlns:c16="http://schemas.microsoft.com/office/drawing/2014/chart" uri="{C3380CC4-5D6E-409C-BE32-E72D297353CC}">
                  <c16:uniqueId val="{00000017-7ADC-4212-97BC-CC95D30FA831}"/>
                </c:ext>
              </c:extLst>
            </c:dLbl>
            <c:dLbl>
              <c:idx val="24"/>
              <c:tx>
                <c:strRef>
                  <c:f>Daten_Diagramme!$E$38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{27B89790-87B2-4AB1-B92F-BE4A7A7671D3}</c15:txfldGUID>
                      <c15:f>Daten_Diagramme!$E$38</c15:f>
                      <c15:dlblFieldTableCache>
                        <c:ptCount val="1"/>
                        <c:pt idx="0">
                          <c:v>0.9</c:v>
                        </c:pt>
                      </c15:dlblFieldTableCache>
                    </c15:dlblFTEntry>
                  </c15:dlblFieldTable>
                  <c15:showDataLabelsRange val="0"/>
                </c:ext>
                <c:ext xmlns:c16="http://schemas.microsoft.com/office/drawing/2014/chart" uri="{C3380CC4-5D6E-409C-BE32-E72D297353CC}">
                  <c16:uniqueId val="{00000018-7ADC-4212-97BC-CC95D30FA831}"/>
                </c:ext>
              </c:extLst>
            </c:dLbl>
            <c:dLbl>
              <c:idx val="25"/>
              <c:tx>
                <c:strRef>
                  <c:f>Daten_Diagramme!$E$39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{C635D161-80A5-4C9E-AD14-669062CDC76C}</c15:txfldGUID>
                      <c15:f>Daten_Diagramme!$E$39</c15:f>
                      <c15:dlblFieldTableCache>
                        <c:ptCount val="1"/>
                        <c:pt idx="0">
                          <c:v>-3.8</c:v>
                        </c:pt>
                      </c15:dlblFieldTableCache>
                    </c15:dlblFTEntry>
                  </c15:dlblFieldTable>
                  <c15:showDataLabelsRange val="0"/>
                </c:ext>
                <c:ext xmlns:c16="http://schemas.microsoft.com/office/drawing/2014/chart" uri="{C3380CC4-5D6E-409C-BE32-E72D297353CC}">
                  <c16:uniqueId val="{00000019-7ADC-4212-97BC-CC95D30FA83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{B0378BD1-91E9-4168-A2F3-196F8F3D0D3F}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ADC-4212-97BC-CC95D30FA83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{28A020A3-DD23-4828-880C-7BA03F4C4853}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ADC-4212-97BC-CC95D30FA83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{9A7CC8D3-665A-4684-A75B-E565DB2AD4D0}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ADC-4212-97BC-CC95D30FA83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{6685151F-0E24-4508-8C08-EC0EEB82F1A3}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ADC-4212-97BC-CC95D30FA83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{227BFD15-F47F-4466-B062-FEF920BA56FC}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ADC-4212-97BC-CC95D30FA831}"/>
                </c:ext>
              </c:extLst>
            </c:dLbl>
            <c:dLbl>
              <c:idx val="31"/>
              <c:tx>
                <c:strRef>
                  <c:f>Daten_Diagramme!$E$45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{72C1179C-FC73-42CC-AA71-492012AD910A}</c15:txfldGUID>
                      <c15:f>Daten_Diagramme!$E$45</c15:f>
                      <c15:dlblFieldTableCache>
                        <c:ptCount val="1"/>
                        <c:pt idx="0">
                          <c:v>-3.8</c:v>
                        </c:pt>
                      </c15:dlblFieldTableCache>
                    </c15:dlblFTEntry>
                  </c15:dlblFieldTable>
                  <c15:showDataLabelsRange val="0"/>
                </c:ext>
                <c:ext xmlns:c16="http://schemas.microsoft.com/office/drawing/2014/chart" uri="{C3380CC4-5D6E-409C-BE32-E72D297353CC}">
                  <c16:uniqueId val="{0000001F-7ADC-4212-97BC-CC95D30FA8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-2.8020815462915309</c:v>
                </c:pt>
                <c:pt idx="1">
                  <c:v>4.4827586206896548</c:v>
                </c:pt>
                <c:pt idx="2">
                  <c:v>-1.7857142857142858</c:v>
                </c:pt>
                <c:pt idx="3">
                  <c:v>-3.4647550776583036</c:v>
                </c:pt>
                <c:pt idx="4">
                  <c:v>-0.23310023310023309</c:v>
                </c:pt>
                <c:pt idx="5">
                  <c:v>-10.828025477707007</c:v>
                </c:pt>
                <c:pt idx="6">
                  <c:v>6.3829787234042552</c:v>
                </c:pt>
                <c:pt idx="7">
                  <c:v>6.0686015831134563</c:v>
                </c:pt>
                <c:pt idx="8">
                  <c:v>-3.516873889875666</c:v>
                </c:pt>
                <c:pt idx="9">
                  <c:v>15.707434052757794</c:v>
                </c:pt>
                <c:pt idx="10">
                  <c:v>-8.8454706927175852</c:v>
                </c:pt>
                <c:pt idx="11">
                  <c:v>-66.239316239316238</c:v>
                </c:pt>
                <c:pt idx="12">
                  <c:v>-11.764705882352942</c:v>
                </c:pt>
                <c:pt idx="13">
                  <c:v>-0.6092254134029591</c:v>
                </c:pt>
                <c:pt idx="14">
                  <c:v>4.8884165781083952</c:v>
                </c:pt>
                <c:pt idx="15">
                  <c:v>-18.703703703703702</c:v>
                </c:pt>
                <c:pt idx="16">
                  <c:v>-5.5335968379446641</c:v>
                </c:pt>
                <c:pt idx="17">
                  <c:v>-4.8252911813643928</c:v>
                </c:pt>
                <c:pt idx="18">
                  <c:v>-3.0681818181818183</c:v>
                </c:pt>
                <c:pt idx="19">
                  <c:v>0.70707070707070707</c:v>
                </c:pt>
                <c:pt idx="20">
                  <c:v>-1.1278195488721805</c:v>
                </c:pt>
                <c:pt idx="21">
                  <c:v>0</c:v>
                </c:pt>
                <c:pt idx="23">
                  <c:v>4.4827586206896548</c:v>
                </c:pt>
                <c:pt idx="24">
                  <c:v>0.87873462214411246</c:v>
                </c:pt>
                <c:pt idx="25">
                  <c:v>-3.8098495212038306</c:v>
                </c:pt>
              </c:numCache>
            </c:numRef>
          </c:val>
          <c:extLst>
            <c:ext xmlns:c16="http://schemas.microsoft.com/office/drawing/2014/chart" uri="{C3380CC4-5D6E-409C-BE32-E72D297353CC}">
              <c16:uniqueId val="{00000020-7ADC-4212-97BC-CC95D30FA83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{56B9CF2D-C498-423D-A42E-3083E18B1784}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ADC-4212-97BC-CC95D30FA83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{4E6C59B5-6054-44E3-BD4B-D54DD3E02726}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ADC-4212-97BC-CC95D30FA83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{7C36CC79-8E50-4EC2-BFD9-07FBD5BF4EFF}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ADC-4212-97BC-CC95D30FA83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{FF7C64BC-5A79-4CCD-99A3-1489FB2C5FD1}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ADC-4212-97BC-CC95D30FA83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{AFD0DB38-9E4F-4C80-8D4D-FFA6783FE6E1}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ADC-4212-97BC-CC95D30FA83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{DBF6DA28-1D48-45D8-AC64-39E5EE873A0E}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ADC-4212-97BC-CC95D30FA83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{A7C400F8-5EEC-40EF-B94C-AAE81D24AB7F}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ADC-4212-97BC-CC95D30FA83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{01824F1D-DAEF-483F-9D84-3B9A216FDCBD}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ADC-4212-97BC-CC95D30FA83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{A3EE1513-3B02-4568-B65D-60311CEC8088}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ADC-4212-97BC-CC95D30FA83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{7A972632-9BCC-4C80-B397-C0BD85785C29}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ADC-4212-97BC-CC95D30FA83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{84BBB532-6A1D-41A4-B203-7C5BBC020C53}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ADC-4212-97BC-CC95D30FA831}"/>
                </c:ext>
              </c:extLst>
            </c:dLbl>
            <c:dLbl>
              <c:idx val="11"/>
              <c:tx>
                <c:strRef>
                  <c:f>Daten_Diagramme!$G$25</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{2DF1B407-3DE0-492B-9A84-0550E11AED04}</c15:txfldGUID>
                      <c15:f>Daten_Diagramme!$G$25</c15:f>
                      <c15:dlblFieldTableCache>
                        <c:ptCount val="1"/>
                        <c:pt idx="0">
                          <c:v>&lt; -50</c:v>
                        </c:pt>
                      </c15:dlblFieldTableCache>
                    </c15:dlblFTEntry>
                  </c15:dlblFieldTable>
                  <c15:showDataLabelsRange val="0"/>
                </c:ext>
                <c:ext xmlns:c16="http://schemas.microsoft.com/office/drawing/2014/chart" uri="{C3380CC4-5D6E-409C-BE32-E72D297353CC}">
                  <c16:uniqueId val="{0000002C-7ADC-4212-97BC-CC95D30FA83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{8C2FC41A-BB2B-4938-8E58-A18E9305BBA3}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ADC-4212-97BC-CC95D30FA83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{770BEB8F-086D-4A35-AAD0-5C179F029ED9}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ADC-4212-97BC-CC95D30FA83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{2C918B09-B683-47EA-A802-8CB3C7349007}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ADC-4212-97BC-CC95D30FA83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{AC49F15C-5CCE-4E4F-A269-502B104D8CAE}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ADC-4212-97BC-CC95D30FA83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{3837936B-F42E-4B91-9841-F9F7F535CD5B}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ADC-4212-97BC-CC95D30FA83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{176E0CA8-3CAA-4570-876E-AA0F2AA84E8E}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ADC-4212-97BC-CC95D30FA83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{D151E42F-127B-4D97-AA0E-BAD87D999F45}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ADC-4212-97BC-CC95D30FA83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{4533E35E-5DA8-4B27-B623-314B264600D3}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ADC-4212-97BC-CC95D30FA83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{8AA22696-2F88-4549-80AD-89896822BE0A}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ADC-4212-97BC-CC95D30FA83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{AB62A9C4-8D28-45EA-8E08-457D6A7D8478}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ADC-4212-97BC-CC95D30FA83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{56DFF679-67A1-47C0-8AA5-819BA6FBFEAB}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ADC-4212-97BC-CC95D30FA83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{D1C77FFD-B12B-41EA-A730-95BB70F0CB5E}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ADC-4212-97BC-CC95D30FA83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{5DF4B2BE-3E8F-4D31-AD0C-28F7182E0D96}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ADC-4212-97BC-CC95D30FA83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{F5ECF682-FAEF-4E3C-80E8-9002DAD4CF93}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ADC-4212-97BC-CC95D30FA83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{115181A1-101A-49C5-A5B3-B93840C2F770}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ADC-4212-97BC-CC95D30FA83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{5743D2F2-B937-4BA2-B388-943027E9A0FB}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ADC-4212-97BC-CC95D30FA83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{896C4A13-C22F-4B5E-808A-CD97DC696882}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ADC-4212-97BC-CC95D30FA83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{F4C38AD7-875E-437B-9DFF-D67AF62E5D7A}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ADC-4212-97BC-CC95D30FA83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{DBFDC37F-A155-43DB-981F-51D66DD2EE79}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ADC-4212-97BC-CC95D30FA83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{332BB1E9-3876-447A-871D-0D8E74919529}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ADC-4212-97BC-CC95D30FA8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ADC-4212-97BC-CC95D30FA83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ADC-4212-97BC-CC95D30FA83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{AADAA34F-36AE-41AC-AC58-60DA7B503834}</c15:txfldGUID>
                      <c15:f>Diagramm!$I$46</c15:f>
                      <c15:dlblFieldTableCache>
                        <c:ptCount val="1"/>
                      </c15:dlblFieldTableCache>
                    </c15:dlblFTEntry>
                  </c15:dlblFieldTable>
                  <c15:showDataLabelsRange val="0"/>
                </c:ext>
                <c:ext xmlns:c16="http://schemas.microsoft.com/office/drawing/2014/chart" uri="{C3380CC4-5D6E-409C-BE32-E72D297353CC}">
                  <c16:uniqueId val="{00000000-258A-48D4-80E4-4ED266336D6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{730D3038-7654-4DD3-A888-4CD3DFFCB9D7}</c15:txfldGUID>
                      <c15:f>Diagramm!$I$47</c15:f>
                      <c15:dlblFieldTableCache>
                        <c:ptCount val="1"/>
                      </c15:dlblFieldTableCache>
                    </c15:dlblFTEntry>
                  </c15:dlblFieldTable>
                  <c15:showDataLabelsRange val="0"/>
                </c:ext>
                <c:ext xmlns:c16="http://schemas.microsoft.com/office/drawing/2014/chart" uri="{C3380CC4-5D6E-409C-BE32-E72D297353CC}">
                  <c16:uniqueId val="{00000001-258A-48D4-80E4-4ED266336D6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{65E212D6-DD69-48DC-86AA-C0AD324DF0BF}</c15:txfldGUID>
                      <c15:f>Diagramm!$I$48</c15:f>
                      <c15:dlblFieldTableCache>
                        <c:ptCount val="1"/>
                      </c15:dlblFieldTableCache>
                    </c15:dlblFTEntry>
                  </c15:dlblFieldTable>
                  <c15:showDataLabelsRange val="0"/>
                </c:ext>
                <c:ext xmlns:c16="http://schemas.microsoft.com/office/drawing/2014/chart" uri="{C3380CC4-5D6E-409C-BE32-E72D297353CC}">
                  <c16:uniqueId val="{00000002-258A-48D4-80E4-4ED266336D6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{9FE7F33A-706E-4D59-98A6-E049065EB189}</c15:txfldGUID>
                      <c15:f>Diagramm!$I$49</c15:f>
                      <c15:dlblFieldTableCache>
                        <c:ptCount val="1"/>
                      </c15:dlblFieldTableCache>
                    </c15:dlblFTEntry>
                  </c15:dlblFieldTable>
                  <c15:showDataLabelsRange val="0"/>
                </c:ext>
                <c:ext xmlns:c16="http://schemas.microsoft.com/office/drawing/2014/chart" uri="{C3380CC4-5D6E-409C-BE32-E72D297353CC}">
                  <c16:uniqueId val="{00000003-258A-48D4-80E4-4ED266336D6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{84798442-205E-4F53-838C-0AEEA1B9BB9A}</c15:txfldGUID>
                      <c15:f>Diagramm!$I$50</c15:f>
                      <c15:dlblFieldTableCache>
                        <c:ptCount val="1"/>
                      </c15:dlblFieldTableCache>
                    </c15:dlblFTEntry>
                  </c15:dlblFieldTable>
                  <c15:showDataLabelsRange val="0"/>
                </c:ext>
                <c:ext xmlns:c16="http://schemas.microsoft.com/office/drawing/2014/chart" uri="{C3380CC4-5D6E-409C-BE32-E72D297353CC}">
                  <c16:uniqueId val="{00000004-258A-48D4-80E4-4ED266336D6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{D3ED46D0-E4E2-49C0-9EB4-3EBC052C8FE8}</c15:txfldGUID>
                      <c15:f>Diagramm!$I$51</c15:f>
                      <c15:dlblFieldTableCache>
                        <c:ptCount val="1"/>
                      </c15:dlblFieldTableCache>
                    </c15:dlblFTEntry>
                  </c15:dlblFieldTable>
                  <c15:showDataLabelsRange val="0"/>
                </c:ext>
                <c:ext xmlns:c16="http://schemas.microsoft.com/office/drawing/2014/chart" uri="{C3380CC4-5D6E-409C-BE32-E72D297353CC}">
                  <c16:uniqueId val="{00000005-258A-48D4-80E4-4ED266336D6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{23220353-8B16-4F1F-9F27-AD21FBEEC492}</c15:txfldGUID>
                      <c15:f>Diagramm!$I$52</c15:f>
                      <c15:dlblFieldTableCache>
                        <c:ptCount val="1"/>
                      </c15:dlblFieldTableCache>
                    </c15:dlblFTEntry>
                  </c15:dlblFieldTable>
                  <c15:showDataLabelsRange val="0"/>
                </c:ext>
                <c:ext xmlns:c16="http://schemas.microsoft.com/office/drawing/2014/chart" uri="{C3380CC4-5D6E-409C-BE32-E72D297353CC}">
                  <c16:uniqueId val="{00000006-258A-48D4-80E4-4ED266336D6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{9588257B-AE7C-4C1F-AA29-1AE4F87A2A4B}</c15:txfldGUID>
                      <c15:f>Diagramm!$I$53</c15:f>
                      <c15:dlblFieldTableCache>
                        <c:ptCount val="1"/>
                      </c15:dlblFieldTableCache>
                    </c15:dlblFTEntry>
                  </c15:dlblFieldTable>
                  <c15:showDataLabelsRange val="0"/>
                </c:ext>
                <c:ext xmlns:c16="http://schemas.microsoft.com/office/drawing/2014/chart" uri="{C3380CC4-5D6E-409C-BE32-E72D297353CC}">
                  <c16:uniqueId val="{00000007-258A-48D4-80E4-4ED266336D6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{9935B3B0-6972-4FE4-A15B-21BAB05C00D4}</c15:txfldGUID>
                      <c15:f>Diagramm!$I$54</c15:f>
                      <c15:dlblFieldTableCache>
                        <c:ptCount val="1"/>
                      </c15:dlblFieldTableCache>
                    </c15:dlblFTEntry>
                  </c15:dlblFieldTable>
                  <c15:showDataLabelsRange val="0"/>
                </c:ext>
                <c:ext xmlns:c16="http://schemas.microsoft.com/office/drawing/2014/chart" uri="{C3380CC4-5D6E-409C-BE32-E72D297353CC}">
                  <c16:uniqueId val="{00000008-258A-48D4-80E4-4ED266336D6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{E58E8701-3F3E-482A-A1DB-6DD0A1F7654F}</c15:txfldGUID>
                      <c15:f>Diagramm!$I$55</c15:f>
                      <c15:dlblFieldTableCache>
                        <c:ptCount val="1"/>
                      </c15:dlblFieldTableCache>
                    </c15:dlblFTEntry>
                  </c15:dlblFieldTable>
                  <c15:showDataLabelsRange val="0"/>
                </c:ext>
                <c:ext xmlns:c16="http://schemas.microsoft.com/office/drawing/2014/chart" uri="{C3380CC4-5D6E-409C-BE32-E72D297353CC}">
                  <c16:uniqueId val="{00000009-258A-48D4-80E4-4ED266336D6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{500F9D8B-AF1F-4145-972A-954EB2302B9A}</c15:txfldGUID>
                      <c15:f>Diagramm!$I$56</c15:f>
                      <c15:dlblFieldTableCache>
                        <c:ptCount val="1"/>
                      </c15:dlblFieldTableCache>
                    </c15:dlblFTEntry>
                  </c15:dlblFieldTable>
                  <c15:showDataLabelsRange val="0"/>
                </c:ext>
                <c:ext xmlns:c16="http://schemas.microsoft.com/office/drawing/2014/chart" uri="{C3380CC4-5D6E-409C-BE32-E72D297353CC}">
                  <c16:uniqueId val="{0000000A-258A-48D4-80E4-4ED266336D6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{9652A869-DF4A-4DF4-9721-5C503537DB5C}</c15:txfldGUID>
                      <c15:f>Diagramm!$I$57</c15:f>
                      <c15:dlblFieldTableCache>
                        <c:ptCount val="1"/>
                      </c15:dlblFieldTableCache>
                    </c15:dlblFTEntry>
                  </c15:dlblFieldTable>
                  <c15:showDataLabelsRange val="0"/>
                </c:ext>
                <c:ext xmlns:c16="http://schemas.microsoft.com/office/drawing/2014/chart" uri="{C3380CC4-5D6E-409C-BE32-E72D297353CC}">
                  <c16:uniqueId val="{0000000B-258A-48D4-80E4-4ED266336D6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{4CD13277-8DEE-42D6-BC00-39501C578ACF}</c15:txfldGUID>
                      <c15:f>Diagramm!$I$58</c15:f>
                      <c15:dlblFieldTableCache>
                        <c:ptCount val="1"/>
                      </c15:dlblFieldTableCache>
                    </c15:dlblFTEntry>
                  </c15:dlblFieldTable>
                  <c15:showDataLabelsRange val="0"/>
                </c:ext>
                <c:ext xmlns:c16="http://schemas.microsoft.com/office/drawing/2014/chart" uri="{C3380CC4-5D6E-409C-BE32-E72D297353CC}">
                  <c16:uniqueId val="{0000000C-258A-48D4-80E4-4ED266336D6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{60C22804-985C-44FE-B910-6D1C2751E487}</c15:txfldGUID>
                      <c15:f>Diagramm!$I$59</c15:f>
                      <c15:dlblFieldTableCache>
                        <c:ptCount val="1"/>
                      </c15:dlblFieldTableCache>
                    </c15:dlblFTEntry>
                  </c15:dlblFieldTable>
                  <c15:showDataLabelsRange val="0"/>
                </c:ext>
                <c:ext xmlns:c16="http://schemas.microsoft.com/office/drawing/2014/chart" uri="{C3380CC4-5D6E-409C-BE32-E72D297353CC}">
                  <c16:uniqueId val="{0000000D-258A-48D4-80E4-4ED266336D6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{FCE57C2E-1CE1-4EBA-B6C7-7DB75C612189}</c15:txfldGUID>
                      <c15:f>Diagramm!$I$60</c15:f>
                      <c15:dlblFieldTableCache>
                        <c:ptCount val="1"/>
                      </c15:dlblFieldTableCache>
                    </c15:dlblFTEntry>
                  </c15:dlblFieldTable>
                  <c15:showDataLabelsRange val="0"/>
                </c:ext>
                <c:ext xmlns:c16="http://schemas.microsoft.com/office/drawing/2014/chart" uri="{C3380CC4-5D6E-409C-BE32-E72D297353CC}">
                  <c16:uniqueId val="{0000000E-258A-48D4-80E4-4ED266336D6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{5BB38AE3-AEA9-44D8-9865-2AC89E40F736}</c15:txfldGUID>
                      <c15:f>Diagramm!$I$61</c15:f>
                      <c15:dlblFieldTableCache>
                        <c:ptCount val="1"/>
                      </c15:dlblFieldTableCache>
                    </c15:dlblFTEntry>
                  </c15:dlblFieldTable>
                  <c15:showDataLabelsRange val="0"/>
                </c:ext>
                <c:ext xmlns:c16="http://schemas.microsoft.com/office/drawing/2014/chart" uri="{C3380CC4-5D6E-409C-BE32-E72D297353CC}">
                  <c16:uniqueId val="{0000000F-258A-48D4-80E4-4ED266336D6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{506F680A-2842-46D4-B9B4-63E827CB2A13}</c15:txfldGUID>
                      <c15:f>Diagramm!$I$62</c15:f>
                      <c15:dlblFieldTableCache>
                        <c:ptCount val="1"/>
                      </c15:dlblFieldTableCache>
                    </c15:dlblFTEntry>
                  </c15:dlblFieldTable>
                  <c15:showDataLabelsRange val="0"/>
                </c:ext>
                <c:ext xmlns:c16="http://schemas.microsoft.com/office/drawing/2014/chart" uri="{C3380CC4-5D6E-409C-BE32-E72D297353CC}">
                  <c16:uniqueId val="{00000010-258A-48D4-80E4-4ED266336D6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{9CAC9D54-BCBF-41D0-97DC-70FB8FED2BAB}</c15:txfldGUID>
                      <c15:f>Diagramm!$I$63</c15:f>
                      <c15:dlblFieldTableCache>
                        <c:ptCount val="1"/>
                      </c15:dlblFieldTableCache>
                    </c15:dlblFTEntry>
                  </c15:dlblFieldTable>
                  <c15:showDataLabelsRange val="0"/>
                </c:ext>
                <c:ext xmlns:c16="http://schemas.microsoft.com/office/drawing/2014/chart" uri="{C3380CC4-5D6E-409C-BE32-E72D297353CC}">
                  <c16:uniqueId val="{00000011-258A-48D4-80E4-4ED266336D6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{AFEFF162-529F-46A7-AEDE-FE6FB2C61F60}</c15:txfldGUID>
                      <c15:f>Diagramm!$I$64</c15:f>
                      <c15:dlblFieldTableCache>
                        <c:ptCount val="1"/>
                      </c15:dlblFieldTableCache>
                    </c15:dlblFTEntry>
                  </c15:dlblFieldTable>
                  <c15:showDataLabelsRange val="0"/>
                </c:ext>
                <c:ext xmlns:c16="http://schemas.microsoft.com/office/drawing/2014/chart" uri="{C3380CC4-5D6E-409C-BE32-E72D297353CC}">
                  <c16:uniqueId val="{00000012-258A-48D4-80E4-4ED266336D6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{4C93FB3C-9888-4EE0-B845-69F2EAEB9FC0}</c15:txfldGUID>
                      <c15:f>Diagramm!$I$65</c15:f>
                      <c15:dlblFieldTableCache>
                        <c:ptCount val="1"/>
                      </c15:dlblFieldTableCache>
                    </c15:dlblFTEntry>
                  </c15:dlblFieldTable>
                  <c15:showDataLabelsRange val="0"/>
                </c:ext>
                <c:ext xmlns:c16="http://schemas.microsoft.com/office/drawing/2014/chart" uri="{C3380CC4-5D6E-409C-BE32-E72D297353CC}">
                  <c16:uniqueId val="{00000013-258A-48D4-80E4-4ED266336D6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{986DF342-6F01-4A67-8A07-FCEBA7CC543A}</c15:txfldGUID>
                      <c15:f>Diagramm!$I$66</c15:f>
                      <c15:dlblFieldTableCache>
                        <c:ptCount val="1"/>
                      </c15:dlblFieldTableCache>
                    </c15:dlblFTEntry>
                  </c15:dlblFieldTable>
                  <c15:showDataLabelsRange val="0"/>
                </c:ext>
                <c:ext xmlns:c16="http://schemas.microsoft.com/office/drawing/2014/chart" uri="{C3380CC4-5D6E-409C-BE32-E72D297353CC}">
                  <c16:uniqueId val="{00000014-258A-48D4-80E4-4ED266336D6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{B92C4505-0B1E-4BB4-84F6-A60E4AC41D74}</c15:txfldGUID>
                      <c15:f>Diagramm!$I$67</c15:f>
                      <c15:dlblFieldTableCache>
                        <c:ptCount val="1"/>
                      </c15:dlblFieldTableCache>
                    </c15:dlblFTEntry>
                  </c15:dlblFieldTable>
                  <c15:showDataLabelsRange val="0"/>
                </c:ext>
                <c:ext xmlns:c16="http://schemas.microsoft.com/office/drawing/2014/chart" uri="{C3380CC4-5D6E-409C-BE32-E72D297353CC}">
                  <c16:uniqueId val="{00000015-258A-48D4-80E4-4ED266336D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58A-48D4-80E4-4ED266336D6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{9CA9DF99-D1DF-4F9E-9E64-2112EA6998E4}</c15:txfldGUID>
                      <c15:f>Diagramm!$K$46</c15:f>
                      <c15:dlblFieldTableCache>
                        <c:ptCount val="1"/>
                      </c15:dlblFieldTableCache>
                    </c15:dlblFTEntry>
                  </c15:dlblFieldTable>
                  <c15:showDataLabelsRange val="0"/>
                </c:ext>
                <c:ext xmlns:c16="http://schemas.microsoft.com/office/drawing/2014/chart" uri="{C3380CC4-5D6E-409C-BE32-E72D297353CC}">
                  <c16:uniqueId val="{00000017-258A-48D4-80E4-4ED266336D6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{BE5C0ABC-A1DF-4257-9676-36F501754D59}</c15:txfldGUID>
                      <c15:f>Diagramm!$K$47</c15:f>
                      <c15:dlblFieldTableCache>
                        <c:ptCount val="1"/>
                      </c15:dlblFieldTableCache>
                    </c15:dlblFTEntry>
                  </c15:dlblFieldTable>
                  <c15:showDataLabelsRange val="0"/>
                </c:ext>
                <c:ext xmlns:c16="http://schemas.microsoft.com/office/drawing/2014/chart" uri="{C3380CC4-5D6E-409C-BE32-E72D297353CC}">
                  <c16:uniqueId val="{00000018-258A-48D4-80E4-4ED266336D6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{51D6841E-B757-41D2-9660-A7D358D4944E}</c15:txfldGUID>
                      <c15:f>Diagramm!$K$48</c15:f>
                      <c15:dlblFieldTableCache>
                        <c:ptCount val="1"/>
                      </c15:dlblFieldTableCache>
                    </c15:dlblFTEntry>
                  </c15:dlblFieldTable>
                  <c15:showDataLabelsRange val="0"/>
                </c:ext>
                <c:ext xmlns:c16="http://schemas.microsoft.com/office/drawing/2014/chart" uri="{C3380CC4-5D6E-409C-BE32-E72D297353CC}">
                  <c16:uniqueId val="{00000019-258A-48D4-80E4-4ED266336D6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{975E8E6E-B3D6-4A4C-B8FE-391BA74FF1C5}</c15:txfldGUID>
                      <c15:f>Diagramm!$K$49</c15:f>
                      <c15:dlblFieldTableCache>
                        <c:ptCount val="1"/>
                      </c15:dlblFieldTableCache>
                    </c15:dlblFTEntry>
                  </c15:dlblFieldTable>
                  <c15:showDataLabelsRange val="0"/>
                </c:ext>
                <c:ext xmlns:c16="http://schemas.microsoft.com/office/drawing/2014/chart" uri="{C3380CC4-5D6E-409C-BE32-E72D297353CC}">
                  <c16:uniqueId val="{0000001A-258A-48D4-80E4-4ED266336D6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{F538F048-02BD-41B5-B420-0F61522EA8E7}</c15:txfldGUID>
                      <c15:f>Diagramm!$K$50</c15:f>
                      <c15:dlblFieldTableCache>
                        <c:ptCount val="1"/>
                      </c15:dlblFieldTableCache>
                    </c15:dlblFTEntry>
                  </c15:dlblFieldTable>
                  <c15:showDataLabelsRange val="0"/>
                </c:ext>
                <c:ext xmlns:c16="http://schemas.microsoft.com/office/drawing/2014/chart" uri="{C3380CC4-5D6E-409C-BE32-E72D297353CC}">
                  <c16:uniqueId val="{0000001B-258A-48D4-80E4-4ED266336D6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{D734955D-FD66-4538-B684-C041F3B0203A}</c15:txfldGUID>
                      <c15:f>Diagramm!$K$51</c15:f>
                      <c15:dlblFieldTableCache>
                        <c:ptCount val="1"/>
                      </c15:dlblFieldTableCache>
                    </c15:dlblFTEntry>
                  </c15:dlblFieldTable>
                  <c15:showDataLabelsRange val="0"/>
                </c:ext>
                <c:ext xmlns:c16="http://schemas.microsoft.com/office/drawing/2014/chart" uri="{C3380CC4-5D6E-409C-BE32-E72D297353CC}">
                  <c16:uniqueId val="{0000001C-258A-48D4-80E4-4ED266336D6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{A9E40265-9AD9-449F-AC5A-412437DD94B2}</c15:txfldGUID>
                      <c15:f>Diagramm!$K$52</c15:f>
                      <c15:dlblFieldTableCache>
                        <c:ptCount val="1"/>
                      </c15:dlblFieldTableCache>
                    </c15:dlblFTEntry>
                  </c15:dlblFieldTable>
                  <c15:showDataLabelsRange val="0"/>
                </c:ext>
                <c:ext xmlns:c16="http://schemas.microsoft.com/office/drawing/2014/chart" uri="{C3380CC4-5D6E-409C-BE32-E72D297353CC}">
                  <c16:uniqueId val="{0000001D-258A-48D4-80E4-4ED266336D6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{853FCDBB-B005-4AB6-9A84-3458BF6D5893}</c15:txfldGUID>
                      <c15:f>Diagramm!$K$53</c15:f>
                      <c15:dlblFieldTableCache>
                        <c:ptCount val="1"/>
                      </c15:dlblFieldTableCache>
                    </c15:dlblFTEntry>
                  </c15:dlblFieldTable>
                  <c15:showDataLabelsRange val="0"/>
                </c:ext>
                <c:ext xmlns:c16="http://schemas.microsoft.com/office/drawing/2014/chart" uri="{C3380CC4-5D6E-409C-BE32-E72D297353CC}">
                  <c16:uniqueId val="{0000001E-258A-48D4-80E4-4ED266336D6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{FB0F1EEF-C520-4B28-8685-8C4CC6A9B567}</c15:txfldGUID>
                      <c15:f>Diagramm!$K$54</c15:f>
                      <c15:dlblFieldTableCache>
                        <c:ptCount val="1"/>
                      </c15:dlblFieldTableCache>
                    </c15:dlblFTEntry>
                  </c15:dlblFieldTable>
                  <c15:showDataLabelsRange val="0"/>
                </c:ext>
                <c:ext xmlns:c16="http://schemas.microsoft.com/office/drawing/2014/chart" uri="{C3380CC4-5D6E-409C-BE32-E72D297353CC}">
                  <c16:uniqueId val="{0000001F-258A-48D4-80E4-4ED266336D6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{FD0F9AC5-0A51-40D1-9289-B60D18FEB761}</c15:txfldGUID>
                      <c15:f>Diagramm!$K$55</c15:f>
                      <c15:dlblFieldTableCache>
                        <c:ptCount val="1"/>
                      </c15:dlblFieldTableCache>
                    </c15:dlblFTEntry>
                  </c15:dlblFieldTable>
                  <c15:showDataLabelsRange val="0"/>
                </c:ext>
                <c:ext xmlns:c16="http://schemas.microsoft.com/office/drawing/2014/chart" uri="{C3380CC4-5D6E-409C-BE32-E72D297353CC}">
                  <c16:uniqueId val="{00000020-258A-48D4-80E4-4ED266336D6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{59772937-7A4E-49E8-AB8D-15B40C22103E}</c15:txfldGUID>
                      <c15:f>Diagramm!$K$56</c15:f>
                      <c15:dlblFieldTableCache>
                        <c:ptCount val="1"/>
                      </c15:dlblFieldTableCache>
                    </c15:dlblFTEntry>
                  </c15:dlblFieldTable>
                  <c15:showDataLabelsRange val="0"/>
                </c:ext>
                <c:ext xmlns:c16="http://schemas.microsoft.com/office/drawing/2014/chart" uri="{C3380CC4-5D6E-409C-BE32-E72D297353CC}">
                  <c16:uniqueId val="{00000021-258A-48D4-80E4-4ED266336D6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{73C6F066-F83C-423B-A08C-0FE54721DCEE}</c15:txfldGUID>
                      <c15:f>Diagramm!$K$57</c15:f>
                      <c15:dlblFieldTableCache>
                        <c:ptCount val="1"/>
                      </c15:dlblFieldTableCache>
                    </c15:dlblFTEntry>
                  </c15:dlblFieldTable>
                  <c15:showDataLabelsRange val="0"/>
                </c:ext>
                <c:ext xmlns:c16="http://schemas.microsoft.com/office/drawing/2014/chart" uri="{C3380CC4-5D6E-409C-BE32-E72D297353CC}">
                  <c16:uniqueId val="{00000022-258A-48D4-80E4-4ED266336D6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{AAD16AE4-BB84-4FF7-938F-AEC95D6C39B0}</c15:txfldGUID>
                      <c15:f>Diagramm!$K$58</c15:f>
                      <c15:dlblFieldTableCache>
                        <c:ptCount val="1"/>
                      </c15:dlblFieldTableCache>
                    </c15:dlblFTEntry>
                  </c15:dlblFieldTable>
                  <c15:showDataLabelsRange val="0"/>
                </c:ext>
                <c:ext xmlns:c16="http://schemas.microsoft.com/office/drawing/2014/chart" uri="{C3380CC4-5D6E-409C-BE32-E72D297353CC}">
                  <c16:uniqueId val="{00000023-258A-48D4-80E4-4ED266336D6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{1D743C91-E245-4B45-BCF7-AFD261B8C72B}</c15:txfldGUID>
                      <c15:f>Diagramm!$K$59</c15:f>
                      <c15:dlblFieldTableCache>
                        <c:ptCount val="1"/>
                      </c15:dlblFieldTableCache>
                    </c15:dlblFTEntry>
                  </c15:dlblFieldTable>
                  <c15:showDataLabelsRange val="0"/>
                </c:ext>
                <c:ext xmlns:c16="http://schemas.microsoft.com/office/drawing/2014/chart" uri="{C3380CC4-5D6E-409C-BE32-E72D297353CC}">
                  <c16:uniqueId val="{00000024-258A-48D4-80E4-4ED266336D6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{ECE39CAA-BE67-4F55-BFC3-69CF2ADB31E6}</c15:txfldGUID>
                      <c15:f>Diagramm!$K$60</c15:f>
                      <c15:dlblFieldTableCache>
                        <c:ptCount val="1"/>
                      </c15:dlblFieldTableCache>
                    </c15:dlblFTEntry>
                  </c15:dlblFieldTable>
                  <c15:showDataLabelsRange val="0"/>
                </c:ext>
                <c:ext xmlns:c16="http://schemas.microsoft.com/office/drawing/2014/chart" uri="{C3380CC4-5D6E-409C-BE32-E72D297353CC}">
                  <c16:uniqueId val="{00000025-258A-48D4-80E4-4ED266336D6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{67385EBA-65A4-4A98-8883-A1EBE7175A77}</c15:txfldGUID>
                      <c15:f>Diagramm!$K$61</c15:f>
                      <c15:dlblFieldTableCache>
                        <c:ptCount val="1"/>
                      </c15:dlblFieldTableCache>
                    </c15:dlblFTEntry>
                  </c15:dlblFieldTable>
                  <c15:showDataLabelsRange val="0"/>
                </c:ext>
                <c:ext xmlns:c16="http://schemas.microsoft.com/office/drawing/2014/chart" uri="{C3380CC4-5D6E-409C-BE32-E72D297353CC}">
                  <c16:uniqueId val="{00000026-258A-48D4-80E4-4ED266336D6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{324784D3-9A5F-4951-A70B-DFECDB22CB12}</c15:txfldGUID>
                      <c15:f>Diagramm!$K$62</c15:f>
                      <c15:dlblFieldTableCache>
                        <c:ptCount val="1"/>
                      </c15:dlblFieldTableCache>
                    </c15:dlblFTEntry>
                  </c15:dlblFieldTable>
                  <c15:showDataLabelsRange val="0"/>
                </c:ext>
                <c:ext xmlns:c16="http://schemas.microsoft.com/office/drawing/2014/chart" uri="{C3380CC4-5D6E-409C-BE32-E72D297353CC}">
                  <c16:uniqueId val="{00000027-258A-48D4-80E4-4ED266336D6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{60F6F57F-2568-4674-8EF1-F3BC57C96626}</c15:txfldGUID>
                      <c15:f>Diagramm!$K$63</c15:f>
                      <c15:dlblFieldTableCache>
                        <c:ptCount val="1"/>
                      </c15:dlblFieldTableCache>
                    </c15:dlblFTEntry>
                  </c15:dlblFieldTable>
                  <c15:showDataLabelsRange val="0"/>
                </c:ext>
                <c:ext xmlns:c16="http://schemas.microsoft.com/office/drawing/2014/chart" uri="{C3380CC4-5D6E-409C-BE32-E72D297353CC}">
                  <c16:uniqueId val="{00000028-258A-48D4-80E4-4ED266336D6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{06A36C3F-8683-4021-A15F-794C9A2FB64F}</c15:txfldGUID>
                      <c15:f>Diagramm!$K$64</c15:f>
                      <c15:dlblFieldTableCache>
                        <c:ptCount val="1"/>
                      </c15:dlblFieldTableCache>
                    </c15:dlblFTEntry>
                  </c15:dlblFieldTable>
                  <c15:showDataLabelsRange val="0"/>
                </c:ext>
                <c:ext xmlns:c16="http://schemas.microsoft.com/office/drawing/2014/chart" uri="{C3380CC4-5D6E-409C-BE32-E72D297353CC}">
                  <c16:uniqueId val="{00000029-258A-48D4-80E4-4ED266336D6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{43D0564D-5E40-4FD5-89CD-19F65D368597}</c15:txfldGUID>
                      <c15:f>Diagramm!$K$65</c15:f>
                      <c15:dlblFieldTableCache>
                        <c:ptCount val="1"/>
                      </c15:dlblFieldTableCache>
                    </c15:dlblFTEntry>
                  </c15:dlblFieldTable>
                  <c15:showDataLabelsRange val="0"/>
                </c:ext>
                <c:ext xmlns:c16="http://schemas.microsoft.com/office/drawing/2014/chart" uri="{C3380CC4-5D6E-409C-BE32-E72D297353CC}">
                  <c16:uniqueId val="{0000002A-258A-48D4-80E4-4ED266336D6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{2ADE6274-8108-4F63-A487-5E828B832F55}</c15:txfldGUID>
                      <c15:f>Diagramm!$K$66</c15:f>
                      <c15:dlblFieldTableCache>
                        <c:ptCount val="1"/>
                      </c15:dlblFieldTableCache>
                    </c15:dlblFTEntry>
                  </c15:dlblFieldTable>
                  <c15:showDataLabelsRange val="0"/>
                </c:ext>
                <c:ext xmlns:c16="http://schemas.microsoft.com/office/drawing/2014/chart" uri="{C3380CC4-5D6E-409C-BE32-E72D297353CC}">
                  <c16:uniqueId val="{0000002B-258A-48D4-80E4-4ED266336D6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{6F2BB47B-F92B-4200-8FF8-9E4E77389FEB}</c15:txfldGUID>
                      <c15:f>Diagramm!$K$67</c15:f>
                      <c15:dlblFieldTableCache>
                        <c:ptCount val="1"/>
                      </c15:dlblFieldTableCache>
                    </c15:dlblFTEntry>
                  </c15:dlblFieldTable>
                  <c15:showDataLabelsRange val="0"/>
                </c:ext>
                <c:ext xmlns:c16="http://schemas.microsoft.com/office/drawing/2014/chart" uri="{C3380CC4-5D6E-409C-BE32-E72D297353CC}">
                  <c16:uniqueId val="{0000002C-258A-48D4-80E4-4ED266336D6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58A-48D4-80E4-4ED266336D6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{958FE1D6-53E5-4C69-9FDA-9269505149A3}</c15:txfldGUID>
                      <c15:f>Diagramm!$J$46</c15:f>
                      <c15:dlblFieldTableCache>
                        <c:ptCount val="1"/>
                      </c15:dlblFieldTableCache>
                    </c15:dlblFTEntry>
                  </c15:dlblFieldTable>
                  <c15:showDataLabelsRange val="0"/>
                </c:ext>
                <c:ext xmlns:c16="http://schemas.microsoft.com/office/drawing/2014/chart" uri="{C3380CC4-5D6E-409C-BE32-E72D297353CC}">
                  <c16:uniqueId val="{0000002E-258A-48D4-80E4-4ED266336D6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{05BD2150-34BA-4F2F-A31E-B26095E63613}</c15:txfldGUID>
                      <c15:f>Diagramm!$J$47</c15:f>
                      <c15:dlblFieldTableCache>
                        <c:ptCount val="1"/>
                      </c15:dlblFieldTableCache>
                    </c15:dlblFTEntry>
                  </c15:dlblFieldTable>
                  <c15:showDataLabelsRange val="0"/>
                </c:ext>
                <c:ext xmlns:c16="http://schemas.microsoft.com/office/drawing/2014/chart" uri="{C3380CC4-5D6E-409C-BE32-E72D297353CC}">
                  <c16:uniqueId val="{0000002F-258A-48D4-80E4-4ED266336D6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{3150B062-EB41-4353-A6DC-6DDC3159F733}</c15:txfldGUID>
                      <c15:f>Diagramm!$J$48</c15:f>
                      <c15:dlblFieldTableCache>
                        <c:ptCount val="1"/>
                      </c15:dlblFieldTableCache>
                    </c15:dlblFTEntry>
                  </c15:dlblFieldTable>
                  <c15:showDataLabelsRange val="0"/>
                </c:ext>
                <c:ext xmlns:c16="http://schemas.microsoft.com/office/drawing/2014/chart" uri="{C3380CC4-5D6E-409C-BE32-E72D297353CC}">
                  <c16:uniqueId val="{00000030-258A-48D4-80E4-4ED266336D6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{E10E9E9C-CFF1-4B54-B09F-B2685BA953D9}</c15:txfldGUID>
                      <c15:f>Diagramm!$J$49</c15:f>
                      <c15:dlblFieldTableCache>
                        <c:ptCount val="1"/>
                      </c15:dlblFieldTableCache>
                    </c15:dlblFTEntry>
                  </c15:dlblFieldTable>
                  <c15:showDataLabelsRange val="0"/>
                </c:ext>
                <c:ext xmlns:c16="http://schemas.microsoft.com/office/drawing/2014/chart" uri="{C3380CC4-5D6E-409C-BE32-E72D297353CC}">
                  <c16:uniqueId val="{00000031-258A-48D4-80E4-4ED266336D6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{85D77E54-9A69-4947-8E70-FAD37068299F}</c15:txfldGUID>
                      <c15:f>Diagramm!$J$50</c15:f>
                      <c15:dlblFieldTableCache>
                        <c:ptCount val="1"/>
                      </c15:dlblFieldTableCache>
                    </c15:dlblFTEntry>
                  </c15:dlblFieldTable>
                  <c15:showDataLabelsRange val="0"/>
                </c:ext>
                <c:ext xmlns:c16="http://schemas.microsoft.com/office/drawing/2014/chart" uri="{C3380CC4-5D6E-409C-BE32-E72D297353CC}">
                  <c16:uniqueId val="{00000032-258A-48D4-80E4-4ED266336D6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{74BF2B38-F980-4E58-874E-B9C9DDBF8523}</c15:txfldGUID>
                      <c15:f>Diagramm!$J$51</c15:f>
                      <c15:dlblFieldTableCache>
                        <c:ptCount val="1"/>
                      </c15:dlblFieldTableCache>
                    </c15:dlblFTEntry>
                  </c15:dlblFieldTable>
                  <c15:showDataLabelsRange val="0"/>
                </c:ext>
                <c:ext xmlns:c16="http://schemas.microsoft.com/office/drawing/2014/chart" uri="{C3380CC4-5D6E-409C-BE32-E72D297353CC}">
                  <c16:uniqueId val="{00000033-258A-48D4-80E4-4ED266336D6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{62A89049-4A02-4CE0-AE13-DEBB625D830B}</c15:txfldGUID>
                      <c15:f>Diagramm!$J$52</c15:f>
                      <c15:dlblFieldTableCache>
                        <c:ptCount val="1"/>
                      </c15:dlblFieldTableCache>
                    </c15:dlblFTEntry>
                  </c15:dlblFieldTable>
                  <c15:showDataLabelsRange val="0"/>
                </c:ext>
                <c:ext xmlns:c16="http://schemas.microsoft.com/office/drawing/2014/chart" uri="{C3380CC4-5D6E-409C-BE32-E72D297353CC}">
                  <c16:uniqueId val="{00000034-258A-48D4-80E4-4ED266336D6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{68EAA160-54F3-4FA6-A02C-B658799BB5B8}</c15:txfldGUID>
                      <c15:f>Diagramm!$J$53</c15:f>
                      <c15:dlblFieldTableCache>
                        <c:ptCount val="1"/>
                      </c15:dlblFieldTableCache>
                    </c15:dlblFTEntry>
                  </c15:dlblFieldTable>
                  <c15:showDataLabelsRange val="0"/>
                </c:ext>
                <c:ext xmlns:c16="http://schemas.microsoft.com/office/drawing/2014/chart" uri="{C3380CC4-5D6E-409C-BE32-E72D297353CC}">
                  <c16:uniqueId val="{00000035-258A-48D4-80E4-4ED266336D6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{578E2D9B-673F-4217-80A0-A2116A569100}</c15:txfldGUID>
                      <c15:f>Diagramm!$J$54</c15:f>
                      <c15:dlblFieldTableCache>
                        <c:ptCount val="1"/>
                      </c15:dlblFieldTableCache>
                    </c15:dlblFTEntry>
                  </c15:dlblFieldTable>
                  <c15:showDataLabelsRange val="0"/>
                </c:ext>
                <c:ext xmlns:c16="http://schemas.microsoft.com/office/drawing/2014/chart" uri="{C3380CC4-5D6E-409C-BE32-E72D297353CC}">
                  <c16:uniqueId val="{00000036-258A-48D4-80E4-4ED266336D6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{F2ACD709-FECB-4DFB-BDE0-953C2C26D51D}</c15:txfldGUID>
                      <c15:f>Diagramm!$J$55</c15:f>
                      <c15:dlblFieldTableCache>
                        <c:ptCount val="1"/>
                      </c15:dlblFieldTableCache>
                    </c15:dlblFTEntry>
                  </c15:dlblFieldTable>
                  <c15:showDataLabelsRange val="0"/>
                </c:ext>
                <c:ext xmlns:c16="http://schemas.microsoft.com/office/drawing/2014/chart" uri="{C3380CC4-5D6E-409C-BE32-E72D297353CC}">
                  <c16:uniqueId val="{00000037-258A-48D4-80E4-4ED266336D6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{86440531-8145-41F4-B63E-3E21C7FE7A3E}</c15:txfldGUID>
                      <c15:f>Diagramm!$J$56</c15:f>
                      <c15:dlblFieldTableCache>
                        <c:ptCount val="1"/>
                      </c15:dlblFieldTableCache>
                    </c15:dlblFTEntry>
                  </c15:dlblFieldTable>
                  <c15:showDataLabelsRange val="0"/>
                </c:ext>
                <c:ext xmlns:c16="http://schemas.microsoft.com/office/drawing/2014/chart" uri="{C3380CC4-5D6E-409C-BE32-E72D297353CC}">
                  <c16:uniqueId val="{00000038-258A-48D4-80E4-4ED266336D6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{5C330AE1-D726-4198-BDFE-908C0CCA81C8}</c15:txfldGUID>
                      <c15:f>Diagramm!$J$57</c15:f>
                      <c15:dlblFieldTableCache>
                        <c:ptCount val="1"/>
                      </c15:dlblFieldTableCache>
                    </c15:dlblFTEntry>
                  </c15:dlblFieldTable>
                  <c15:showDataLabelsRange val="0"/>
                </c:ext>
                <c:ext xmlns:c16="http://schemas.microsoft.com/office/drawing/2014/chart" uri="{C3380CC4-5D6E-409C-BE32-E72D297353CC}">
                  <c16:uniqueId val="{00000039-258A-48D4-80E4-4ED266336D6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{10655B6C-23FB-4DB4-BCBD-935DE31C5E60}</c15:txfldGUID>
                      <c15:f>Diagramm!$J$58</c15:f>
                      <c15:dlblFieldTableCache>
                        <c:ptCount val="1"/>
                      </c15:dlblFieldTableCache>
                    </c15:dlblFTEntry>
                  </c15:dlblFieldTable>
                  <c15:showDataLabelsRange val="0"/>
                </c:ext>
                <c:ext xmlns:c16="http://schemas.microsoft.com/office/drawing/2014/chart" uri="{C3380CC4-5D6E-409C-BE32-E72D297353CC}">
                  <c16:uniqueId val="{0000003A-258A-48D4-80E4-4ED266336D6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{1C41CA0B-1680-413C-B489-5F1561B09A49}</c15:txfldGUID>
                      <c15:f>Diagramm!$J$59</c15:f>
                      <c15:dlblFieldTableCache>
                        <c:ptCount val="1"/>
                      </c15:dlblFieldTableCache>
                    </c15:dlblFTEntry>
                  </c15:dlblFieldTable>
                  <c15:showDataLabelsRange val="0"/>
                </c:ext>
                <c:ext xmlns:c16="http://schemas.microsoft.com/office/drawing/2014/chart" uri="{C3380CC4-5D6E-409C-BE32-E72D297353CC}">
                  <c16:uniqueId val="{0000003B-258A-48D4-80E4-4ED266336D6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{16E79701-F29C-42A9-9DF6-30E446B30AB8}</c15:txfldGUID>
                      <c15:f>Diagramm!$J$60</c15:f>
                      <c15:dlblFieldTableCache>
                        <c:ptCount val="1"/>
                      </c15:dlblFieldTableCache>
                    </c15:dlblFTEntry>
                  </c15:dlblFieldTable>
                  <c15:showDataLabelsRange val="0"/>
                </c:ext>
                <c:ext xmlns:c16="http://schemas.microsoft.com/office/drawing/2014/chart" uri="{C3380CC4-5D6E-409C-BE32-E72D297353CC}">
                  <c16:uniqueId val="{0000003C-258A-48D4-80E4-4ED266336D6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{91D9EC32-FF5E-499F-85EA-0776B83E38AA}</c15:txfldGUID>
                      <c15:f>Diagramm!$J$61</c15:f>
                      <c15:dlblFieldTableCache>
                        <c:ptCount val="1"/>
                      </c15:dlblFieldTableCache>
                    </c15:dlblFTEntry>
                  </c15:dlblFieldTable>
                  <c15:showDataLabelsRange val="0"/>
                </c:ext>
                <c:ext xmlns:c16="http://schemas.microsoft.com/office/drawing/2014/chart" uri="{C3380CC4-5D6E-409C-BE32-E72D297353CC}">
                  <c16:uniqueId val="{0000003D-258A-48D4-80E4-4ED266336D6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{E3B14245-23B7-48DC-961B-958AC3E06783}</c15:txfldGUID>
                      <c15:f>Diagramm!$J$62</c15:f>
                      <c15:dlblFieldTableCache>
                        <c:ptCount val="1"/>
                      </c15:dlblFieldTableCache>
                    </c15:dlblFTEntry>
                  </c15:dlblFieldTable>
                  <c15:showDataLabelsRange val="0"/>
                </c:ext>
                <c:ext xmlns:c16="http://schemas.microsoft.com/office/drawing/2014/chart" uri="{C3380CC4-5D6E-409C-BE32-E72D297353CC}">
                  <c16:uniqueId val="{0000003E-258A-48D4-80E4-4ED266336D6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{5A5B7FFD-1681-4029-92FA-7FB8BB2307B4}</c15:txfldGUID>
                      <c15:f>Diagramm!$J$63</c15:f>
                      <c15:dlblFieldTableCache>
                        <c:ptCount val="1"/>
                      </c15:dlblFieldTableCache>
                    </c15:dlblFTEntry>
                  </c15:dlblFieldTable>
                  <c15:showDataLabelsRange val="0"/>
                </c:ext>
                <c:ext xmlns:c16="http://schemas.microsoft.com/office/drawing/2014/chart" uri="{C3380CC4-5D6E-409C-BE32-E72D297353CC}">
                  <c16:uniqueId val="{0000003F-258A-48D4-80E4-4ED266336D6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{E5332504-6011-41D2-9C7C-9F5C7162EACB}</c15:txfldGUID>
                      <c15:f>Diagramm!$J$64</c15:f>
                      <c15:dlblFieldTableCache>
                        <c:ptCount val="1"/>
                      </c15:dlblFieldTableCache>
                    </c15:dlblFTEntry>
                  </c15:dlblFieldTable>
                  <c15:showDataLabelsRange val="0"/>
                </c:ext>
                <c:ext xmlns:c16="http://schemas.microsoft.com/office/drawing/2014/chart" uri="{C3380CC4-5D6E-409C-BE32-E72D297353CC}">
                  <c16:uniqueId val="{00000040-258A-48D4-80E4-4ED266336D6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{32BB7431-056F-4F2C-89E1-93363F129153}</c15:txfldGUID>
                      <c15:f>Diagramm!$J$65</c15:f>
                      <c15:dlblFieldTableCache>
                        <c:ptCount val="1"/>
                      </c15:dlblFieldTableCache>
                    </c15:dlblFTEntry>
                  </c15:dlblFieldTable>
                  <c15:showDataLabelsRange val="0"/>
                </c:ext>
                <c:ext xmlns:c16="http://schemas.microsoft.com/office/drawing/2014/chart" uri="{C3380CC4-5D6E-409C-BE32-E72D297353CC}">
                  <c16:uniqueId val="{00000041-258A-48D4-80E4-4ED266336D6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{1BB09B97-7E8A-4CCA-93FB-B3E48E24DF02}</c15:txfldGUID>
                      <c15:f>Diagramm!$J$66</c15:f>
                      <c15:dlblFieldTableCache>
                        <c:ptCount val="1"/>
                      </c15:dlblFieldTableCache>
                    </c15:dlblFTEntry>
                  </c15:dlblFieldTable>
                  <c15:showDataLabelsRange val="0"/>
                </c:ext>
                <c:ext xmlns:c16="http://schemas.microsoft.com/office/drawing/2014/chart" uri="{C3380CC4-5D6E-409C-BE32-E72D297353CC}">
                  <c16:uniqueId val="{00000042-258A-48D4-80E4-4ED266336D6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{D3AA0D15-37F2-45B7-A3CF-F32AC2F1F526}</c15:txfldGUID>
                      <c15:f>Diagramm!$J$67</c15:f>
                      <c15:dlblFieldTableCache>
                        <c:ptCount val="1"/>
                      </c15:dlblFieldTableCache>
                    </c15:dlblFTEntry>
                  </c15:dlblFieldTable>
                  <c15:showDataLabelsRange val="0"/>
                </c:ext>
                <c:ext xmlns:c16="http://schemas.microsoft.com/office/drawing/2014/chart" uri="{C3380CC4-5D6E-409C-BE32-E72D297353CC}">
                  <c16:uniqueId val="{00000043-258A-48D4-80E4-4ED266336D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58A-48D4-80E4-4ED266336D6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77-4F42-80A4-A4A93EC5FB2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77-4F42-80A4-A4A93EC5FB2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77-4F42-80A4-A4A93EC5FB2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77-4F42-80A4-A4A93EC5FB2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77-4F42-80A4-A4A93EC5FB2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77-4F42-80A4-A4A93EC5FB2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77-4F42-80A4-A4A93EC5FB2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77-4F42-80A4-A4A93EC5FB2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77-4F42-80A4-A4A93EC5FB2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177-4F42-80A4-A4A93EC5FB2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177-4F42-80A4-A4A93EC5FB2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177-4F42-80A4-A4A93EC5FB2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177-4F42-80A4-A4A93EC5FB2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177-4F42-80A4-A4A93EC5FB2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177-4F42-80A4-A4A93EC5FB2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177-4F42-80A4-A4A93EC5FB2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177-4F42-80A4-A4A93EC5FB2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177-4F42-80A4-A4A93EC5FB2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177-4F42-80A4-A4A93EC5FB2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177-4F42-80A4-A4A93EC5FB2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177-4F42-80A4-A4A93EC5FB2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177-4F42-80A4-A4A93EC5FB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177-4F42-80A4-A4A93EC5FB2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177-4F42-80A4-A4A93EC5FB2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177-4F42-80A4-A4A93EC5FB2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177-4F42-80A4-A4A93EC5FB2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177-4F42-80A4-A4A93EC5FB2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177-4F42-80A4-A4A93EC5FB2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177-4F42-80A4-A4A93EC5FB2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177-4F42-80A4-A4A93EC5FB2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177-4F42-80A4-A4A93EC5FB2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177-4F42-80A4-A4A93EC5FB2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177-4F42-80A4-A4A93EC5FB2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177-4F42-80A4-A4A93EC5FB2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177-4F42-80A4-A4A93EC5FB2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177-4F42-80A4-A4A93EC5FB2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177-4F42-80A4-A4A93EC5FB2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177-4F42-80A4-A4A93EC5FB2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177-4F42-80A4-A4A93EC5FB2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177-4F42-80A4-A4A93EC5FB2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177-4F42-80A4-A4A93EC5FB2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177-4F42-80A4-A4A93EC5FB2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177-4F42-80A4-A4A93EC5FB2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177-4F42-80A4-A4A93EC5FB2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177-4F42-80A4-A4A93EC5FB2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177-4F42-80A4-A4A93EC5FB2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177-4F42-80A4-A4A93EC5FB2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177-4F42-80A4-A4A93EC5FB2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177-4F42-80A4-A4A93EC5FB2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177-4F42-80A4-A4A93EC5FB2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177-4F42-80A4-A4A93EC5FB2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177-4F42-80A4-A4A93EC5FB2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177-4F42-80A4-A4A93EC5FB2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177-4F42-80A4-A4A93EC5FB2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177-4F42-80A4-A4A93EC5FB2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177-4F42-80A4-A4A93EC5FB2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177-4F42-80A4-A4A93EC5FB2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177-4F42-80A4-A4A93EC5FB2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177-4F42-80A4-A4A93EC5FB2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177-4F42-80A4-A4A93EC5FB2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177-4F42-80A4-A4A93EC5FB2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177-4F42-80A4-A4A93EC5FB2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177-4F42-80A4-A4A93EC5FB2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177-4F42-80A4-A4A93EC5FB2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177-4F42-80A4-A4A93EC5FB2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177-4F42-80A4-A4A93EC5FB2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177-4F42-80A4-A4A93EC5FB2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177-4F42-80A4-A4A93EC5FB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177-4F42-80A4-A4A93EC5FB2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101.62537072931505</c:v>
                </c:pt>
                <c:pt idx="2">
                  <c:v>103.64774292987087</c:v>
                </c:pt>
                <c:pt idx="3">
                  <c:v>100.77999112584948</c:v>
                </c:pt>
                <c:pt idx="4">
                  <c:v>101.80752434553139</c:v>
                </c:pt>
                <c:pt idx="5">
                  <c:v>103.53097779127063</c:v>
                </c:pt>
                <c:pt idx="6">
                  <c:v>106.0624459961234</c:v>
                </c:pt>
                <c:pt idx="7">
                  <c:v>102.56182714088882</c:v>
                </c:pt>
                <c:pt idx="8">
                  <c:v>102.45673851614863</c:v>
                </c:pt>
                <c:pt idx="9">
                  <c:v>103.89528502370334</c:v>
                </c:pt>
                <c:pt idx="10">
                  <c:v>106.5481889727003</c:v>
                </c:pt>
                <c:pt idx="11">
                  <c:v>104.43941056958035</c:v>
                </c:pt>
                <c:pt idx="12">
                  <c:v>105.18437215384975</c:v>
                </c:pt>
                <c:pt idx="13">
                  <c:v>107.0712967936293</c:v>
                </c:pt>
                <c:pt idx="14">
                  <c:v>110.10018448891898</c:v>
                </c:pt>
                <c:pt idx="15">
                  <c:v>108.15487727983933</c:v>
                </c:pt>
                <c:pt idx="16">
                  <c:v>109.13103383853718</c:v>
                </c:pt>
                <c:pt idx="17">
                  <c:v>111.29819481095724</c:v>
                </c:pt>
                <c:pt idx="18">
                  <c:v>114.56528338899139</c:v>
                </c:pt>
                <c:pt idx="19">
                  <c:v>111.82830854020224</c:v>
                </c:pt>
                <c:pt idx="20">
                  <c:v>112.03615048691063</c:v>
                </c:pt>
                <c:pt idx="21">
                  <c:v>114.81282548282385</c:v>
                </c:pt>
                <c:pt idx="22">
                  <c:v>117.37465262371268</c:v>
                </c:pt>
                <c:pt idx="23">
                  <c:v>115.35695102870088</c:v>
                </c:pt>
                <c:pt idx="24">
                  <c:v>115.05803227388431</c:v>
                </c:pt>
              </c:numCache>
            </c:numRef>
          </c:val>
          <c:smooth val="0"/>
          <c:extLst>
            <c:ext xmlns:c16="http://schemas.microsoft.com/office/drawing/2014/chart" uri="{C3380CC4-5D6E-409C-BE32-E72D297353CC}">
              <c16:uniqueId val="{00000000-30A4-4CA7-8701-BAB5FF8F99A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104.68527194948054</c:v>
                </c:pt>
                <c:pt idx="2">
                  <c:v>109.24831941332246</c:v>
                </c:pt>
                <c:pt idx="3">
                  <c:v>104.25748624974536</c:v>
                </c:pt>
                <c:pt idx="4">
                  <c:v>104.46119372580974</c:v>
                </c:pt>
                <c:pt idx="5">
                  <c:v>110.08352006518641</c:v>
                </c:pt>
                <c:pt idx="6">
                  <c:v>113.32246893460992</c:v>
                </c:pt>
                <c:pt idx="7">
                  <c:v>107.65940110002037</c:v>
                </c:pt>
                <c:pt idx="8">
                  <c:v>108.82053371358728</c:v>
                </c:pt>
                <c:pt idx="9">
                  <c:v>114.56508453860256</c:v>
                </c:pt>
                <c:pt idx="10">
                  <c:v>119.22998574047668</c:v>
                </c:pt>
                <c:pt idx="11">
                  <c:v>113.83173762477084</c:v>
                </c:pt>
                <c:pt idx="12">
                  <c:v>113.38358117742922</c:v>
                </c:pt>
                <c:pt idx="13">
                  <c:v>121.81707068649419</c:v>
                </c:pt>
                <c:pt idx="14">
                  <c:v>128.21348543491547</c:v>
                </c:pt>
                <c:pt idx="15">
                  <c:v>125.30046852719494</c:v>
                </c:pt>
                <c:pt idx="16">
                  <c:v>126.03381544102668</c:v>
                </c:pt>
                <c:pt idx="17">
                  <c:v>131.79873701364841</c:v>
                </c:pt>
                <c:pt idx="18">
                  <c:v>136.68771643919331</c:v>
                </c:pt>
                <c:pt idx="19">
                  <c:v>130.41352617641067</c:v>
                </c:pt>
                <c:pt idx="20">
                  <c:v>130.57649215726218</c:v>
                </c:pt>
                <c:pt idx="21">
                  <c:v>138.01181503361173</c:v>
                </c:pt>
                <c:pt idx="22">
                  <c:v>141.96374006926052</c:v>
                </c:pt>
                <c:pt idx="23">
                  <c:v>135.58769606844572</c:v>
                </c:pt>
                <c:pt idx="24">
                  <c:v>129.19128132002444</c:v>
                </c:pt>
              </c:numCache>
            </c:numRef>
          </c:val>
          <c:smooth val="0"/>
          <c:extLst>
            <c:ext xmlns:c16="http://schemas.microsoft.com/office/drawing/2014/chart" uri="{C3380CC4-5D6E-409C-BE32-E72D297353CC}">
              <c16:uniqueId val="{00000001-30A4-4CA7-8701-BAB5FF8F99A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103.45828708052258</c:v>
                </c:pt>
                <c:pt idx="2">
                  <c:v>102.95448723422422</c:v>
                </c:pt>
                <c:pt idx="3">
                  <c:v>101.16130134061993</c:v>
                </c:pt>
                <c:pt idx="4">
                  <c:v>100.4440269831782</c:v>
                </c:pt>
                <c:pt idx="5">
                  <c:v>101.545555460678</c:v>
                </c:pt>
                <c:pt idx="6">
                  <c:v>101.44308769532917</c:v>
                </c:pt>
                <c:pt idx="7">
                  <c:v>99.871915293313975</c:v>
                </c:pt>
                <c:pt idx="8">
                  <c:v>99.205874818546675</c:v>
                </c:pt>
                <c:pt idx="9">
                  <c:v>101.75902997182136</c:v>
                </c:pt>
                <c:pt idx="10">
                  <c:v>99.154640935872251</c:v>
                </c:pt>
                <c:pt idx="11">
                  <c:v>98.249509008624372</c:v>
                </c:pt>
                <c:pt idx="12">
                  <c:v>98.070190419263938</c:v>
                </c:pt>
                <c:pt idx="13">
                  <c:v>102.11766715054222</c:v>
                </c:pt>
                <c:pt idx="14">
                  <c:v>100.6148065920929</c:v>
                </c:pt>
                <c:pt idx="15">
                  <c:v>99.726752625736495</c:v>
                </c:pt>
                <c:pt idx="16">
                  <c:v>98.915549483391686</c:v>
                </c:pt>
                <c:pt idx="17">
                  <c:v>101.09298949705405</c:v>
                </c:pt>
                <c:pt idx="18">
                  <c:v>97.899410810349238</c:v>
                </c:pt>
                <c:pt idx="19">
                  <c:v>94.731449064981646</c:v>
                </c:pt>
                <c:pt idx="20">
                  <c:v>94.586286397404152</c:v>
                </c:pt>
                <c:pt idx="21">
                  <c:v>98.591068226453757</c:v>
                </c:pt>
                <c:pt idx="22">
                  <c:v>96.772265391512263</c:v>
                </c:pt>
                <c:pt idx="23">
                  <c:v>94.381350866706512</c:v>
                </c:pt>
                <c:pt idx="24">
                  <c:v>90.982836649304076</c:v>
                </c:pt>
              </c:numCache>
            </c:numRef>
          </c:val>
          <c:smooth val="0"/>
          <c:extLst>
            <c:ext xmlns:c16="http://schemas.microsoft.com/office/drawing/2014/chart" uri="{C3380CC4-5D6E-409C-BE32-E72D297353CC}">
              <c16:uniqueId val="{00000002-30A4-4CA7-8701-BAB5FF8F99A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0A4-4CA7-8701-BAB5FF8F99AC}"/>
                </c:ext>
              </c:extLst>
            </c:dLbl>
            <c:dLbl>
              <c:idx val="1"/>
              <c:delete val="1"/>
              <c:extLst>
                <c:ext xmlns:c15="http://schemas.microsoft.com/office/drawing/2012/chart" uri="{CE6537A1-D6FC-4f65-9D91-7224C49458BB}"/>
                <c:ext xmlns:c16="http://schemas.microsoft.com/office/drawing/2014/chart" uri="{C3380CC4-5D6E-409C-BE32-E72D297353CC}">
                  <c16:uniqueId val="{00000004-30A4-4CA7-8701-BAB5FF8F99AC}"/>
                </c:ext>
              </c:extLst>
            </c:dLbl>
            <c:dLbl>
              <c:idx val="2"/>
              <c:delete val="1"/>
              <c:extLst>
                <c:ext xmlns:c15="http://schemas.microsoft.com/office/drawing/2012/chart" uri="{CE6537A1-D6FC-4f65-9D91-7224C49458BB}"/>
                <c:ext xmlns:c16="http://schemas.microsoft.com/office/drawing/2014/chart" uri="{C3380CC4-5D6E-409C-BE32-E72D297353CC}">
                  <c16:uniqueId val="{00000005-30A4-4CA7-8701-BAB5FF8F99AC}"/>
                </c:ext>
              </c:extLst>
            </c:dLbl>
            <c:dLbl>
              <c:idx val="3"/>
              <c:delete val="1"/>
              <c:extLst>
                <c:ext xmlns:c15="http://schemas.microsoft.com/office/drawing/2012/chart" uri="{CE6537A1-D6FC-4f65-9D91-7224C49458BB}"/>
                <c:ext xmlns:c16="http://schemas.microsoft.com/office/drawing/2014/chart" uri="{C3380CC4-5D6E-409C-BE32-E72D297353CC}">
                  <c16:uniqueId val="{00000006-30A4-4CA7-8701-BAB5FF8F99AC}"/>
                </c:ext>
              </c:extLst>
            </c:dLbl>
            <c:dLbl>
              <c:idx val="4"/>
              <c:delete val="1"/>
              <c:extLst>
                <c:ext xmlns:c15="http://schemas.microsoft.com/office/drawing/2012/chart" uri="{CE6537A1-D6FC-4f65-9D91-7224C49458BB}"/>
                <c:ext xmlns:c16="http://schemas.microsoft.com/office/drawing/2014/chart" uri="{C3380CC4-5D6E-409C-BE32-E72D297353CC}">
                  <c16:uniqueId val="{00000007-30A4-4CA7-8701-BAB5FF8F99AC}"/>
                </c:ext>
              </c:extLst>
            </c:dLbl>
            <c:dLbl>
              <c:idx val="5"/>
              <c:delete val="1"/>
              <c:extLst>
                <c:ext xmlns:c15="http://schemas.microsoft.com/office/drawing/2012/chart" uri="{CE6537A1-D6FC-4f65-9D91-7224C49458BB}"/>
                <c:ext xmlns:c16="http://schemas.microsoft.com/office/drawing/2014/chart" uri="{C3380CC4-5D6E-409C-BE32-E72D297353CC}">
                  <c16:uniqueId val="{00000008-30A4-4CA7-8701-BAB5FF8F99AC}"/>
                </c:ext>
              </c:extLst>
            </c:dLbl>
            <c:dLbl>
              <c:idx val="6"/>
              <c:delete val="1"/>
              <c:extLst>
                <c:ext xmlns:c15="http://schemas.microsoft.com/office/drawing/2012/chart" uri="{CE6537A1-D6FC-4f65-9D91-7224C49458BB}"/>
                <c:ext xmlns:c16="http://schemas.microsoft.com/office/drawing/2014/chart" uri="{C3380CC4-5D6E-409C-BE32-E72D297353CC}">
                  <c16:uniqueId val="{00000009-30A4-4CA7-8701-BAB5FF8F99AC}"/>
                </c:ext>
              </c:extLst>
            </c:dLbl>
            <c:dLbl>
              <c:idx val="7"/>
              <c:delete val="1"/>
              <c:extLst>
                <c:ext xmlns:c15="http://schemas.microsoft.com/office/drawing/2012/chart" uri="{CE6537A1-D6FC-4f65-9D91-7224C49458BB}"/>
                <c:ext xmlns:c16="http://schemas.microsoft.com/office/drawing/2014/chart" uri="{C3380CC4-5D6E-409C-BE32-E72D297353CC}">
                  <c16:uniqueId val="{0000000A-30A4-4CA7-8701-BAB5FF8F99AC}"/>
                </c:ext>
              </c:extLst>
            </c:dLbl>
            <c:dLbl>
              <c:idx val="8"/>
              <c:delete val="1"/>
              <c:extLst>
                <c:ext xmlns:c15="http://schemas.microsoft.com/office/drawing/2012/chart" uri="{CE6537A1-D6FC-4f65-9D91-7224C49458BB}"/>
                <c:ext xmlns:c16="http://schemas.microsoft.com/office/drawing/2014/chart" uri="{C3380CC4-5D6E-409C-BE32-E72D297353CC}">
                  <c16:uniqueId val="{0000000B-30A4-4CA7-8701-BAB5FF8F99AC}"/>
                </c:ext>
              </c:extLst>
            </c:dLbl>
            <c:dLbl>
              <c:idx val="9"/>
              <c:delete val="1"/>
              <c:extLst>
                <c:ext xmlns:c15="http://schemas.microsoft.com/office/drawing/2012/chart" uri="{CE6537A1-D6FC-4f65-9D91-7224C49458BB}"/>
                <c:ext xmlns:c16="http://schemas.microsoft.com/office/drawing/2014/chart" uri="{C3380CC4-5D6E-409C-BE32-E72D297353CC}">
                  <c16:uniqueId val="{0000000C-30A4-4CA7-8701-BAB5FF8F99AC}"/>
                </c:ext>
              </c:extLst>
            </c:dLbl>
            <c:dLbl>
              <c:idx val="10"/>
              <c:delete val="1"/>
              <c:extLst>
                <c:ext xmlns:c15="http://schemas.microsoft.com/office/drawing/2012/chart" uri="{CE6537A1-D6FC-4f65-9D91-7224C49458BB}"/>
                <c:ext xmlns:c16="http://schemas.microsoft.com/office/drawing/2014/chart" uri="{C3380CC4-5D6E-409C-BE32-E72D297353CC}">
                  <c16:uniqueId val="{0000000D-30A4-4CA7-8701-BAB5FF8F99AC}"/>
                </c:ext>
              </c:extLst>
            </c:dLbl>
            <c:dLbl>
              <c:idx val="11"/>
              <c:delete val="1"/>
              <c:extLst>
                <c:ext xmlns:c15="http://schemas.microsoft.com/office/drawing/2012/chart" uri="{CE6537A1-D6FC-4f65-9D91-7224C49458BB}"/>
                <c:ext xmlns:c16="http://schemas.microsoft.com/office/drawing/2014/chart" uri="{C3380CC4-5D6E-409C-BE32-E72D297353CC}">
                  <c16:uniqueId val="{0000000E-30A4-4CA7-8701-BAB5FF8F99AC}"/>
                </c:ext>
              </c:extLst>
            </c:dLbl>
            <c:dLbl>
              <c:idx val="12"/>
              <c:delete val="1"/>
              <c:extLst>
                <c:ext xmlns:c15="http://schemas.microsoft.com/office/drawing/2012/chart" uri="{CE6537A1-D6FC-4f65-9D91-7224C49458BB}"/>
                <c:ext xmlns:c16="http://schemas.microsoft.com/office/drawing/2014/chart" uri="{C3380CC4-5D6E-409C-BE32-E72D297353CC}">
                  <c16:uniqueId val="{0000000F-30A4-4CA7-8701-BAB5FF8F99A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0A4-4CA7-8701-BAB5FF8F99AC}"/>
                </c:ext>
              </c:extLst>
            </c:dLbl>
            <c:dLbl>
              <c:idx val="14"/>
              <c:delete val="1"/>
              <c:extLst>
                <c:ext xmlns:c15="http://schemas.microsoft.com/office/drawing/2012/chart" uri="{CE6537A1-D6FC-4f65-9D91-7224C49458BB}"/>
                <c:ext xmlns:c16="http://schemas.microsoft.com/office/drawing/2014/chart" uri="{C3380CC4-5D6E-409C-BE32-E72D297353CC}">
                  <c16:uniqueId val="{00000011-30A4-4CA7-8701-BAB5FF8F99AC}"/>
                </c:ext>
              </c:extLst>
            </c:dLbl>
            <c:dLbl>
              <c:idx val="15"/>
              <c:delete val="1"/>
              <c:extLst>
                <c:ext xmlns:c15="http://schemas.microsoft.com/office/drawing/2012/chart" uri="{CE6537A1-D6FC-4f65-9D91-7224C49458BB}"/>
                <c:ext xmlns:c16="http://schemas.microsoft.com/office/drawing/2014/chart" uri="{C3380CC4-5D6E-409C-BE32-E72D297353CC}">
                  <c16:uniqueId val="{00000012-30A4-4CA7-8701-BAB5FF8F99AC}"/>
                </c:ext>
              </c:extLst>
            </c:dLbl>
            <c:dLbl>
              <c:idx val="16"/>
              <c:delete val="1"/>
              <c:extLst>
                <c:ext xmlns:c15="http://schemas.microsoft.com/office/drawing/2012/chart" uri="{CE6537A1-D6FC-4f65-9D91-7224C49458BB}"/>
                <c:ext xmlns:c16="http://schemas.microsoft.com/office/drawing/2014/chart" uri="{C3380CC4-5D6E-409C-BE32-E72D297353CC}">
                  <c16:uniqueId val="{00000013-30A4-4CA7-8701-BAB5FF8F99AC}"/>
                </c:ext>
              </c:extLst>
            </c:dLbl>
            <c:dLbl>
              <c:idx val="17"/>
              <c:delete val="1"/>
              <c:extLst>
                <c:ext xmlns:c15="http://schemas.microsoft.com/office/drawing/2012/chart" uri="{CE6537A1-D6FC-4f65-9D91-7224C49458BB}"/>
                <c:ext xmlns:c16="http://schemas.microsoft.com/office/drawing/2014/chart" uri="{C3380CC4-5D6E-409C-BE32-E72D297353CC}">
                  <c16:uniqueId val="{00000014-30A4-4CA7-8701-BAB5FF8F99AC}"/>
                </c:ext>
              </c:extLst>
            </c:dLbl>
            <c:dLbl>
              <c:idx val="18"/>
              <c:delete val="1"/>
              <c:extLst>
                <c:ext xmlns:c15="http://schemas.microsoft.com/office/drawing/2012/chart" uri="{CE6537A1-D6FC-4f65-9D91-7224C49458BB}"/>
                <c:ext xmlns:c16="http://schemas.microsoft.com/office/drawing/2014/chart" uri="{C3380CC4-5D6E-409C-BE32-E72D297353CC}">
                  <c16:uniqueId val="{00000015-30A4-4CA7-8701-BAB5FF8F99AC}"/>
                </c:ext>
              </c:extLst>
            </c:dLbl>
            <c:dLbl>
              <c:idx val="19"/>
              <c:delete val="1"/>
              <c:extLst>
                <c:ext xmlns:c15="http://schemas.microsoft.com/office/drawing/2012/chart" uri="{CE6537A1-D6FC-4f65-9D91-7224C49458BB}"/>
                <c:ext xmlns:c16="http://schemas.microsoft.com/office/drawing/2014/chart" uri="{C3380CC4-5D6E-409C-BE32-E72D297353CC}">
                  <c16:uniqueId val="{00000016-30A4-4CA7-8701-BAB5FF8F99AC}"/>
                </c:ext>
              </c:extLst>
            </c:dLbl>
            <c:dLbl>
              <c:idx val="20"/>
              <c:delete val="1"/>
              <c:extLst>
                <c:ext xmlns:c15="http://schemas.microsoft.com/office/drawing/2012/chart" uri="{CE6537A1-D6FC-4f65-9D91-7224C49458BB}"/>
                <c:ext xmlns:c16="http://schemas.microsoft.com/office/drawing/2014/chart" uri="{C3380CC4-5D6E-409C-BE32-E72D297353CC}">
                  <c16:uniqueId val="{00000017-30A4-4CA7-8701-BAB5FF8F99AC}"/>
                </c:ext>
              </c:extLst>
            </c:dLbl>
            <c:dLbl>
              <c:idx val="21"/>
              <c:delete val="1"/>
              <c:extLst>
                <c:ext xmlns:c15="http://schemas.microsoft.com/office/drawing/2012/chart" uri="{CE6537A1-D6FC-4f65-9D91-7224C49458BB}"/>
                <c:ext xmlns:c16="http://schemas.microsoft.com/office/drawing/2014/chart" uri="{C3380CC4-5D6E-409C-BE32-E72D297353CC}">
                  <c16:uniqueId val="{00000018-30A4-4CA7-8701-BAB5FF8F99AC}"/>
                </c:ext>
              </c:extLst>
            </c:dLbl>
            <c:dLbl>
              <c:idx val="22"/>
              <c:delete val="1"/>
              <c:extLst>
                <c:ext xmlns:c15="http://schemas.microsoft.com/office/drawing/2012/chart" uri="{CE6537A1-D6FC-4f65-9D91-7224C49458BB}"/>
                <c:ext xmlns:c16="http://schemas.microsoft.com/office/drawing/2014/chart" uri="{C3380CC4-5D6E-409C-BE32-E72D297353CC}">
                  <c16:uniqueId val="{00000019-30A4-4CA7-8701-BAB5FF8F99AC}"/>
                </c:ext>
              </c:extLst>
            </c:dLbl>
            <c:dLbl>
              <c:idx val="23"/>
              <c:delete val="1"/>
              <c:extLst>
                <c:ext xmlns:c15="http://schemas.microsoft.com/office/drawing/2012/chart" uri="{CE6537A1-D6FC-4f65-9D91-7224C49458BB}"/>
                <c:ext xmlns:c16="http://schemas.microsoft.com/office/drawing/2014/chart" uri="{C3380CC4-5D6E-409C-BE32-E72D297353CC}">
                  <c16:uniqueId val="{0000001A-30A4-4CA7-8701-BAB5FF8F99AC}"/>
                </c:ext>
              </c:extLst>
            </c:dLbl>
            <c:dLbl>
              <c:idx val="24"/>
              <c:delete val="1"/>
              <c:extLst>
                <c:ext xmlns:c15="http://schemas.microsoft.com/office/drawing/2012/chart" uri="{CE6537A1-D6FC-4f65-9D91-7224C49458BB}"/>
                <c:ext xmlns:c16="http://schemas.microsoft.com/office/drawing/2014/chart" uri="{C3380CC4-5D6E-409C-BE32-E72D297353CC}">
                  <c16:uniqueId val="{0000001B-30A4-4CA7-8701-BAB5FF8F99A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0A4-4CA7-8701-BAB5FF8F99A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Cuxhaven (03352)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49269</v>
      </c>
      <c r="F11" s="238">
        <v>49397</v>
      </c>
      <c r="G11" s="238">
        <v>50261</v>
      </c>
      <c r="H11" s="238">
        <v>49164</v>
      </c>
      <c r="I11" s="265">
        <v>47975</v>
      </c>
      <c r="J11" s="263">
        <v>1294</v>
      </c>
      <c r="K11" s="266">
        <v>2.6972381448671183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17.524203860439627</v>
      </c>
      <c r="E13" s="115">
        <v>8634</v>
      </c>
      <c r="F13" s="114">
        <v>8549</v>
      </c>
      <c r="G13" s="114">
        <v>8894</v>
      </c>
      <c r="H13" s="114">
        <v>8904</v>
      </c>
      <c r="I13" s="140">
        <v>8470</v>
      </c>
      <c r="J13" s="115">
        <v>164</v>
      </c>
      <c r="K13" s="116">
        <v>1.9362455726092089</v>
      </c>
    </row>
    <row r="14" spans="1:255" ht="14.1" customHeight="1" x14ac:dyDescent="0.2">
      <c r="A14" s="306" t="s">
        <v>230</v>
      </c>
      <c r="B14" s="307"/>
      <c r="C14" s="308"/>
      <c r="D14" s="113">
        <v>66.059794191073493</v>
      </c>
      <c r="E14" s="115">
        <v>32547</v>
      </c>
      <c r="F14" s="114">
        <v>32726</v>
      </c>
      <c r="G14" s="114">
        <v>33259</v>
      </c>
      <c r="H14" s="114">
        <v>32287</v>
      </c>
      <c r="I14" s="140">
        <v>31621</v>
      </c>
      <c r="J14" s="115">
        <v>926</v>
      </c>
      <c r="K14" s="116">
        <v>2.9284336358748932</v>
      </c>
    </row>
    <row r="15" spans="1:255" ht="14.1" customHeight="1" x14ac:dyDescent="0.2">
      <c r="A15" s="306" t="s">
        <v>231</v>
      </c>
      <c r="B15" s="307"/>
      <c r="C15" s="308"/>
      <c r="D15" s="113">
        <v>8.2242383648947612</v>
      </c>
      <c r="E15" s="115">
        <v>4052</v>
      </c>
      <c r="F15" s="114">
        <v>4051</v>
      </c>
      <c r="G15" s="114">
        <v>4037</v>
      </c>
      <c r="H15" s="114">
        <v>3944</v>
      </c>
      <c r="I15" s="140">
        <v>3895</v>
      </c>
      <c r="J15" s="115">
        <v>157</v>
      </c>
      <c r="K15" s="116">
        <v>4.0308087291399231</v>
      </c>
    </row>
    <row r="16" spans="1:255" ht="14.1" customHeight="1" x14ac:dyDescent="0.2">
      <c r="A16" s="306" t="s">
        <v>232</v>
      </c>
      <c r="B16" s="307"/>
      <c r="C16" s="308"/>
      <c r="D16" s="113">
        <v>7.3595973127118475</v>
      </c>
      <c r="E16" s="115">
        <v>3626</v>
      </c>
      <c r="F16" s="114">
        <v>3650</v>
      </c>
      <c r="G16" s="114">
        <v>3648</v>
      </c>
      <c r="H16" s="114">
        <v>3623</v>
      </c>
      <c r="I16" s="140">
        <v>3576</v>
      </c>
      <c r="J16" s="115">
        <v>50</v>
      </c>
      <c r="K16" s="116">
        <v>1.3982102908277405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3.3997036676206132</v>
      </c>
      <c r="E18" s="115">
        <v>1675</v>
      </c>
      <c r="F18" s="114">
        <v>1638</v>
      </c>
      <c r="G18" s="114">
        <v>1773</v>
      </c>
      <c r="H18" s="114">
        <v>1675</v>
      </c>
      <c r="I18" s="140">
        <v>1671</v>
      </c>
      <c r="J18" s="115">
        <v>4</v>
      </c>
      <c r="K18" s="116">
        <v>0.23937761819269898</v>
      </c>
    </row>
    <row r="19" spans="1:255" ht="14.1" customHeight="1" x14ac:dyDescent="0.2">
      <c r="A19" s="306" t="s">
        <v>235</v>
      </c>
      <c r="B19" s="307" t="s">
        <v>236</v>
      </c>
      <c r="C19" s="308"/>
      <c r="D19" s="113">
        <v>2.5066471817978853</v>
      </c>
      <c r="E19" s="115">
        <v>1235</v>
      </c>
      <c r="F19" s="114">
        <v>1223</v>
      </c>
      <c r="G19" s="114">
        <v>1304</v>
      </c>
      <c r="H19" s="114">
        <v>1217</v>
      </c>
      <c r="I19" s="140">
        <v>1213</v>
      </c>
      <c r="J19" s="115">
        <v>22</v>
      </c>
      <c r="K19" s="116">
        <v>1.8136850783182192</v>
      </c>
    </row>
    <row r="20" spans="1:255" ht="14.1" customHeight="1" x14ac:dyDescent="0.2">
      <c r="A20" s="306">
        <v>12</v>
      </c>
      <c r="B20" s="307" t="s">
        <v>237</v>
      </c>
      <c r="C20" s="308"/>
      <c r="D20" s="113">
        <v>1.2360713633319125</v>
      </c>
      <c r="E20" s="115">
        <v>609</v>
      </c>
      <c r="F20" s="114">
        <v>584</v>
      </c>
      <c r="G20" s="114">
        <v>622</v>
      </c>
      <c r="H20" s="114">
        <v>608</v>
      </c>
      <c r="I20" s="140">
        <v>590</v>
      </c>
      <c r="J20" s="115">
        <v>19</v>
      </c>
      <c r="K20" s="116">
        <v>3.2203389830508473</v>
      </c>
    </row>
    <row r="21" spans="1:255" ht="14.1" customHeight="1" x14ac:dyDescent="0.2">
      <c r="A21" s="306">
        <v>21</v>
      </c>
      <c r="B21" s="307" t="s">
        <v>238</v>
      </c>
      <c r="C21" s="308"/>
      <c r="D21" s="113">
        <v>7.5097931762365788E-2</v>
      </c>
      <c r="E21" s="115">
        <v>37</v>
      </c>
      <c r="F21" s="114">
        <v>34</v>
      </c>
      <c r="G21" s="114">
        <v>40</v>
      </c>
      <c r="H21" s="114">
        <v>36</v>
      </c>
      <c r="I21" s="140" t="s">
        <v>513</v>
      </c>
      <c r="J21" s="115" t="s">
        <v>513</v>
      </c>
      <c r="K21" s="116" t="s">
        <v>513</v>
      </c>
    </row>
    <row r="22" spans="1:255" ht="14.1" customHeight="1" x14ac:dyDescent="0.2">
      <c r="A22" s="306">
        <v>22</v>
      </c>
      <c r="B22" s="307" t="s">
        <v>239</v>
      </c>
      <c r="C22" s="308"/>
      <c r="D22" s="113">
        <v>1.4004749436765511</v>
      </c>
      <c r="E22" s="115">
        <v>690</v>
      </c>
      <c r="F22" s="114">
        <v>705</v>
      </c>
      <c r="G22" s="114">
        <v>717</v>
      </c>
      <c r="H22" s="114">
        <v>679</v>
      </c>
      <c r="I22" s="140">
        <v>669</v>
      </c>
      <c r="J22" s="115">
        <v>21</v>
      </c>
      <c r="K22" s="116">
        <v>3.1390134529147984</v>
      </c>
    </row>
    <row r="23" spans="1:255" ht="14.1" customHeight="1" x14ac:dyDescent="0.2">
      <c r="A23" s="306">
        <v>23</v>
      </c>
      <c r="B23" s="307" t="s">
        <v>240</v>
      </c>
      <c r="C23" s="308"/>
      <c r="D23" s="113">
        <v>0.2902433578923867</v>
      </c>
      <c r="E23" s="115">
        <v>143</v>
      </c>
      <c r="F23" s="114">
        <v>143</v>
      </c>
      <c r="G23" s="114">
        <v>145</v>
      </c>
      <c r="H23" s="114">
        <v>145</v>
      </c>
      <c r="I23" s="140">
        <v>144</v>
      </c>
      <c r="J23" s="115">
        <v>-1</v>
      </c>
      <c r="K23" s="116">
        <v>-0.69444444444444442</v>
      </c>
    </row>
    <row r="24" spans="1:255" ht="14.1" customHeight="1" x14ac:dyDescent="0.2">
      <c r="A24" s="306">
        <v>24</v>
      </c>
      <c r="B24" s="307" t="s">
        <v>241</v>
      </c>
      <c r="C24" s="308"/>
      <c r="D24" s="113">
        <v>1.9018043800361282</v>
      </c>
      <c r="E24" s="115">
        <v>937</v>
      </c>
      <c r="F24" s="114">
        <v>941</v>
      </c>
      <c r="G24" s="114">
        <v>991</v>
      </c>
      <c r="H24" s="114">
        <v>959</v>
      </c>
      <c r="I24" s="140">
        <v>972</v>
      </c>
      <c r="J24" s="115">
        <v>-35</v>
      </c>
      <c r="K24" s="116">
        <v>-3.6008230452674899</v>
      </c>
    </row>
    <row r="25" spans="1:255" ht="14.1" customHeight="1" x14ac:dyDescent="0.2">
      <c r="A25" s="306">
        <v>25</v>
      </c>
      <c r="B25" s="307" t="s">
        <v>242</v>
      </c>
      <c r="C25" s="308"/>
      <c r="D25" s="113">
        <v>4.4368669954738271</v>
      </c>
      <c r="E25" s="115">
        <v>2186</v>
      </c>
      <c r="F25" s="114">
        <v>2204</v>
      </c>
      <c r="G25" s="114">
        <v>2210</v>
      </c>
      <c r="H25" s="114">
        <v>2211</v>
      </c>
      <c r="I25" s="140">
        <v>2184</v>
      </c>
      <c r="J25" s="115">
        <v>2</v>
      </c>
      <c r="K25" s="116">
        <v>9.1575091575091569E-2</v>
      </c>
    </row>
    <row r="26" spans="1:255" ht="14.1" customHeight="1" x14ac:dyDescent="0.2">
      <c r="A26" s="306">
        <v>26</v>
      </c>
      <c r="B26" s="307" t="s">
        <v>243</v>
      </c>
      <c r="C26" s="308"/>
      <c r="D26" s="113">
        <v>2.3970447949014595</v>
      </c>
      <c r="E26" s="115">
        <v>1181</v>
      </c>
      <c r="F26" s="114">
        <v>1208</v>
      </c>
      <c r="G26" s="114">
        <v>1219</v>
      </c>
      <c r="H26" s="114">
        <v>1199</v>
      </c>
      <c r="I26" s="140">
        <v>1139</v>
      </c>
      <c r="J26" s="115">
        <v>42</v>
      </c>
      <c r="K26" s="116">
        <v>3.6874451273046533</v>
      </c>
    </row>
    <row r="27" spans="1:255" ht="14.1" customHeight="1" x14ac:dyDescent="0.2">
      <c r="A27" s="306">
        <v>27</v>
      </c>
      <c r="B27" s="307" t="s">
        <v>244</v>
      </c>
      <c r="C27" s="308"/>
      <c r="D27" s="113">
        <v>1.8185877529481012</v>
      </c>
      <c r="E27" s="115">
        <v>896</v>
      </c>
      <c r="F27" s="114">
        <v>910</v>
      </c>
      <c r="G27" s="114">
        <v>899</v>
      </c>
      <c r="H27" s="114">
        <v>816</v>
      </c>
      <c r="I27" s="140">
        <v>742</v>
      </c>
      <c r="J27" s="115">
        <v>154</v>
      </c>
      <c r="K27" s="116">
        <v>20.754716981132077</v>
      </c>
    </row>
    <row r="28" spans="1:255" ht="14.1" customHeight="1" x14ac:dyDescent="0.2">
      <c r="A28" s="306">
        <v>28</v>
      </c>
      <c r="B28" s="307" t="s">
        <v>245</v>
      </c>
      <c r="C28" s="308"/>
      <c r="D28" s="113">
        <v>9.1335322413688122E-2</v>
      </c>
      <c r="E28" s="115">
        <v>45</v>
      </c>
      <c r="F28" s="114">
        <v>44</v>
      </c>
      <c r="G28" s="114">
        <v>48</v>
      </c>
      <c r="H28" s="114">
        <v>47</v>
      </c>
      <c r="I28" s="140">
        <v>46</v>
      </c>
      <c r="J28" s="115">
        <v>-1</v>
      </c>
      <c r="K28" s="116">
        <v>-2.1739130434782608</v>
      </c>
    </row>
    <row r="29" spans="1:255" ht="14.1" customHeight="1" x14ac:dyDescent="0.2">
      <c r="A29" s="306">
        <v>29</v>
      </c>
      <c r="B29" s="307" t="s">
        <v>246</v>
      </c>
      <c r="C29" s="308"/>
      <c r="D29" s="113">
        <v>5.1574012056262557</v>
      </c>
      <c r="E29" s="115">
        <v>2541</v>
      </c>
      <c r="F29" s="114">
        <v>2557</v>
      </c>
      <c r="G29" s="114">
        <v>2627</v>
      </c>
      <c r="H29" s="114">
        <v>2577</v>
      </c>
      <c r="I29" s="140">
        <v>2486</v>
      </c>
      <c r="J29" s="115">
        <v>55</v>
      </c>
      <c r="K29" s="116">
        <v>2.2123893805309733</v>
      </c>
    </row>
    <row r="30" spans="1:255" ht="14.1" customHeight="1" x14ac:dyDescent="0.2">
      <c r="A30" s="306" t="s">
        <v>247</v>
      </c>
      <c r="B30" s="307" t="s">
        <v>248</v>
      </c>
      <c r="C30" s="308"/>
      <c r="D30" s="113">
        <v>2.7157035864336603</v>
      </c>
      <c r="E30" s="115">
        <v>1338</v>
      </c>
      <c r="F30" s="114">
        <v>1340</v>
      </c>
      <c r="G30" s="114">
        <v>1353</v>
      </c>
      <c r="H30" s="114">
        <v>1332</v>
      </c>
      <c r="I30" s="140">
        <v>1293</v>
      </c>
      <c r="J30" s="115">
        <v>45</v>
      </c>
      <c r="K30" s="116">
        <v>3.4802784222737819</v>
      </c>
    </row>
    <row r="31" spans="1:255" ht="14.1" customHeight="1" x14ac:dyDescent="0.2">
      <c r="A31" s="306" t="s">
        <v>249</v>
      </c>
      <c r="B31" s="307" t="s">
        <v>250</v>
      </c>
      <c r="C31" s="308"/>
      <c r="D31" s="113">
        <v>2.2630863220280499</v>
      </c>
      <c r="E31" s="115">
        <v>1115</v>
      </c>
      <c r="F31" s="114">
        <v>1125</v>
      </c>
      <c r="G31" s="114">
        <v>1179</v>
      </c>
      <c r="H31" s="114">
        <v>1156</v>
      </c>
      <c r="I31" s="140">
        <v>1102</v>
      </c>
      <c r="J31" s="115">
        <v>13</v>
      </c>
      <c r="K31" s="116">
        <v>1.1796733212341197</v>
      </c>
    </row>
    <row r="32" spans="1:255" ht="14.1" customHeight="1" x14ac:dyDescent="0.2">
      <c r="A32" s="306">
        <v>31</v>
      </c>
      <c r="B32" s="307" t="s">
        <v>251</v>
      </c>
      <c r="C32" s="308"/>
      <c r="D32" s="113">
        <v>0.79563214191479426</v>
      </c>
      <c r="E32" s="115">
        <v>392</v>
      </c>
      <c r="F32" s="114">
        <v>389</v>
      </c>
      <c r="G32" s="114">
        <v>389</v>
      </c>
      <c r="H32" s="114">
        <v>400</v>
      </c>
      <c r="I32" s="140">
        <v>359</v>
      </c>
      <c r="J32" s="115">
        <v>33</v>
      </c>
      <c r="K32" s="116">
        <v>9.1922005571030638</v>
      </c>
    </row>
    <row r="33" spans="1:11" ht="14.1" customHeight="1" x14ac:dyDescent="0.2">
      <c r="A33" s="306">
        <v>32</v>
      </c>
      <c r="B33" s="307" t="s">
        <v>252</v>
      </c>
      <c r="C33" s="308"/>
      <c r="D33" s="113">
        <v>3.3327244311839088</v>
      </c>
      <c r="E33" s="115">
        <v>1642</v>
      </c>
      <c r="F33" s="114">
        <v>1640</v>
      </c>
      <c r="G33" s="114">
        <v>1695</v>
      </c>
      <c r="H33" s="114">
        <v>1670</v>
      </c>
      <c r="I33" s="140">
        <v>1423</v>
      </c>
      <c r="J33" s="115">
        <v>219</v>
      </c>
      <c r="K33" s="116">
        <v>15.390021082220661</v>
      </c>
    </row>
    <row r="34" spans="1:11" ht="14.1" customHeight="1" x14ac:dyDescent="0.2">
      <c r="A34" s="306">
        <v>33</v>
      </c>
      <c r="B34" s="307" t="s">
        <v>253</v>
      </c>
      <c r="C34" s="308"/>
      <c r="D34" s="113">
        <v>1.9383385090016034</v>
      </c>
      <c r="E34" s="115">
        <v>955</v>
      </c>
      <c r="F34" s="114">
        <v>978</v>
      </c>
      <c r="G34" s="114">
        <v>990</v>
      </c>
      <c r="H34" s="114">
        <v>912</v>
      </c>
      <c r="I34" s="140">
        <v>921</v>
      </c>
      <c r="J34" s="115">
        <v>34</v>
      </c>
      <c r="K34" s="116">
        <v>3.6916395222584146</v>
      </c>
    </row>
    <row r="35" spans="1:11" ht="14.1" customHeight="1" x14ac:dyDescent="0.2">
      <c r="A35" s="306">
        <v>34</v>
      </c>
      <c r="B35" s="307" t="s">
        <v>254</v>
      </c>
      <c r="C35" s="308"/>
      <c r="D35" s="113">
        <v>3.2150033489618219</v>
      </c>
      <c r="E35" s="115">
        <v>1584</v>
      </c>
      <c r="F35" s="114">
        <v>1561</v>
      </c>
      <c r="G35" s="114">
        <v>1586</v>
      </c>
      <c r="H35" s="114">
        <v>1579</v>
      </c>
      <c r="I35" s="140">
        <v>1475</v>
      </c>
      <c r="J35" s="115">
        <v>109</v>
      </c>
      <c r="K35" s="116">
        <v>7.3898305084745761</v>
      </c>
    </row>
    <row r="36" spans="1:11" ht="14.1" customHeight="1" x14ac:dyDescent="0.2">
      <c r="A36" s="306">
        <v>41</v>
      </c>
      <c r="B36" s="307" t="s">
        <v>255</v>
      </c>
      <c r="C36" s="308"/>
      <c r="D36" s="113">
        <v>1.2381010371633279</v>
      </c>
      <c r="E36" s="115">
        <v>610</v>
      </c>
      <c r="F36" s="114">
        <v>629</v>
      </c>
      <c r="G36" s="114">
        <v>637</v>
      </c>
      <c r="H36" s="114">
        <v>624</v>
      </c>
      <c r="I36" s="140">
        <v>627</v>
      </c>
      <c r="J36" s="115">
        <v>-17</v>
      </c>
      <c r="K36" s="116">
        <v>-2.7113237639553427</v>
      </c>
    </row>
    <row r="37" spans="1:11" ht="14.1" customHeight="1" x14ac:dyDescent="0.2">
      <c r="A37" s="306">
        <v>42</v>
      </c>
      <c r="B37" s="307" t="s">
        <v>256</v>
      </c>
      <c r="C37" s="308"/>
      <c r="D37" s="113">
        <v>0.15222553735614686</v>
      </c>
      <c r="E37" s="115">
        <v>75</v>
      </c>
      <c r="F37" s="114">
        <v>71</v>
      </c>
      <c r="G37" s="114">
        <v>71</v>
      </c>
      <c r="H37" s="114">
        <v>70</v>
      </c>
      <c r="I37" s="140">
        <v>67</v>
      </c>
      <c r="J37" s="115">
        <v>8</v>
      </c>
      <c r="K37" s="116">
        <v>11.940298507462687</v>
      </c>
    </row>
    <row r="38" spans="1:11" ht="14.1" customHeight="1" x14ac:dyDescent="0.2">
      <c r="A38" s="306">
        <v>43</v>
      </c>
      <c r="B38" s="307" t="s">
        <v>257</v>
      </c>
      <c r="C38" s="308"/>
      <c r="D38" s="113">
        <v>0.36737096348616777</v>
      </c>
      <c r="E38" s="115">
        <v>181</v>
      </c>
      <c r="F38" s="114">
        <v>194</v>
      </c>
      <c r="G38" s="114">
        <v>194</v>
      </c>
      <c r="H38" s="114">
        <v>183</v>
      </c>
      <c r="I38" s="140">
        <v>183</v>
      </c>
      <c r="J38" s="115">
        <v>-2</v>
      </c>
      <c r="K38" s="116">
        <v>-1.0928961748633881</v>
      </c>
    </row>
    <row r="39" spans="1:11" ht="14.1" customHeight="1" x14ac:dyDescent="0.2">
      <c r="A39" s="306">
        <v>51</v>
      </c>
      <c r="B39" s="307" t="s">
        <v>258</v>
      </c>
      <c r="C39" s="308"/>
      <c r="D39" s="113">
        <v>5.2223507682315455</v>
      </c>
      <c r="E39" s="115">
        <v>2573</v>
      </c>
      <c r="F39" s="114">
        <v>2607</v>
      </c>
      <c r="G39" s="114">
        <v>2620</v>
      </c>
      <c r="H39" s="114">
        <v>2558</v>
      </c>
      <c r="I39" s="140">
        <v>2512</v>
      </c>
      <c r="J39" s="115">
        <v>61</v>
      </c>
      <c r="K39" s="116">
        <v>2.4283439490445859</v>
      </c>
    </row>
    <row r="40" spans="1:11" ht="14.1" customHeight="1" x14ac:dyDescent="0.2">
      <c r="A40" s="306" t="s">
        <v>259</v>
      </c>
      <c r="B40" s="307" t="s">
        <v>260</v>
      </c>
      <c r="C40" s="308"/>
      <c r="D40" s="113">
        <v>3.7406888712983823</v>
      </c>
      <c r="E40" s="115">
        <v>1843</v>
      </c>
      <c r="F40" s="114">
        <v>1883</v>
      </c>
      <c r="G40" s="114">
        <v>1879</v>
      </c>
      <c r="H40" s="114">
        <v>1865</v>
      </c>
      <c r="I40" s="140">
        <v>1841</v>
      </c>
      <c r="J40" s="115">
        <v>2</v>
      </c>
      <c r="K40" s="116">
        <v>0.10863661053775123</v>
      </c>
    </row>
    <row r="41" spans="1:11" ht="14.1" customHeight="1" x14ac:dyDescent="0.2">
      <c r="A41" s="306"/>
      <c r="B41" s="307" t="s">
        <v>261</v>
      </c>
      <c r="C41" s="308"/>
      <c r="D41" s="113">
        <v>2.6771397836367696</v>
      </c>
      <c r="E41" s="115">
        <v>1319</v>
      </c>
      <c r="F41" s="114">
        <v>1356</v>
      </c>
      <c r="G41" s="114">
        <v>1362</v>
      </c>
      <c r="H41" s="114">
        <v>1343</v>
      </c>
      <c r="I41" s="140">
        <v>1311</v>
      </c>
      <c r="J41" s="115">
        <v>8</v>
      </c>
      <c r="K41" s="116">
        <v>0.61022120518688028</v>
      </c>
    </row>
    <row r="42" spans="1:11" ht="14.1" customHeight="1" x14ac:dyDescent="0.2">
      <c r="A42" s="306">
        <v>52</v>
      </c>
      <c r="B42" s="307" t="s">
        <v>262</v>
      </c>
      <c r="C42" s="308"/>
      <c r="D42" s="113">
        <v>4.7656741561631044</v>
      </c>
      <c r="E42" s="115">
        <v>2348</v>
      </c>
      <c r="F42" s="114">
        <v>2349</v>
      </c>
      <c r="G42" s="114">
        <v>2411</v>
      </c>
      <c r="H42" s="114">
        <v>2394</v>
      </c>
      <c r="I42" s="140">
        <v>2334</v>
      </c>
      <c r="J42" s="115">
        <v>14</v>
      </c>
      <c r="K42" s="116">
        <v>0.59982862039417306</v>
      </c>
    </row>
    <row r="43" spans="1:11" ht="14.1" customHeight="1" x14ac:dyDescent="0.2">
      <c r="A43" s="306" t="s">
        <v>263</v>
      </c>
      <c r="B43" s="307" t="s">
        <v>264</v>
      </c>
      <c r="C43" s="308"/>
      <c r="D43" s="113">
        <v>3.1967362844790843</v>
      </c>
      <c r="E43" s="115">
        <v>1575</v>
      </c>
      <c r="F43" s="114">
        <v>1577</v>
      </c>
      <c r="G43" s="114">
        <v>1581</v>
      </c>
      <c r="H43" s="114">
        <v>1549</v>
      </c>
      <c r="I43" s="140">
        <v>1532</v>
      </c>
      <c r="J43" s="115">
        <v>43</v>
      </c>
      <c r="K43" s="116">
        <v>2.8067885117493474</v>
      </c>
    </row>
    <row r="44" spans="1:11" ht="14.1" customHeight="1" x14ac:dyDescent="0.2">
      <c r="A44" s="306">
        <v>53</v>
      </c>
      <c r="B44" s="307" t="s">
        <v>265</v>
      </c>
      <c r="C44" s="308"/>
      <c r="D44" s="113">
        <v>0.71038584099535207</v>
      </c>
      <c r="E44" s="115">
        <v>350</v>
      </c>
      <c r="F44" s="114">
        <v>359</v>
      </c>
      <c r="G44" s="114">
        <v>361</v>
      </c>
      <c r="H44" s="114">
        <v>361</v>
      </c>
      <c r="I44" s="140">
        <v>351</v>
      </c>
      <c r="J44" s="115">
        <v>-1</v>
      </c>
      <c r="K44" s="116">
        <v>-0.28490028490028491</v>
      </c>
    </row>
    <row r="45" spans="1:11" ht="14.1" customHeight="1" x14ac:dyDescent="0.2">
      <c r="A45" s="306" t="s">
        <v>266</v>
      </c>
      <c r="B45" s="307" t="s">
        <v>267</v>
      </c>
      <c r="C45" s="308"/>
      <c r="D45" s="113">
        <v>0.56627899896486633</v>
      </c>
      <c r="E45" s="115">
        <v>279</v>
      </c>
      <c r="F45" s="114">
        <v>285</v>
      </c>
      <c r="G45" s="114">
        <v>292</v>
      </c>
      <c r="H45" s="114">
        <v>294</v>
      </c>
      <c r="I45" s="140">
        <v>281</v>
      </c>
      <c r="J45" s="115">
        <v>-2</v>
      </c>
      <c r="K45" s="116">
        <v>-0.71174377224199292</v>
      </c>
    </row>
    <row r="46" spans="1:11" ht="14.1" customHeight="1" x14ac:dyDescent="0.2">
      <c r="A46" s="306">
        <v>54</v>
      </c>
      <c r="B46" s="307" t="s">
        <v>268</v>
      </c>
      <c r="C46" s="308"/>
      <c r="D46" s="113">
        <v>3.2718342162414502</v>
      </c>
      <c r="E46" s="115">
        <v>1612</v>
      </c>
      <c r="F46" s="114">
        <v>1583</v>
      </c>
      <c r="G46" s="114">
        <v>1652</v>
      </c>
      <c r="H46" s="114">
        <v>1676</v>
      </c>
      <c r="I46" s="140">
        <v>1559</v>
      </c>
      <c r="J46" s="115">
        <v>53</v>
      </c>
      <c r="K46" s="116">
        <v>3.3996151379089161</v>
      </c>
    </row>
    <row r="47" spans="1:11" ht="14.1" customHeight="1" x14ac:dyDescent="0.2">
      <c r="A47" s="306">
        <v>61</v>
      </c>
      <c r="B47" s="307" t="s">
        <v>269</v>
      </c>
      <c r="C47" s="308"/>
      <c r="D47" s="113">
        <v>1.5283443950557145</v>
      </c>
      <c r="E47" s="115">
        <v>753</v>
      </c>
      <c r="F47" s="114">
        <v>758</v>
      </c>
      <c r="G47" s="114">
        <v>761</v>
      </c>
      <c r="H47" s="114">
        <v>723</v>
      </c>
      <c r="I47" s="140">
        <v>719</v>
      </c>
      <c r="J47" s="115">
        <v>34</v>
      </c>
      <c r="K47" s="116">
        <v>4.7287899860917939</v>
      </c>
    </row>
    <row r="48" spans="1:11" ht="14.1" customHeight="1" x14ac:dyDescent="0.2">
      <c r="A48" s="306">
        <v>62</v>
      </c>
      <c r="B48" s="307" t="s">
        <v>270</v>
      </c>
      <c r="C48" s="308"/>
      <c r="D48" s="113">
        <v>9.423775599261198</v>
      </c>
      <c r="E48" s="115">
        <v>4643</v>
      </c>
      <c r="F48" s="114">
        <v>4692</v>
      </c>
      <c r="G48" s="114">
        <v>4734</v>
      </c>
      <c r="H48" s="114">
        <v>4614</v>
      </c>
      <c r="I48" s="140">
        <v>4560</v>
      </c>
      <c r="J48" s="115">
        <v>83</v>
      </c>
      <c r="K48" s="116">
        <v>1.8201754385964912</v>
      </c>
    </row>
    <row r="49" spans="1:11" ht="14.1" customHeight="1" x14ac:dyDescent="0.2">
      <c r="A49" s="306">
        <v>63</v>
      </c>
      <c r="B49" s="307" t="s">
        <v>271</v>
      </c>
      <c r="C49" s="308"/>
      <c r="D49" s="113">
        <v>3.0384217256286914</v>
      </c>
      <c r="E49" s="115">
        <v>1497</v>
      </c>
      <c r="F49" s="114">
        <v>1487</v>
      </c>
      <c r="G49" s="114">
        <v>1659</v>
      </c>
      <c r="H49" s="114">
        <v>1676</v>
      </c>
      <c r="I49" s="140">
        <v>1499</v>
      </c>
      <c r="J49" s="115">
        <v>-2</v>
      </c>
      <c r="K49" s="116">
        <v>-0.13342228152101401</v>
      </c>
    </row>
    <row r="50" spans="1:11" ht="14.1" customHeight="1" x14ac:dyDescent="0.2">
      <c r="A50" s="306" t="s">
        <v>272</v>
      </c>
      <c r="B50" s="307" t="s">
        <v>273</v>
      </c>
      <c r="C50" s="308"/>
      <c r="D50" s="113">
        <v>0.86261137835149893</v>
      </c>
      <c r="E50" s="115">
        <v>425</v>
      </c>
      <c r="F50" s="114">
        <v>421</v>
      </c>
      <c r="G50" s="114">
        <v>439</v>
      </c>
      <c r="H50" s="114">
        <v>445</v>
      </c>
      <c r="I50" s="140">
        <v>447</v>
      </c>
      <c r="J50" s="115">
        <v>-22</v>
      </c>
      <c r="K50" s="116">
        <v>-4.9217002237136462</v>
      </c>
    </row>
    <row r="51" spans="1:11" ht="14.1" customHeight="1" x14ac:dyDescent="0.2">
      <c r="A51" s="306" t="s">
        <v>274</v>
      </c>
      <c r="B51" s="307" t="s">
        <v>275</v>
      </c>
      <c r="C51" s="308"/>
      <c r="D51" s="113">
        <v>1.8977450323732976</v>
      </c>
      <c r="E51" s="115">
        <v>935</v>
      </c>
      <c r="F51" s="114">
        <v>931</v>
      </c>
      <c r="G51" s="114">
        <v>1078</v>
      </c>
      <c r="H51" s="114">
        <v>1092</v>
      </c>
      <c r="I51" s="140">
        <v>917</v>
      </c>
      <c r="J51" s="115">
        <v>18</v>
      </c>
      <c r="K51" s="116">
        <v>1.9629225736095965</v>
      </c>
    </row>
    <row r="52" spans="1:11" ht="14.1" customHeight="1" x14ac:dyDescent="0.2">
      <c r="A52" s="306">
        <v>71</v>
      </c>
      <c r="B52" s="307" t="s">
        <v>276</v>
      </c>
      <c r="C52" s="308"/>
      <c r="D52" s="113">
        <v>9.318232560027603</v>
      </c>
      <c r="E52" s="115">
        <v>4591</v>
      </c>
      <c r="F52" s="114">
        <v>4622</v>
      </c>
      <c r="G52" s="114">
        <v>4677</v>
      </c>
      <c r="H52" s="114">
        <v>4600</v>
      </c>
      <c r="I52" s="140">
        <v>4533</v>
      </c>
      <c r="J52" s="115">
        <v>58</v>
      </c>
      <c r="K52" s="116">
        <v>1.2795058460180895</v>
      </c>
    </row>
    <row r="53" spans="1:11" ht="14.1" customHeight="1" x14ac:dyDescent="0.2">
      <c r="A53" s="306" t="s">
        <v>277</v>
      </c>
      <c r="B53" s="307" t="s">
        <v>278</v>
      </c>
      <c r="C53" s="308"/>
      <c r="D53" s="113">
        <v>2.4822910958209015</v>
      </c>
      <c r="E53" s="115">
        <v>1223</v>
      </c>
      <c r="F53" s="114">
        <v>1233</v>
      </c>
      <c r="G53" s="114">
        <v>1249</v>
      </c>
      <c r="H53" s="114">
        <v>1220</v>
      </c>
      <c r="I53" s="140">
        <v>1195</v>
      </c>
      <c r="J53" s="115">
        <v>28</v>
      </c>
      <c r="K53" s="116">
        <v>2.3430962343096233</v>
      </c>
    </row>
    <row r="54" spans="1:11" ht="14.1" customHeight="1" x14ac:dyDescent="0.2">
      <c r="A54" s="306" t="s">
        <v>279</v>
      </c>
      <c r="B54" s="307" t="s">
        <v>280</v>
      </c>
      <c r="C54" s="308"/>
      <c r="D54" s="113">
        <v>6.0200125839777545</v>
      </c>
      <c r="E54" s="115">
        <v>2966</v>
      </c>
      <c r="F54" s="114">
        <v>2987</v>
      </c>
      <c r="G54" s="114">
        <v>3028</v>
      </c>
      <c r="H54" s="114">
        <v>2993</v>
      </c>
      <c r="I54" s="140">
        <v>2957</v>
      </c>
      <c r="J54" s="115">
        <v>9</v>
      </c>
      <c r="K54" s="116">
        <v>0.30436252959080151</v>
      </c>
    </row>
    <row r="55" spans="1:11" ht="14.1" customHeight="1" x14ac:dyDescent="0.2">
      <c r="A55" s="306">
        <v>72</v>
      </c>
      <c r="B55" s="307" t="s">
        <v>281</v>
      </c>
      <c r="C55" s="308"/>
      <c r="D55" s="113">
        <v>2.8374840163185775</v>
      </c>
      <c r="E55" s="115">
        <v>1398</v>
      </c>
      <c r="F55" s="114">
        <v>1392</v>
      </c>
      <c r="G55" s="114">
        <v>1405</v>
      </c>
      <c r="H55" s="114">
        <v>1378</v>
      </c>
      <c r="I55" s="140">
        <v>1380</v>
      </c>
      <c r="J55" s="115">
        <v>18</v>
      </c>
      <c r="K55" s="116">
        <v>1.3043478260869565</v>
      </c>
    </row>
    <row r="56" spans="1:11" ht="14.1" customHeight="1" x14ac:dyDescent="0.2">
      <c r="A56" s="306" t="s">
        <v>282</v>
      </c>
      <c r="B56" s="307" t="s">
        <v>283</v>
      </c>
      <c r="C56" s="308"/>
      <c r="D56" s="113">
        <v>1.5344334165499605</v>
      </c>
      <c r="E56" s="115">
        <v>756</v>
      </c>
      <c r="F56" s="114">
        <v>748</v>
      </c>
      <c r="G56" s="114">
        <v>758</v>
      </c>
      <c r="H56" s="114">
        <v>745</v>
      </c>
      <c r="I56" s="140">
        <v>752</v>
      </c>
      <c r="J56" s="115">
        <v>4</v>
      </c>
      <c r="K56" s="116">
        <v>0.53191489361702127</v>
      </c>
    </row>
    <row r="57" spans="1:11" ht="14.1" customHeight="1" x14ac:dyDescent="0.2">
      <c r="A57" s="306" t="s">
        <v>284</v>
      </c>
      <c r="B57" s="307" t="s">
        <v>285</v>
      </c>
      <c r="C57" s="308"/>
      <c r="D57" s="113">
        <v>0.7286529054780897</v>
      </c>
      <c r="E57" s="115">
        <v>359</v>
      </c>
      <c r="F57" s="114">
        <v>364</v>
      </c>
      <c r="G57" s="114">
        <v>370</v>
      </c>
      <c r="H57" s="114">
        <v>369</v>
      </c>
      <c r="I57" s="140">
        <v>365</v>
      </c>
      <c r="J57" s="115">
        <v>-6</v>
      </c>
      <c r="K57" s="116">
        <v>-1.6438356164383561</v>
      </c>
    </row>
    <row r="58" spans="1:11" ht="14.1" customHeight="1" x14ac:dyDescent="0.2">
      <c r="A58" s="306">
        <v>73</v>
      </c>
      <c r="B58" s="307" t="s">
        <v>286</v>
      </c>
      <c r="C58" s="308"/>
      <c r="D58" s="113">
        <v>2.7786234752075343</v>
      </c>
      <c r="E58" s="115">
        <v>1369</v>
      </c>
      <c r="F58" s="114">
        <v>1379</v>
      </c>
      <c r="G58" s="114">
        <v>1381</v>
      </c>
      <c r="H58" s="114">
        <v>1352</v>
      </c>
      <c r="I58" s="140">
        <v>1355</v>
      </c>
      <c r="J58" s="115">
        <v>14</v>
      </c>
      <c r="K58" s="116">
        <v>1.033210332103321</v>
      </c>
    </row>
    <row r="59" spans="1:11" ht="14.1" customHeight="1" x14ac:dyDescent="0.2">
      <c r="A59" s="306" t="s">
        <v>287</v>
      </c>
      <c r="B59" s="307" t="s">
        <v>288</v>
      </c>
      <c r="C59" s="308"/>
      <c r="D59" s="113">
        <v>2.3584809921045689</v>
      </c>
      <c r="E59" s="115">
        <v>1162</v>
      </c>
      <c r="F59" s="114">
        <v>1168</v>
      </c>
      <c r="G59" s="114">
        <v>1171</v>
      </c>
      <c r="H59" s="114">
        <v>1151</v>
      </c>
      <c r="I59" s="140">
        <v>1147</v>
      </c>
      <c r="J59" s="115">
        <v>15</v>
      </c>
      <c r="K59" s="116">
        <v>1.3077593722755012</v>
      </c>
    </row>
    <row r="60" spans="1:11" ht="14.1" customHeight="1" x14ac:dyDescent="0.2">
      <c r="A60" s="306">
        <v>81</v>
      </c>
      <c r="B60" s="307" t="s">
        <v>289</v>
      </c>
      <c r="C60" s="308"/>
      <c r="D60" s="113">
        <v>8.0151819602589871</v>
      </c>
      <c r="E60" s="115">
        <v>3949</v>
      </c>
      <c r="F60" s="114">
        <v>3968</v>
      </c>
      <c r="G60" s="114">
        <v>3964</v>
      </c>
      <c r="H60" s="114">
        <v>3878</v>
      </c>
      <c r="I60" s="140">
        <v>3915</v>
      </c>
      <c r="J60" s="115">
        <v>34</v>
      </c>
      <c r="K60" s="116">
        <v>0.8684546615581098</v>
      </c>
    </row>
    <row r="61" spans="1:11" ht="14.1" customHeight="1" x14ac:dyDescent="0.2">
      <c r="A61" s="306" t="s">
        <v>290</v>
      </c>
      <c r="B61" s="307" t="s">
        <v>291</v>
      </c>
      <c r="C61" s="308"/>
      <c r="D61" s="113">
        <v>2.6040715257058191</v>
      </c>
      <c r="E61" s="115">
        <v>1283</v>
      </c>
      <c r="F61" s="114">
        <v>1285</v>
      </c>
      <c r="G61" s="114">
        <v>1288</v>
      </c>
      <c r="H61" s="114">
        <v>1248</v>
      </c>
      <c r="I61" s="140">
        <v>1271</v>
      </c>
      <c r="J61" s="115">
        <v>12</v>
      </c>
      <c r="K61" s="116">
        <v>0.9441384736428009</v>
      </c>
    </row>
    <row r="62" spans="1:11" ht="14.1" customHeight="1" x14ac:dyDescent="0.2">
      <c r="A62" s="306" t="s">
        <v>292</v>
      </c>
      <c r="B62" s="307" t="s">
        <v>293</v>
      </c>
      <c r="C62" s="308"/>
      <c r="D62" s="113">
        <v>2.8557510808013151</v>
      </c>
      <c r="E62" s="115">
        <v>1407</v>
      </c>
      <c r="F62" s="114">
        <v>1421</v>
      </c>
      <c r="G62" s="114">
        <v>1427</v>
      </c>
      <c r="H62" s="114">
        <v>1396</v>
      </c>
      <c r="I62" s="140">
        <v>1407</v>
      </c>
      <c r="J62" s="115">
        <v>0</v>
      </c>
      <c r="K62" s="116">
        <v>0</v>
      </c>
    </row>
    <row r="63" spans="1:11" ht="14.1" customHeight="1" x14ac:dyDescent="0.2">
      <c r="A63" s="306"/>
      <c r="B63" s="307" t="s">
        <v>294</v>
      </c>
      <c r="C63" s="308"/>
      <c r="D63" s="113">
        <v>2.429519576204104</v>
      </c>
      <c r="E63" s="115">
        <v>1197</v>
      </c>
      <c r="F63" s="114">
        <v>1212</v>
      </c>
      <c r="G63" s="114">
        <v>1221</v>
      </c>
      <c r="H63" s="114">
        <v>1200</v>
      </c>
      <c r="I63" s="140">
        <v>1208</v>
      </c>
      <c r="J63" s="115">
        <v>-11</v>
      </c>
      <c r="K63" s="116">
        <v>-0.91059602649006621</v>
      </c>
    </row>
    <row r="64" spans="1:11" ht="14.1" customHeight="1" x14ac:dyDescent="0.2">
      <c r="A64" s="306" t="s">
        <v>295</v>
      </c>
      <c r="B64" s="307" t="s">
        <v>296</v>
      </c>
      <c r="C64" s="308"/>
      <c r="D64" s="113">
        <v>0.56627899896486633</v>
      </c>
      <c r="E64" s="115">
        <v>279</v>
      </c>
      <c r="F64" s="114">
        <v>285</v>
      </c>
      <c r="G64" s="114">
        <v>281</v>
      </c>
      <c r="H64" s="114">
        <v>281</v>
      </c>
      <c r="I64" s="140">
        <v>282</v>
      </c>
      <c r="J64" s="115">
        <v>-3</v>
      </c>
      <c r="K64" s="116">
        <v>-1.0638297872340425</v>
      </c>
    </row>
    <row r="65" spans="1:11" ht="14.1" customHeight="1" x14ac:dyDescent="0.2">
      <c r="A65" s="306" t="s">
        <v>297</v>
      </c>
      <c r="B65" s="307" t="s">
        <v>298</v>
      </c>
      <c r="C65" s="308"/>
      <c r="D65" s="113">
        <v>0.94379833160811055</v>
      </c>
      <c r="E65" s="115">
        <v>465</v>
      </c>
      <c r="F65" s="114">
        <v>456</v>
      </c>
      <c r="G65" s="114">
        <v>452</v>
      </c>
      <c r="H65" s="114">
        <v>448</v>
      </c>
      <c r="I65" s="140">
        <v>451</v>
      </c>
      <c r="J65" s="115">
        <v>14</v>
      </c>
      <c r="K65" s="116">
        <v>3.1042128603104211</v>
      </c>
    </row>
    <row r="66" spans="1:11" ht="14.1" customHeight="1" x14ac:dyDescent="0.2">
      <c r="A66" s="306">
        <v>82</v>
      </c>
      <c r="B66" s="307" t="s">
        <v>299</v>
      </c>
      <c r="C66" s="308"/>
      <c r="D66" s="113">
        <v>4.9564634963161422</v>
      </c>
      <c r="E66" s="115">
        <v>2442</v>
      </c>
      <c r="F66" s="114">
        <v>2452</v>
      </c>
      <c r="G66" s="114">
        <v>2468</v>
      </c>
      <c r="H66" s="114">
        <v>2364</v>
      </c>
      <c r="I66" s="140">
        <v>2344</v>
      </c>
      <c r="J66" s="115">
        <v>98</v>
      </c>
      <c r="K66" s="116">
        <v>4.1808873720136521</v>
      </c>
    </row>
    <row r="67" spans="1:11" ht="14.1" customHeight="1" x14ac:dyDescent="0.2">
      <c r="A67" s="306" t="s">
        <v>300</v>
      </c>
      <c r="B67" s="307" t="s">
        <v>301</v>
      </c>
      <c r="C67" s="308"/>
      <c r="D67" s="113">
        <v>3.4017333414520285</v>
      </c>
      <c r="E67" s="115">
        <v>1676</v>
      </c>
      <c r="F67" s="114">
        <v>1674</v>
      </c>
      <c r="G67" s="114">
        <v>1677</v>
      </c>
      <c r="H67" s="114">
        <v>1594</v>
      </c>
      <c r="I67" s="140">
        <v>1584</v>
      </c>
      <c r="J67" s="115">
        <v>92</v>
      </c>
      <c r="K67" s="116">
        <v>5.808080808080808</v>
      </c>
    </row>
    <row r="68" spans="1:11" ht="14.1" customHeight="1" x14ac:dyDescent="0.2">
      <c r="A68" s="306" t="s">
        <v>302</v>
      </c>
      <c r="B68" s="307" t="s">
        <v>303</v>
      </c>
      <c r="C68" s="308"/>
      <c r="D68" s="113">
        <v>0.85043333536300714</v>
      </c>
      <c r="E68" s="115">
        <v>419</v>
      </c>
      <c r="F68" s="114">
        <v>433</v>
      </c>
      <c r="G68" s="114">
        <v>438</v>
      </c>
      <c r="H68" s="114">
        <v>421</v>
      </c>
      <c r="I68" s="140">
        <v>420</v>
      </c>
      <c r="J68" s="115">
        <v>-1</v>
      </c>
      <c r="K68" s="116">
        <v>-0.23809523809523808</v>
      </c>
    </row>
    <row r="69" spans="1:11" ht="14.1" customHeight="1" x14ac:dyDescent="0.2">
      <c r="A69" s="306">
        <v>83</v>
      </c>
      <c r="B69" s="307" t="s">
        <v>304</v>
      </c>
      <c r="C69" s="308"/>
      <c r="D69" s="113">
        <v>8.1024579350098431</v>
      </c>
      <c r="E69" s="115">
        <v>3992</v>
      </c>
      <c r="F69" s="114">
        <v>3944</v>
      </c>
      <c r="G69" s="114">
        <v>3943</v>
      </c>
      <c r="H69" s="114">
        <v>3824</v>
      </c>
      <c r="I69" s="140">
        <v>3803</v>
      </c>
      <c r="J69" s="115">
        <v>189</v>
      </c>
      <c r="K69" s="116">
        <v>4.9697607152248224</v>
      </c>
    </row>
    <row r="70" spans="1:11" ht="14.1" customHeight="1" x14ac:dyDescent="0.2">
      <c r="A70" s="306" t="s">
        <v>305</v>
      </c>
      <c r="B70" s="307" t="s">
        <v>306</v>
      </c>
      <c r="C70" s="308"/>
      <c r="D70" s="113">
        <v>6.7791105969270742</v>
      </c>
      <c r="E70" s="115">
        <v>3340</v>
      </c>
      <c r="F70" s="114">
        <v>3313</v>
      </c>
      <c r="G70" s="114">
        <v>3318</v>
      </c>
      <c r="H70" s="114">
        <v>3223</v>
      </c>
      <c r="I70" s="140">
        <v>3213</v>
      </c>
      <c r="J70" s="115">
        <v>127</v>
      </c>
      <c r="K70" s="116">
        <v>3.9526921879863055</v>
      </c>
    </row>
    <row r="71" spans="1:11" ht="14.1" customHeight="1" x14ac:dyDescent="0.2">
      <c r="A71" s="306"/>
      <c r="B71" s="307" t="s">
        <v>307</v>
      </c>
      <c r="C71" s="308"/>
      <c r="D71" s="113">
        <v>4.4835494935963789</v>
      </c>
      <c r="E71" s="115">
        <v>2209</v>
      </c>
      <c r="F71" s="114">
        <v>2190</v>
      </c>
      <c r="G71" s="114">
        <v>2197</v>
      </c>
      <c r="H71" s="114">
        <v>2121</v>
      </c>
      <c r="I71" s="140">
        <v>2112</v>
      </c>
      <c r="J71" s="115">
        <v>97</v>
      </c>
      <c r="K71" s="116">
        <v>4.5928030303030303</v>
      </c>
    </row>
    <row r="72" spans="1:11" ht="14.1" customHeight="1" x14ac:dyDescent="0.2">
      <c r="A72" s="306">
        <v>84</v>
      </c>
      <c r="B72" s="307" t="s">
        <v>308</v>
      </c>
      <c r="C72" s="308"/>
      <c r="D72" s="113">
        <v>1.100083216627088</v>
      </c>
      <c r="E72" s="115">
        <v>542</v>
      </c>
      <c r="F72" s="114">
        <v>534</v>
      </c>
      <c r="G72" s="114">
        <v>530</v>
      </c>
      <c r="H72" s="114">
        <v>544</v>
      </c>
      <c r="I72" s="140">
        <v>537</v>
      </c>
      <c r="J72" s="115">
        <v>5</v>
      </c>
      <c r="K72" s="116">
        <v>0.93109869646182497</v>
      </c>
    </row>
    <row r="73" spans="1:11" ht="14.1" customHeight="1" x14ac:dyDescent="0.2">
      <c r="A73" s="306" t="s">
        <v>309</v>
      </c>
      <c r="B73" s="307" t="s">
        <v>310</v>
      </c>
      <c r="C73" s="308"/>
      <c r="D73" s="113">
        <v>0.51350747934806873</v>
      </c>
      <c r="E73" s="115">
        <v>253</v>
      </c>
      <c r="F73" s="114">
        <v>256</v>
      </c>
      <c r="G73" s="114">
        <v>254</v>
      </c>
      <c r="H73" s="114">
        <v>260</v>
      </c>
      <c r="I73" s="140">
        <v>257</v>
      </c>
      <c r="J73" s="115">
        <v>-4</v>
      </c>
      <c r="K73" s="116">
        <v>-1.556420233463035</v>
      </c>
    </row>
    <row r="74" spans="1:11" ht="14.1" customHeight="1" x14ac:dyDescent="0.2">
      <c r="A74" s="306" t="s">
        <v>311</v>
      </c>
      <c r="B74" s="307" t="s">
        <v>312</v>
      </c>
      <c r="C74" s="308"/>
      <c r="D74" s="113">
        <v>0.20296738314152915</v>
      </c>
      <c r="E74" s="115">
        <v>100</v>
      </c>
      <c r="F74" s="114">
        <v>88</v>
      </c>
      <c r="G74" s="114">
        <v>87</v>
      </c>
      <c r="H74" s="114">
        <v>101</v>
      </c>
      <c r="I74" s="140">
        <v>102</v>
      </c>
      <c r="J74" s="115">
        <v>-2</v>
      </c>
      <c r="K74" s="116">
        <v>-1.9607843137254901</v>
      </c>
    </row>
    <row r="75" spans="1:11" ht="14.1" customHeight="1" x14ac:dyDescent="0.2">
      <c r="A75" s="306" t="s">
        <v>313</v>
      </c>
      <c r="B75" s="307" t="s">
        <v>314</v>
      </c>
      <c r="C75" s="308"/>
      <c r="D75" s="113">
        <v>1.2178042988491749E-2</v>
      </c>
      <c r="E75" s="115">
        <v>6</v>
      </c>
      <c r="F75" s="114">
        <v>7</v>
      </c>
      <c r="G75" s="114">
        <v>6</v>
      </c>
      <c r="H75" s="114">
        <v>6</v>
      </c>
      <c r="I75" s="140">
        <v>5</v>
      </c>
      <c r="J75" s="115">
        <v>1</v>
      </c>
      <c r="K75" s="116">
        <v>20</v>
      </c>
    </row>
    <row r="76" spans="1:11" ht="14.1" customHeight="1" x14ac:dyDescent="0.2">
      <c r="A76" s="306">
        <v>91</v>
      </c>
      <c r="B76" s="307" t="s">
        <v>315</v>
      </c>
      <c r="C76" s="308"/>
      <c r="D76" s="113">
        <v>0.257768576589742</v>
      </c>
      <c r="E76" s="115">
        <v>127</v>
      </c>
      <c r="F76" s="114">
        <v>124</v>
      </c>
      <c r="G76" s="114">
        <v>118</v>
      </c>
      <c r="H76" s="114">
        <v>119</v>
      </c>
      <c r="I76" s="140">
        <v>116</v>
      </c>
      <c r="J76" s="115">
        <v>11</v>
      </c>
      <c r="K76" s="116">
        <v>9.4827586206896548</v>
      </c>
    </row>
    <row r="77" spans="1:11" ht="14.1" customHeight="1" x14ac:dyDescent="0.2">
      <c r="A77" s="306">
        <v>92</v>
      </c>
      <c r="B77" s="307" t="s">
        <v>316</v>
      </c>
      <c r="C77" s="308"/>
      <c r="D77" s="113">
        <v>0.45261726440561001</v>
      </c>
      <c r="E77" s="115">
        <v>223</v>
      </c>
      <c r="F77" s="114">
        <v>226</v>
      </c>
      <c r="G77" s="114">
        <v>227</v>
      </c>
      <c r="H77" s="114">
        <v>232</v>
      </c>
      <c r="I77" s="140">
        <v>227</v>
      </c>
      <c r="J77" s="115">
        <v>-4</v>
      </c>
      <c r="K77" s="116">
        <v>-1.7621145374449338</v>
      </c>
    </row>
    <row r="78" spans="1:11" ht="14.1" customHeight="1" x14ac:dyDescent="0.2">
      <c r="A78" s="306">
        <v>93</v>
      </c>
      <c r="B78" s="307" t="s">
        <v>317</v>
      </c>
      <c r="C78" s="308"/>
      <c r="D78" s="113">
        <v>6.6979236436704628E-2</v>
      </c>
      <c r="E78" s="115">
        <v>33</v>
      </c>
      <c r="F78" s="114">
        <v>32</v>
      </c>
      <c r="G78" s="114">
        <v>33</v>
      </c>
      <c r="H78" s="114" t="s">
        <v>513</v>
      </c>
      <c r="I78" s="140">
        <v>39</v>
      </c>
      <c r="J78" s="115">
        <v>-6</v>
      </c>
      <c r="K78" s="116">
        <v>-15.384615384615385</v>
      </c>
    </row>
    <row r="79" spans="1:11" ht="14.1" customHeight="1" x14ac:dyDescent="0.2">
      <c r="A79" s="306">
        <v>94</v>
      </c>
      <c r="B79" s="307" t="s">
        <v>318</v>
      </c>
      <c r="C79" s="308"/>
      <c r="D79" s="113">
        <v>6.9008910268119908E-2</v>
      </c>
      <c r="E79" s="115">
        <v>34</v>
      </c>
      <c r="F79" s="114">
        <v>35</v>
      </c>
      <c r="G79" s="114">
        <v>37</v>
      </c>
      <c r="H79" s="114">
        <v>38</v>
      </c>
      <c r="I79" s="140">
        <v>41</v>
      </c>
      <c r="J79" s="115">
        <v>-7</v>
      </c>
      <c r="K79" s="116">
        <v>-17.073170731707318</v>
      </c>
    </row>
    <row r="80" spans="1:11" ht="14.1" customHeight="1" x14ac:dyDescent="0.2">
      <c r="A80" s="306" t="s">
        <v>319</v>
      </c>
      <c r="B80" s="307" t="s">
        <v>320</v>
      </c>
      <c r="C80" s="308"/>
      <c r="D80" s="113">
        <v>8.1186953256611669E-3</v>
      </c>
      <c r="E80" s="115">
        <v>4</v>
      </c>
      <c r="F80" s="114">
        <v>3</v>
      </c>
      <c r="G80" s="114">
        <v>4</v>
      </c>
      <c r="H80" s="114" t="s">
        <v>513</v>
      </c>
      <c r="I80" s="140" t="s">
        <v>513</v>
      </c>
      <c r="J80" s="115" t="s">
        <v>513</v>
      </c>
      <c r="K80" s="116" t="s">
        <v>513</v>
      </c>
    </row>
    <row r="81" spans="1:11" ht="14.1" customHeight="1" x14ac:dyDescent="0.2">
      <c r="A81" s="310" t="s">
        <v>321</v>
      </c>
      <c r="B81" s="311" t="s">
        <v>224</v>
      </c>
      <c r="C81" s="312"/>
      <c r="D81" s="125">
        <v>0.83216627088026951</v>
      </c>
      <c r="E81" s="143">
        <v>410</v>
      </c>
      <c r="F81" s="144">
        <v>421</v>
      </c>
      <c r="G81" s="144">
        <v>423</v>
      </c>
      <c r="H81" s="144">
        <v>406</v>
      </c>
      <c r="I81" s="145">
        <v>413</v>
      </c>
      <c r="J81" s="143">
        <v>-3</v>
      </c>
      <c r="K81" s="146">
        <v>-0.72639225181598066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16997</v>
      </c>
      <c r="E12" s="114">
        <v>17709</v>
      </c>
      <c r="F12" s="114">
        <v>18302</v>
      </c>
      <c r="G12" s="114">
        <v>18321</v>
      </c>
      <c r="H12" s="140">
        <v>17487</v>
      </c>
      <c r="I12" s="115">
        <v>-490</v>
      </c>
      <c r="J12" s="116">
        <v>-2.8020815462915309</v>
      </c>
      <c r="K12"/>
      <c r="L12"/>
      <c r="M12"/>
      <c r="N12"/>
      <c r="O12"/>
      <c r="P12"/>
    </row>
    <row r="13" spans="1:16" s="110" customFormat="1" ht="14.45" customHeight="1" x14ac:dyDescent="0.2">
      <c r="A13" s="120" t="s">
        <v>105</v>
      </c>
      <c r="B13" s="119" t="s">
        <v>106</v>
      </c>
      <c r="C13" s="113">
        <v>39.348120256515855</v>
      </c>
      <c r="D13" s="115">
        <v>6688</v>
      </c>
      <c r="E13" s="114">
        <v>7002</v>
      </c>
      <c r="F13" s="114">
        <v>7241</v>
      </c>
      <c r="G13" s="114">
        <v>7181</v>
      </c>
      <c r="H13" s="140">
        <v>6758</v>
      </c>
      <c r="I13" s="115">
        <v>-70</v>
      </c>
      <c r="J13" s="116">
        <v>-1.0358094110683633</v>
      </c>
      <c r="K13"/>
      <c r="L13"/>
      <c r="M13"/>
      <c r="N13"/>
      <c r="O13"/>
      <c r="P13"/>
    </row>
    <row r="14" spans="1:16" s="110" customFormat="1" ht="14.45" customHeight="1" x14ac:dyDescent="0.2">
      <c r="A14" s="120"/>
      <c r="B14" s="119" t="s">
        <v>107</v>
      </c>
      <c r="C14" s="113">
        <v>60.651879743484145</v>
      </c>
      <c r="D14" s="115">
        <v>10309</v>
      </c>
      <c r="E14" s="114">
        <v>10707</v>
      </c>
      <c r="F14" s="114">
        <v>11061</v>
      </c>
      <c r="G14" s="114">
        <v>11140</v>
      </c>
      <c r="H14" s="140">
        <v>10729</v>
      </c>
      <c r="I14" s="115">
        <v>-420</v>
      </c>
      <c r="J14" s="116">
        <v>-3.914623916488023</v>
      </c>
      <c r="K14"/>
      <c r="L14"/>
      <c r="M14"/>
      <c r="N14"/>
      <c r="O14"/>
      <c r="P14"/>
    </row>
    <row r="15" spans="1:16" s="110" customFormat="1" ht="14.45" customHeight="1" x14ac:dyDescent="0.2">
      <c r="A15" s="118" t="s">
        <v>105</v>
      </c>
      <c r="B15" s="121" t="s">
        <v>108</v>
      </c>
      <c r="C15" s="113">
        <v>14.832029181620285</v>
      </c>
      <c r="D15" s="115">
        <v>2521</v>
      </c>
      <c r="E15" s="114">
        <v>2649</v>
      </c>
      <c r="F15" s="114">
        <v>2798</v>
      </c>
      <c r="G15" s="114">
        <v>2863</v>
      </c>
      <c r="H15" s="140">
        <v>2557</v>
      </c>
      <c r="I15" s="115">
        <v>-36</v>
      </c>
      <c r="J15" s="116">
        <v>-1.4078998826750098</v>
      </c>
      <c r="K15"/>
      <c r="L15"/>
      <c r="M15"/>
      <c r="N15"/>
      <c r="O15"/>
      <c r="P15"/>
    </row>
    <row r="16" spans="1:16" s="110" customFormat="1" ht="14.45" customHeight="1" x14ac:dyDescent="0.2">
      <c r="A16" s="118"/>
      <c r="B16" s="121" t="s">
        <v>109</v>
      </c>
      <c r="C16" s="113">
        <v>46.714126022239221</v>
      </c>
      <c r="D16" s="115">
        <v>7940</v>
      </c>
      <c r="E16" s="114">
        <v>8368</v>
      </c>
      <c r="F16" s="114">
        <v>8665</v>
      </c>
      <c r="G16" s="114">
        <v>8695</v>
      </c>
      <c r="H16" s="140">
        <v>8426</v>
      </c>
      <c r="I16" s="115">
        <v>-486</v>
      </c>
      <c r="J16" s="116">
        <v>-5.7678613814384052</v>
      </c>
      <c r="K16"/>
      <c r="L16"/>
      <c r="M16"/>
      <c r="N16"/>
      <c r="O16"/>
      <c r="P16"/>
    </row>
    <row r="17" spans="1:16" s="110" customFormat="1" ht="14.45" customHeight="1" x14ac:dyDescent="0.2">
      <c r="A17" s="118"/>
      <c r="B17" s="121" t="s">
        <v>110</v>
      </c>
      <c r="C17" s="113">
        <v>20.886038712714008</v>
      </c>
      <c r="D17" s="115">
        <v>3550</v>
      </c>
      <c r="E17" s="114">
        <v>3618</v>
      </c>
      <c r="F17" s="114">
        <v>3674</v>
      </c>
      <c r="G17" s="114">
        <v>3615</v>
      </c>
      <c r="H17" s="140">
        <v>3495</v>
      </c>
      <c r="I17" s="115">
        <v>55</v>
      </c>
      <c r="J17" s="116">
        <v>1.5736766809728182</v>
      </c>
      <c r="K17"/>
      <c r="L17"/>
      <c r="M17"/>
      <c r="N17"/>
      <c r="O17"/>
      <c r="P17"/>
    </row>
    <row r="18" spans="1:16" s="110" customFormat="1" ht="14.45" customHeight="1" x14ac:dyDescent="0.2">
      <c r="A18" s="120"/>
      <c r="B18" s="121" t="s">
        <v>111</v>
      </c>
      <c r="C18" s="113">
        <v>17.567806083426486</v>
      </c>
      <c r="D18" s="115">
        <v>2986</v>
      </c>
      <c r="E18" s="114">
        <v>3074</v>
      </c>
      <c r="F18" s="114">
        <v>3165</v>
      </c>
      <c r="G18" s="114">
        <v>3148</v>
      </c>
      <c r="H18" s="140">
        <v>3009</v>
      </c>
      <c r="I18" s="115">
        <v>-23</v>
      </c>
      <c r="J18" s="116">
        <v>-0.76437354602858087</v>
      </c>
      <c r="K18"/>
      <c r="L18"/>
      <c r="M18"/>
      <c r="N18"/>
      <c r="O18"/>
      <c r="P18"/>
    </row>
    <row r="19" spans="1:16" s="110" customFormat="1" ht="14.45" customHeight="1" x14ac:dyDescent="0.2">
      <c r="A19" s="120"/>
      <c r="B19" s="121" t="s">
        <v>112</v>
      </c>
      <c r="C19" s="113">
        <v>1.5002647526034005</v>
      </c>
      <c r="D19" s="115">
        <v>255</v>
      </c>
      <c r="E19" s="114">
        <v>281</v>
      </c>
      <c r="F19" s="114">
        <v>281</v>
      </c>
      <c r="G19" s="114">
        <v>246</v>
      </c>
      <c r="H19" s="140">
        <v>224</v>
      </c>
      <c r="I19" s="115">
        <v>31</v>
      </c>
      <c r="J19" s="116">
        <v>13.839285714285714</v>
      </c>
      <c r="K19"/>
      <c r="L19"/>
      <c r="M19"/>
      <c r="N19"/>
      <c r="O19"/>
      <c r="P19"/>
    </row>
    <row r="20" spans="1:16" s="110" customFormat="1" ht="14.45" customHeight="1" x14ac:dyDescent="0.2">
      <c r="A20" s="120" t="s">
        <v>113</v>
      </c>
      <c r="B20" s="119" t="s">
        <v>116</v>
      </c>
      <c r="C20" s="113">
        <v>92.828146143437081</v>
      </c>
      <c r="D20" s="115">
        <v>15778</v>
      </c>
      <c r="E20" s="114">
        <v>16377</v>
      </c>
      <c r="F20" s="114">
        <v>16864</v>
      </c>
      <c r="G20" s="114">
        <v>16894</v>
      </c>
      <c r="H20" s="140">
        <v>16184</v>
      </c>
      <c r="I20" s="115">
        <v>-406</v>
      </c>
      <c r="J20" s="116">
        <v>-2.5086505190311419</v>
      </c>
      <c r="K20"/>
      <c r="L20"/>
      <c r="M20"/>
      <c r="N20"/>
      <c r="O20"/>
      <c r="P20"/>
    </row>
    <row r="21" spans="1:16" s="110" customFormat="1" ht="14.45" customHeight="1" x14ac:dyDescent="0.2">
      <c r="A21" s="123"/>
      <c r="B21" s="124" t="s">
        <v>117</v>
      </c>
      <c r="C21" s="125">
        <v>7.013002294522563</v>
      </c>
      <c r="D21" s="143">
        <v>1192</v>
      </c>
      <c r="E21" s="144">
        <v>1308</v>
      </c>
      <c r="F21" s="144">
        <v>1416</v>
      </c>
      <c r="G21" s="144">
        <v>1405</v>
      </c>
      <c r="H21" s="145">
        <v>1275</v>
      </c>
      <c r="I21" s="143">
        <v>-83</v>
      </c>
      <c r="J21" s="146">
        <v>-6.5098039215686274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19097</v>
      </c>
      <c r="E56" s="114">
        <v>19753</v>
      </c>
      <c r="F56" s="114">
        <v>20319</v>
      </c>
      <c r="G56" s="114">
        <v>20404</v>
      </c>
      <c r="H56" s="140">
        <v>19631</v>
      </c>
      <c r="I56" s="115">
        <v>-534</v>
      </c>
      <c r="J56" s="116">
        <v>-2.7201874586113801</v>
      </c>
      <c r="K56"/>
      <c r="L56"/>
      <c r="M56"/>
      <c r="N56"/>
      <c r="O56"/>
      <c r="P56"/>
    </row>
    <row r="57" spans="1:16" s="110" customFormat="1" ht="14.45" customHeight="1" x14ac:dyDescent="0.2">
      <c r="A57" s="120" t="s">
        <v>105</v>
      </c>
      <c r="B57" s="119" t="s">
        <v>106</v>
      </c>
      <c r="C57" s="113">
        <v>39.016599465884696</v>
      </c>
      <c r="D57" s="115">
        <v>7451</v>
      </c>
      <c r="E57" s="114">
        <v>7695</v>
      </c>
      <c r="F57" s="114">
        <v>7873</v>
      </c>
      <c r="G57" s="114">
        <v>7878</v>
      </c>
      <c r="H57" s="140">
        <v>7513</v>
      </c>
      <c r="I57" s="115">
        <v>-62</v>
      </c>
      <c r="J57" s="116">
        <v>-0.82523625715426596</v>
      </c>
    </row>
    <row r="58" spans="1:16" s="110" customFormat="1" ht="14.45" customHeight="1" x14ac:dyDescent="0.2">
      <c r="A58" s="120"/>
      <c r="B58" s="119" t="s">
        <v>107</v>
      </c>
      <c r="C58" s="113">
        <v>60.983400534115304</v>
      </c>
      <c r="D58" s="115">
        <v>11646</v>
      </c>
      <c r="E58" s="114">
        <v>12058</v>
      </c>
      <c r="F58" s="114">
        <v>12446</v>
      </c>
      <c r="G58" s="114">
        <v>12526</v>
      </c>
      <c r="H58" s="140">
        <v>12118</v>
      </c>
      <c r="I58" s="115">
        <v>-472</v>
      </c>
      <c r="J58" s="116">
        <v>-3.895032183528635</v>
      </c>
    </row>
    <row r="59" spans="1:16" s="110" customFormat="1" ht="14.45" customHeight="1" x14ac:dyDescent="0.2">
      <c r="A59" s="118" t="s">
        <v>105</v>
      </c>
      <c r="B59" s="121" t="s">
        <v>108</v>
      </c>
      <c r="C59" s="113">
        <v>14.572969576373252</v>
      </c>
      <c r="D59" s="115">
        <v>2783</v>
      </c>
      <c r="E59" s="114">
        <v>2879</v>
      </c>
      <c r="F59" s="114">
        <v>3037</v>
      </c>
      <c r="G59" s="114">
        <v>3187</v>
      </c>
      <c r="H59" s="140">
        <v>2862</v>
      </c>
      <c r="I59" s="115">
        <v>-79</v>
      </c>
      <c r="J59" s="116">
        <v>-2.7603074772886091</v>
      </c>
    </row>
    <row r="60" spans="1:16" s="110" customFormat="1" ht="14.45" customHeight="1" x14ac:dyDescent="0.2">
      <c r="A60" s="118"/>
      <c r="B60" s="121" t="s">
        <v>109</v>
      </c>
      <c r="C60" s="113">
        <v>46.028171964182853</v>
      </c>
      <c r="D60" s="115">
        <v>8790</v>
      </c>
      <c r="E60" s="114">
        <v>9193</v>
      </c>
      <c r="F60" s="114">
        <v>9470</v>
      </c>
      <c r="G60" s="114">
        <v>9487</v>
      </c>
      <c r="H60" s="140">
        <v>9271</v>
      </c>
      <c r="I60" s="115">
        <v>-481</v>
      </c>
      <c r="J60" s="116">
        <v>-5.1882213353467801</v>
      </c>
    </row>
    <row r="61" spans="1:16" s="110" customFormat="1" ht="14.45" customHeight="1" x14ac:dyDescent="0.2">
      <c r="A61" s="118"/>
      <c r="B61" s="121" t="s">
        <v>110</v>
      </c>
      <c r="C61" s="113">
        <v>20.940461852647012</v>
      </c>
      <c r="D61" s="115">
        <v>3999</v>
      </c>
      <c r="E61" s="114">
        <v>4105</v>
      </c>
      <c r="F61" s="114">
        <v>4158</v>
      </c>
      <c r="G61" s="114">
        <v>4104</v>
      </c>
      <c r="H61" s="140">
        <v>3999</v>
      </c>
      <c r="I61" s="115">
        <v>0</v>
      </c>
      <c r="J61" s="116">
        <v>0</v>
      </c>
    </row>
    <row r="62" spans="1:16" s="110" customFormat="1" ht="14.45" customHeight="1" x14ac:dyDescent="0.2">
      <c r="A62" s="120"/>
      <c r="B62" s="121" t="s">
        <v>111</v>
      </c>
      <c r="C62" s="113">
        <v>18.458396606796878</v>
      </c>
      <c r="D62" s="115">
        <v>3525</v>
      </c>
      <c r="E62" s="114">
        <v>3576</v>
      </c>
      <c r="F62" s="114">
        <v>3654</v>
      </c>
      <c r="G62" s="114">
        <v>3626</v>
      </c>
      <c r="H62" s="140">
        <v>3499</v>
      </c>
      <c r="I62" s="115">
        <v>26</v>
      </c>
      <c r="J62" s="116">
        <v>0.74306944841383249</v>
      </c>
    </row>
    <row r="63" spans="1:16" s="110" customFormat="1" ht="14.45" customHeight="1" x14ac:dyDescent="0.2">
      <c r="A63" s="120"/>
      <c r="B63" s="121" t="s">
        <v>112</v>
      </c>
      <c r="C63" s="113">
        <v>1.780384353563387</v>
      </c>
      <c r="D63" s="115">
        <v>340</v>
      </c>
      <c r="E63" s="114">
        <v>340</v>
      </c>
      <c r="F63" s="114">
        <v>347</v>
      </c>
      <c r="G63" s="114">
        <v>302</v>
      </c>
      <c r="H63" s="140">
        <v>292</v>
      </c>
      <c r="I63" s="115">
        <v>48</v>
      </c>
      <c r="J63" s="116">
        <v>16.438356164383563</v>
      </c>
    </row>
    <row r="64" spans="1:16" s="110" customFormat="1" ht="14.45" customHeight="1" x14ac:dyDescent="0.2">
      <c r="A64" s="120" t="s">
        <v>113</v>
      </c>
      <c r="B64" s="119" t="s">
        <v>116</v>
      </c>
      <c r="C64" s="113">
        <v>94.072367387547786</v>
      </c>
      <c r="D64" s="115">
        <v>17965</v>
      </c>
      <c r="E64" s="114">
        <v>18615</v>
      </c>
      <c r="F64" s="114">
        <v>19135</v>
      </c>
      <c r="G64" s="114">
        <v>19193</v>
      </c>
      <c r="H64" s="140">
        <v>18483</v>
      </c>
      <c r="I64" s="115">
        <v>-518</v>
      </c>
      <c r="J64" s="116">
        <v>-2.8025753395011632</v>
      </c>
    </row>
    <row r="65" spans="1:10" s="110" customFormat="1" ht="14.45" customHeight="1" x14ac:dyDescent="0.2">
      <c r="A65" s="123"/>
      <c r="B65" s="124" t="s">
        <v>117</v>
      </c>
      <c r="C65" s="125">
        <v>5.7914855736503119</v>
      </c>
      <c r="D65" s="143">
        <v>1106</v>
      </c>
      <c r="E65" s="144">
        <v>1117</v>
      </c>
      <c r="F65" s="144">
        <v>1164</v>
      </c>
      <c r="G65" s="144">
        <v>1189</v>
      </c>
      <c r="H65" s="145">
        <v>1126</v>
      </c>
      <c r="I65" s="143">
        <v>-20</v>
      </c>
      <c r="J65" s="146">
        <v>-1.7761989342806395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16997</v>
      </c>
      <c r="G11" s="114">
        <v>17709</v>
      </c>
      <c r="H11" s="114">
        <v>18302</v>
      </c>
      <c r="I11" s="114">
        <v>18321</v>
      </c>
      <c r="J11" s="140">
        <v>17487</v>
      </c>
      <c r="K11" s="114">
        <v>-490</v>
      </c>
      <c r="L11" s="116">
        <v>-2.8020815462915309</v>
      </c>
    </row>
    <row r="12" spans="1:17" s="110" customFormat="1" ht="24" customHeight="1" x14ac:dyDescent="0.2">
      <c r="A12" s="604" t="s">
        <v>185</v>
      </c>
      <c r="B12" s="605"/>
      <c r="C12" s="605"/>
      <c r="D12" s="606"/>
      <c r="E12" s="113">
        <v>39.348120256515855</v>
      </c>
      <c r="F12" s="115">
        <v>6688</v>
      </c>
      <c r="G12" s="114">
        <v>7002</v>
      </c>
      <c r="H12" s="114">
        <v>7241</v>
      </c>
      <c r="I12" s="114">
        <v>7181</v>
      </c>
      <c r="J12" s="140">
        <v>6758</v>
      </c>
      <c r="K12" s="114">
        <v>-70</v>
      </c>
      <c r="L12" s="116">
        <v>-1.0358094110683633</v>
      </c>
    </row>
    <row r="13" spans="1:17" s="110" customFormat="1" ht="15" customHeight="1" x14ac:dyDescent="0.2">
      <c r="A13" s="120"/>
      <c r="B13" s="612" t="s">
        <v>107</v>
      </c>
      <c r="C13" s="612"/>
      <c r="E13" s="113">
        <v>60.651879743484145</v>
      </c>
      <c r="F13" s="115">
        <v>10309</v>
      </c>
      <c r="G13" s="114">
        <v>10707</v>
      </c>
      <c r="H13" s="114">
        <v>11061</v>
      </c>
      <c r="I13" s="114">
        <v>11140</v>
      </c>
      <c r="J13" s="140">
        <v>10729</v>
      </c>
      <c r="K13" s="114">
        <v>-420</v>
      </c>
      <c r="L13" s="116">
        <v>-3.914623916488023</v>
      </c>
    </row>
    <row r="14" spans="1:17" s="110" customFormat="1" ht="22.5" customHeight="1" x14ac:dyDescent="0.2">
      <c r="A14" s="604" t="s">
        <v>186</v>
      </c>
      <c r="B14" s="605"/>
      <c r="C14" s="605"/>
      <c r="D14" s="606"/>
      <c r="E14" s="113">
        <v>14.832029181620285</v>
      </c>
      <c r="F14" s="115">
        <v>2521</v>
      </c>
      <c r="G14" s="114">
        <v>2649</v>
      </c>
      <c r="H14" s="114">
        <v>2798</v>
      </c>
      <c r="I14" s="114">
        <v>2863</v>
      </c>
      <c r="J14" s="140">
        <v>2557</v>
      </c>
      <c r="K14" s="114">
        <v>-36</v>
      </c>
      <c r="L14" s="116">
        <v>-1.4078998826750098</v>
      </c>
    </row>
    <row r="15" spans="1:17" s="110" customFormat="1" ht="15" customHeight="1" x14ac:dyDescent="0.2">
      <c r="A15" s="120"/>
      <c r="B15" s="119"/>
      <c r="C15" s="258" t="s">
        <v>106</v>
      </c>
      <c r="E15" s="113">
        <v>47.679492264974215</v>
      </c>
      <c r="F15" s="115">
        <v>1202</v>
      </c>
      <c r="G15" s="114">
        <v>1270</v>
      </c>
      <c r="H15" s="114">
        <v>1320</v>
      </c>
      <c r="I15" s="114">
        <v>1348</v>
      </c>
      <c r="J15" s="140">
        <v>1186</v>
      </c>
      <c r="K15" s="114">
        <v>16</v>
      </c>
      <c r="L15" s="116">
        <v>1.3490725126475549</v>
      </c>
    </row>
    <row r="16" spans="1:17" s="110" customFormat="1" ht="15" customHeight="1" x14ac:dyDescent="0.2">
      <c r="A16" s="120"/>
      <c r="B16" s="119"/>
      <c r="C16" s="258" t="s">
        <v>107</v>
      </c>
      <c r="E16" s="113">
        <v>52.320507735025785</v>
      </c>
      <c r="F16" s="115">
        <v>1319</v>
      </c>
      <c r="G16" s="114">
        <v>1379</v>
      </c>
      <c r="H16" s="114">
        <v>1478</v>
      </c>
      <c r="I16" s="114">
        <v>1515</v>
      </c>
      <c r="J16" s="140">
        <v>1371</v>
      </c>
      <c r="K16" s="114">
        <v>-52</v>
      </c>
      <c r="L16" s="116">
        <v>-3.7928519328956964</v>
      </c>
    </row>
    <row r="17" spans="1:12" s="110" customFormat="1" ht="15" customHeight="1" x14ac:dyDescent="0.2">
      <c r="A17" s="120"/>
      <c r="B17" s="121" t="s">
        <v>109</v>
      </c>
      <c r="C17" s="258"/>
      <c r="E17" s="113">
        <v>46.714126022239221</v>
      </c>
      <c r="F17" s="115">
        <v>7940</v>
      </c>
      <c r="G17" s="114">
        <v>8368</v>
      </c>
      <c r="H17" s="114">
        <v>8665</v>
      </c>
      <c r="I17" s="114">
        <v>8695</v>
      </c>
      <c r="J17" s="140">
        <v>8426</v>
      </c>
      <c r="K17" s="114">
        <v>-486</v>
      </c>
      <c r="L17" s="116">
        <v>-5.7678613814384052</v>
      </c>
    </row>
    <row r="18" spans="1:12" s="110" customFormat="1" ht="15" customHeight="1" x14ac:dyDescent="0.2">
      <c r="A18" s="120"/>
      <c r="B18" s="119"/>
      <c r="C18" s="258" t="s">
        <v>106</v>
      </c>
      <c r="E18" s="113">
        <v>34.722921914357684</v>
      </c>
      <c r="F18" s="115">
        <v>2757</v>
      </c>
      <c r="G18" s="114">
        <v>2919</v>
      </c>
      <c r="H18" s="114">
        <v>2994</v>
      </c>
      <c r="I18" s="114">
        <v>2950</v>
      </c>
      <c r="J18" s="140">
        <v>2806</v>
      </c>
      <c r="K18" s="114">
        <v>-49</v>
      </c>
      <c r="L18" s="116">
        <v>-1.7462580185317178</v>
      </c>
    </row>
    <row r="19" spans="1:12" s="110" customFormat="1" ht="15" customHeight="1" x14ac:dyDescent="0.2">
      <c r="A19" s="120"/>
      <c r="B19" s="119"/>
      <c r="C19" s="258" t="s">
        <v>107</v>
      </c>
      <c r="E19" s="113">
        <v>65.277078085642316</v>
      </c>
      <c r="F19" s="115">
        <v>5183</v>
      </c>
      <c r="G19" s="114">
        <v>5449</v>
      </c>
      <c r="H19" s="114">
        <v>5671</v>
      </c>
      <c r="I19" s="114">
        <v>5745</v>
      </c>
      <c r="J19" s="140">
        <v>5620</v>
      </c>
      <c r="K19" s="114">
        <v>-437</v>
      </c>
      <c r="L19" s="116">
        <v>-7.7758007117437726</v>
      </c>
    </row>
    <row r="20" spans="1:12" s="110" customFormat="1" ht="15" customHeight="1" x14ac:dyDescent="0.2">
      <c r="A20" s="120"/>
      <c r="B20" s="121" t="s">
        <v>110</v>
      </c>
      <c r="C20" s="258"/>
      <c r="E20" s="113">
        <v>20.886038712714008</v>
      </c>
      <c r="F20" s="115">
        <v>3550</v>
      </c>
      <c r="G20" s="114">
        <v>3618</v>
      </c>
      <c r="H20" s="114">
        <v>3674</v>
      </c>
      <c r="I20" s="114">
        <v>3615</v>
      </c>
      <c r="J20" s="140">
        <v>3495</v>
      </c>
      <c r="K20" s="114">
        <v>55</v>
      </c>
      <c r="L20" s="116">
        <v>1.5736766809728182</v>
      </c>
    </row>
    <row r="21" spans="1:12" s="110" customFormat="1" ht="15" customHeight="1" x14ac:dyDescent="0.2">
      <c r="A21" s="120"/>
      <c r="B21" s="119"/>
      <c r="C21" s="258" t="s">
        <v>106</v>
      </c>
      <c r="E21" s="113">
        <v>31.887323943661972</v>
      </c>
      <c r="F21" s="115">
        <v>1132</v>
      </c>
      <c r="G21" s="114">
        <v>1167</v>
      </c>
      <c r="H21" s="114">
        <v>1214</v>
      </c>
      <c r="I21" s="114">
        <v>1181</v>
      </c>
      <c r="J21" s="140">
        <v>1142</v>
      </c>
      <c r="K21" s="114">
        <v>-10</v>
      </c>
      <c r="L21" s="116">
        <v>-0.87565674255691772</v>
      </c>
    </row>
    <row r="22" spans="1:12" s="110" customFormat="1" ht="15" customHeight="1" x14ac:dyDescent="0.2">
      <c r="A22" s="120"/>
      <c r="B22" s="119"/>
      <c r="C22" s="258" t="s">
        <v>107</v>
      </c>
      <c r="E22" s="113">
        <v>68.112676056338032</v>
      </c>
      <c r="F22" s="115">
        <v>2418</v>
      </c>
      <c r="G22" s="114">
        <v>2451</v>
      </c>
      <c r="H22" s="114">
        <v>2460</v>
      </c>
      <c r="I22" s="114">
        <v>2434</v>
      </c>
      <c r="J22" s="140">
        <v>2353</v>
      </c>
      <c r="K22" s="114">
        <v>65</v>
      </c>
      <c r="L22" s="116">
        <v>2.7624309392265194</v>
      </c>
    </row>
    <row r="23" spans="1:12" s="110" customFormat="1" ht="15" customHeight="1" x14ac:dyDescent="0.2">
      <c r="A23" s="120"/>
      <c r="B23" s="121" t="s">
        <v>111</v>
      </c>
      <c r="C23" s="258"/>
      <c r="E23" s="113">
        <v>17.567806083426486</v>
      </c>
      <c r="F23" s="115">
        <v>2986</v>
      </c>
      <c r="G23" s="114">
        <v>3074</v>
      </c>
      <c r="H23" s="114">
        <v>3165</v>
      </c>
      <c r="I23" s="114">
        <v>3148</v>
      </c>
      <c r="J23" s="140">
        <v>3009</v>
      </c>
      <c r="K23" s="114">
        <v>-23</v>
      </c>
      <c r="L23" s="116">
        <v>-0.76437354602858087</v>
      </c>
    </row>
    <row r="24" spans="1:12" s="110" customFormat="1" ht="15" customHeight="1" x14ac:dyDescent="0.2">
      <c r="A24" s="120"/>
      <c r="B24" s="119"/>
      <c r="C24" s="258" t="s">
        <v>106</v>
      </c>
      <c r="E24" s="113">
        <v>53.482920294708642</v>
      </c>
      <c r="F24" s="115">
        <v>1597</v>
      </c>
      <c r="G24" s="114">
        <v>1646</v>
      </c>
      <c r="H24" s="114">
        <v>1713</v>
      </c>
      <c r="I24" s="114">
        <v>1702</v>
      </c>
      <c r="J24" s="140">
        <v>1624</v>
      </c>
      <c r="K24" s="114">
        <v>-27</v>
      </c>
      <c r="L24" s="116">
        <v>-1.6625615763546797</v>
      </c>
    </row>
    <row r="25" spans="1:12" s="110" customFormat="1" ht="15" customHeight="1" x14ac:dyDescent="0.2">
      <c r="A25" s="120"/>
      <c r="B25" s="119"/>
      <c r="C25" s="258" t="s">
        <v>107</v>
      </c>
      <c r="E25" s="113">
        <v>46.517079705291358</v>
      </c>
      <c r="F25" s="115">
        <v>1389</v>
      </c>
      <c r="G25" s="114">
        <v>1428</v>
      </c>
      <c r="H25" s="114">
        <v>1452</v>
      </c>
      <c r="I25" s="114">
        <v>1446</v>
      </c>
      <c r="J25" s="140">
        <v>1385</v>
      </c>
      <c r="K25" s="114">
        <v>4</v>
      </c>
      <c r="L25" s="116">
        <v>0.28880866425992779</v>
      </c>
    </row>
    <row r="26" spans="1:12" s="110" customFormat="1" ht="15" customHeight="1" x14ac:dyDescent="0.2">
      <c r="A26" s="120"/>
      <c r="C26" s="121" t="s">
        <v>187</v>
      </c>
      <c r="D26" s="110" t="s">
        <v>188</v>
      </c>
      <c r="E26" s="113">
        <v>1.5002647526034005</v>
      </c>
      <c r="F26" s="115">
        <v>255</v>
      </c>
      <c r="G26" s="114">
        <v>281</v>
      </c>
      <c r="H26" s="114">
        <v>281</v>
      </c>
      <c r="I26" s="114">
        <v>246</v>
      </c>
      <c r="J26" s="140">
        <v>224</v>
      </c>
      <c r="K26" s="114">
        <v>31</v>
      </c>
      <c r="L26" s="116">
        <v>13.839285714285714</v>
      </c>
    </row>
    <row r="27" spans="1:12" s="110" customFormat="1" ht="15" customHeight="1" x14ac:dyDescent="0.2">
      <c r="A27" s="120"/>
      <c r="B27" s="119"/>
      <c r="D27" s="259" t="s">
        <v>106</v>
      </c>
      <c r="E27" s="113">
        <v>48.235294117647058</v>
      </c>
      <c r="F27" s="115">
        <v>123</v>
      </c>
      <c r="G27" s="114">
        <v>136</v>
      </c>
      <c r="H27" s="114">
        <v>139</v>
      </c>
      <c r="I27" s="114">
        <v>114</v>
      </c>
      <c r="J27" s="140">
        <v>111</v>
      </c>
      <c r="K27" s="114">
        <v>12</v>
      </c>
      <c r="L27" s="116">
        <v>10.810810810810811</v>
      </c>
    </row>
    <row r="28" spans="1:12" s="110" customFormat="1" ht="15" customHeight="1" x14ac:dyDescent="0.2">
      <c r="A28" s="120"/>
      <c r="B28" s="119"/>
      <c r="D28" s="259" t="s">
        <v>107</v>
      </c>
      <c r="E28" s="113">
        <v>51.764705882352942</v>
      </c>
      <c r="F28" s="115">
        <v>132</v>
      </c>
      <c r="G28" s="114">
        <v>145</v>
      </c>
      <c r="H28" s="114">
        <v>142</v>
      </c>
      <c r="I28" s="114">
        <v>132</v>
      </c>
      <c r="J28" s="140">
        <v>113</v>
      </c>
      <c r="K28" s="114">
        <v>19</v>
      </c>
      <c r="L28" s="116">
        <v>16.814159292035399</v>
      </c>
    </row>
    <row r="29" spans="1:12" s="110" customFormat="1" ht="24" customHeight="1" x14ac:dyDescent="0.2">
      <c r="A29" s="604" t="s">
        <v>189</v>
      </c>
      <c r="B29" s="605"/>
      <c r="C29" s="605"/>
      <c r="D29" s="606"/>
      <c r="E29" s="113">
        <v>92.828146143437081</v>
      </c>
      <c r="F29" s="115">
        <v>15778</v>
      </c>
      <c r="G29" s="114">
        <v>16377</v>
      </c>
      <c r="H29" s="114">
        <v>16864</v>
      </c>
      <c r="I29" s="114">
        <v>16894</v>
      </c>
      <c r="J29" s="140">
        <v>16184</v>
      </c>
      <c r="K29" s="114">
        <v>-406</v>
      </c>
      <c r="L29" s="116">
        <v>-2.5086505190311419</v>
      </c>
    </row>
    <row r="30" spans="1:12" s="110" customFormat="1" ht="15" customHeight="1" x14ac:dyDescent="0.2">
      <c r="A30" s="120"/>
      <c r="B30" s="119"/>
      <c r="C30" s="258" t="s">
        <v>106</v>
      </c>
      <c r="E30" s="113">
        <v>38.35086829762961</v>
      </c>
      <c r="F30" s="115">
        <v>6051</v>
      </c>
      <c r="G30" s="114">
        <v>6275</v>
      </c>
      <c r="H30" s="114">
        <v>6446</v>
      </c>
      <c r="I30" s="114">
        <v>6409</v>
      </c>
      <c r="J30" s="140">
        <v>6075</v>
      </c>
      <c r="K30" s="114">
        <v>-24</v>
      </c>
      <c r="L30" s="116">
        <v>-0.39506172839506171</v>
      </c>
    </row>
    <row r="31" spans="1:12" s="110" customFormat="1" ht="15" customHeight="1" x14ac:dyDescent="0.2">
      <c r="A31" s="120"/>
      <c r="B31" s="119"/>
      <c r="C31" s="258" t="s">
        <v>107</v>
      </c>
      <c r="E31" s="113">
        <v>61.64913170237039</v>
      </c>
      <c r="F31" s="115">
        <v>9727</v>
      </c>
      <c r="G31" s="114">
        <v>10102</v>
      </c>
      <c r="H31" s="114">
        <v>10418</v>
      </c>
      <c r="I31" s="114">
        <v>10485</v>
      </c>
      <c r="J31" s="140">
        <v>10109</v>
      </c>
      <c r="K31" s="114">
        <v>-382</v>
      </c>
      <c r="L31" s="116">
        <v>-3.7788109605302207</v>
      </c>
    </row>
    <row r="32" spans="1:12" s="110" customFormat="1" ht="15" customHeight="1" x14ac:dyDescent="0.2">
      <c r="A32" s="120"/>
      <c r="B32" s="119" t="s">
        <v>117</v>
      </c>
      <c r="C32" s="258"/>
      <c r="E32" s="113">
        <v>7.013002294522563</v>
      </c>
      <c r="F32" s="114">
        <v>1192</v>
      </c>
      <c r="G32" s="114">
        <v>1308</v>
      </c>
      <c r="H32" s="114">
        <v>1416</v>
      </c>
      <c r="I32" s="114">
        <v>1405</v>
      </c>
      <c r="J32" s="140">
        <v>1275</v>
      </c>
      <c r="K32" s="114">
        <v>-83</v>
      </c>
      <c r="L32" s="116">
        <v>-6.5098039215686274</v>
      </c>
    </row>
    <row r="33" spans="1:12" s="110" customFormat="1" ht="15" customHeight="1" x14ac:dyDescent="0.2">
      <c r="A33" s="120"/>
      <c r="B33" s="119"/>
      <c r="C33" s="258" t="s">
        <v>106</v>
      </c>
      <c r="E33" s="113">
        <v>52.516778523489933</v>
      </c>
      <c r="F33" s="114">
        <v>626</v>
      </c>
      <c r="G33" s="114">
        <v>717</v>
      </c>
      <c r="H33" s="114">
        <v>788</v>
      </c>
      <c r="I33" s="114">
        <v>764</v>
      </c>
      <c r="J33" s="140">
        <v>671</v>
      </c>
      <c r="K33" s="114">
        <v>-45</v>
      </c>
      <c r="L33" s="116">
        <v>-6.7064083457526085</v>
      </c>
    </row>
    <row r="34" spans="1:12" s="110" customFormat="1" ht="15" customHeight="1" x14ac:dyDescent="0.2">
      <c r="A34" s="120"/>
      <c r="B34" s="119"/>
      <c r="C34" s="258" t="s">
        <v>107</v>
      </c>
      <c r="E34" s="113">
        <v>47.483221476510067</v>
      </c>
      <c r="F34" s="114">
        <v>566</v>
      </c>
      <c r="G34" s="114">
        <v>591</v>
      </c>
      <c r="H34" s="114">
        <v>628</v>
      </c>
      <c r="I34" s="114">
        <v>641</v>
      </c>
      <c r="J34" s="140">
        <v>604</v>
      </c>
      <c r="K34" s="114">
        <v>-38</v>
      </c>
      <c r="L34" s="116">
        <v>-6.2913907284768209</v>
      </c>
    </row>
    <row r="35" spans="1:12" s="110" customFormat="1" ht="24" customHeight="1" x14ac:dyDescent="0.2">
      <c r="A35" s="604" t="s">
        <v>192</v>
      </c>
      <c r="B35" s="605"/>
      <c r="C35" s="605"/>
      <c r="D35" s="606"/>
      <c r="E35" s="113">
        <v>17.750191210213568</v>
      </c>
      <c r="F35" s="114">
        <v>3017</v>
      </c>
      <c r="G35" s="114">
        <v>3181</v>
      </c>
      <c r="H35" s="114">
        <v>3324</v>
      </c>
      <c r="I35" s="114">
        <v>3430</v>
      </c>
      <c r="J35" s="114">
        <v>3072</v>
      </c>
      <c r="K35" s="318">
        <v>-55</v>
      </c>
      <c r="L35" s="319">
        <v>-1.7903645833333333</v>
      </c>
    </row>
    <row r="36" spans="1:12" s="110" customFormat="1" ht="15" customHeight="1" x14ac:dyDescent="0.2">
      <c r="A36" s="120"/>
      <c r="B36" s="119"/>
      <c r="C36" s="258" t="s">
        <v>106</v>
      </c>
      <c r="E36" s="113">
        <v>40.205502154458074</v>
      </c>
      <c r="F36" s="114">
        <v>1213</v>
      </c>
      <c r="G36" s="114">
        <v>1292</v>
      </c>
      <c r="H36" s="114">
        <v>1341</v>
      </c>
      <c r="I36" s="114">
        <v>1398</v>
      </c>
      <c r="J36" s="114">
        <v>1222</v>
      </c>
      <c r="K36" s="318">
        <v>-9</v>
      </c>
      <c r="L36" s="116">
        <v>-0.73649754500818332</v>
      </c>
    </row>
    <row r="37" spans="1:12" s="110" customFormat="1" ht="15" customHeight="1" x14ac:dyDescent="0.2">
      <c r="A37" s="120"/>
      <c r="B37" s="119"/>
      <c r="C37" s="258" t="s">
        <v>107</v>
      </c>
      <c r="E37" s="113">
        <v>59.794497845541926</v>
      </c>
      <c r="F37" s="114">
        <v>1804</v>
      </c>
      <c r="G37" s="114">
        <v>1889</v>
      </c>
      <c r="H37" s="114">
        <v>1983</v>
      </c>
      <c r="I37" s="114">
        <v>2032</v>
      </c>
      <c r="J37" s="140">
        <v>1850</v>
      </c>
      <c r="K37" s="114">
        <v>-46</v>
      </c>
      <c r="L37" s="116">
        <v>-2.4864864864864864</v>
      </c>
    </row>
    <row r="38" spans="1:12" s="110" customFormat="1" ht="15" customHeight="1" x14ac:dyDescent="0.2">
      <c r="A38" s="120"/>
      <c r="B38" s="119" t="s">
        <v>328</v>
      </c>
      <c r="C38" s="258"/>
      <c r="E38" s="113">
        <v>56.992410425369179</v>
      </c>
      <c r="F38" s="114">
        <v>9687</v>
      </c>
      <c r="G38" s="114">
        <v>9975</v>
      </c>
      <c r="H38" s="114">
        <v>10225</v>
      </c>
      <c r="I38" s="114">
        <v>10161</v>
      </c>
      <c r="J38" s="140">
        <v>9857</v>
      </c>
      <c r="K38" s="114">
        <v>-170</v>
      </c>
      <c r="L38" s="116">
        <v>-1.7246626762706705</v>
      </c>
    </row>
    <row r="39" spans="1:12" s="110" customFormat="1" ht="15" customHeight="1" x14ac:dyDescent="0.2">
      <c r="A39" s="120"/>
      <c r="B39" s="119"/>
      <c r="C39" s="258" t="s">
        <v>106</v>
      </c>
      <c r="E39" s="113">
        <v>40.094972643749358</v>
      </c>
      <c r="F39" s="115">
        <v>3884</v>
      </c>
      <c r="G39" s="114">
        <v>4005</v>
      </c>
      <c r="H39" s="114">
        <v>4107</v>
      </c>
      <c r="I39" s="114">
        <v>4048</v>
      </c>
      <c r="J39" s="140">
        <v>3891</v>
      </c>
      <c r="K39" s="114">
        <v>-7</v>
      </c>
      <c r="L39" s="116">
        <v>-0.17990233873040348</v>
      </c>
    </row>
    <row r="40" spans="1:12" s="110" customFormat="1" ht="15" customHeight="1" x14ac:dyDescent="0.2">
      <c r="A40" s="120"/>
      <c r="B40" s="119"/>
      <c r="C40" s="258" t="s">
        <v>107</v>
      </c>
      <c r="E40" s="113">
        <v>59.905027356250642</v>
      </c>
      <c r="F40" s="115">
        <v>5803</v>
      </c>
      <c r="G40" s="114">
        <v>5970</v>
      </c>
      <c r="H40" s="114">
        <v>6118</v>
      </c>
      <c r="I40" s="114">
        <v>6113</v>
      </c>
      <c r="J40" s="140">
        <v>5966</v>
      </c>
      <c r="K40" s="114">
        <v>-163</v>
      </c>
      <c r="L40" s="116">
        <v>-2.7321488434461951</v>
      </c>
    </row>
    <row r="41" spans="1:12" s="110" customFormat="1" ht="15" customHeight="1" x14ac:dyDescent="0.2">
      <c r="A41" s="120"/>
      <c r="B41" s="320" t="s">
        <v>515</v>
      </c>
      <c r="C41" s="258"/>
      <c r="E41" s="113">
        <v>5.0538330293581222</v>
      </c>
      <c r="F41" s="115">
        <v>859</v>
      </c>
      <c r="G41" s="114">
        <v>906</v>
      </c>
      <c r="H41" s="114">
        <v>941</v>
      </c>
      <c r="I41" s="114">
        <v>915</v>
      </c>
      <c r="J41" s="140">
        <v>844</v>
      </c>
      <c r="K41" s="114">
        <v>15</v>
      </c>
      <c r="L41" s="116">
        <v>1.7772511848341233</v>
      </c>
    </row>
    <row r="42" spans="1:12" s="110" customFormat="1" ht="15" customHeight="1" x14ac:dyDescent="0.2">
      <c r="A42" s="120"/>
      <c r="B42" s="119"/>
      <c r="C42" s="268" t="s">
        <v>106</v>
      </c>
      <c r="D42" s="182"/>
      <c r="E42" s="113">
        <v>40.046565774155994</v>
      </c>
      <c r="F42" s="115">
        <v>344</v>
      </c>
      <c r="G42" s="114">
        <v>383</v>
      </c>
      <c r="H42" s="114">
        <v>414</v>
      </c>
      <c r="I42" s="114">
        <v>386</v>
      </c>
      <c r="J42" s="140">
        <v>352</v>
      </c>
      <c r="K42" s="114">
        <v>-8</v>
      </c>
      <c r="L42" s="116">
        <v>-2.2727272727272729</v>
      </c>
    </row>
    <row r="43" spans="1:12" s="110" customFormat="1" ht="15" customHeight="1" x14ac:dyDescent="0.2">
      <c r="A43" s="120"/>
      <c r="B43" s="119"/>
      <c r="C43" s="268" t="s">
        <v>107</v>
      </c>
      <c r="D43" s="182"/>
      <c r="E43" s="113">
        <v>59.953434225844006</v>
      </c>
      <c r="F43" s="115">
        <v>515</v>
      </c>
      <c r="G43" s="114">
        <v>523</v>
      </c>
      <c r="H43" s="114">
        <v>527</v>
      </c>
      <c r="I43" s="114">
        <v>529</v>
      </c>
      <c r="J43" s="140">
        <v>492</v>
      </c>
      <c r="K43" s="114">
        <v>23</v>
      </c>
      <c r="L43" s="116">
        <v>4.6747967479674797</v>
      </c>
    </row>
    <row r="44" spans="1:12" s="110" customFormat="1" ht="15" customHeight="1" x14ac:dyDescent="0.2">
      <c r="A44" s="120"/>
      <c r="B44" s="119" t="s">
        <v>205</v>
      </c>
      <c r="C44" s="268"/>
      <c r="D44" s="182"/>
      <c r="E44" s="113">
        <v>20.203565335059128</v>
      </c>
      <c r="F44" s="115">
        <v>3434</v>
      </c>
      <c r="G44" s="114">
        <v>3647</v>
      </c>
      <c r="H44" s="114">
        <v>3812</v>
      </c>
      <c r="I44" s="114">
        <v>3815</v>
      </c>
      <c r="J44" s="140">
        <v>3714</v>
      </c>
      <c r="K44" s="114">
        <v>-280</v>
      </c>
      <c r="L44" s="116">
        <v>-7.5390414647280561</v>
      </c>
    </row>
    <row r="45" spans="1:12" s="110" customFormat="1" ht="15" customHeight="1" x14ac:dyDescent="0.2">
      <c r="A45" s="120"/>
      <c r="B45" s="119"/>
      <c r="C45" s="268" t="s">
        <v>106</v>
      </c>
      <c r="D45" s="182"/>
      <c r="E45" s="113">
        <v>36.313337216074551</v>
      </c>
      <c r="F45" s="115">
        <v>1247</v>
      </c>
      <c r="G45" s="114">
        <v>1322</v>
      </c>
      <c r="H45" s="114">
        <v>1379</v>
      </c>
      <c r="I45" s="114">
        <v>1349</v>
      </c>
      <c r="J45" s="140">
        <v>1293</v>
      </c>
      <c r="K45" s="114">
        <v>-46</v>
      </c>
      <c r="L45" s="116">
        <v>-3.5576179427687546</v>
      </c>
    </row>
    <row r="46" spans="1:12" s="110" customFormat="1" ht="15" customHeight="1" x14ac:dyDescent="0.2">
      <c r="A46" s="123"/>
      <c r="B46" s="124"/>
      <c r="C46" s="260" t="s">
        <v>107</v>
      </c>
      <c r="D46" s="261"/>
      <c r="E46" s="125">
        <v>63.686662783925449</v>
      </c>
      <c r="F46" s="143">
        <v>2187</v>
      </c>
      <c r="G46" s="144">
        <v>2325</v>
      </c>
      <c r="H46" s="144">
        <v>2433</v>
      </c>
      <c r="I46" s="144">
        <v>2466</v>
      </c>
      <c r="J46" s="145">
        <v>2421</v>
      </c>
      <c r="K46" s="144">
        <v>-234</v>
      </c>
      <c r="L46" s="146">
        <v>-9.6654275092936803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16997</v>
      </c>
      <c r="E11" s="114">
        <v>17709</v>
      </c>
      <c r="F11" s="114">
        <v>18302</v>
      </c>
      <c r="G11" s="114">
        <v>18321</v>
      </c>
      <c r="H11" s="140">
        <v>17487</v>
      </c>
      <c r="I11" s="115">
        <v>-490</v>
      </c>
      <c r="J11" s="116">
        <v>-2.8020815462915309</v>
      </c>
    </row>
    <row r="12" spans="1:15" s="110" customFormat="1" ht="24.95" customHeight="1" x14ac:dyDescent="0.2">
      <c r="A12" s="193" t="s">
        <v>132</v>
      </c>
      <c r="B12" s="194" t="s">
        <v>133</v>
      </c>
      <c r="C12" s="113">
        <v>7.1306701182561625</v>
      </c>
      <c r="D12" s="115">
        <v>1212</v>
      </c>
      <c r="E12" s="114">
        <v>1189</v>
      </c>
      <c r="F12" s="114">
        <v>1206</v>
      </c>
      <c r="G12" s="114">
        <v>1232</v>
      </c>
      <c r="H12" s="140">
        <v>1160</v>
      </c>
      <c r="I12" s="115">
        <v>52</v>
      </c>
      <c r="J12" s="116">
        <v>4.4827586206896548</v>
      </c>
    </row>
    <row r="13" spans="1:15" s="110" customFormat="1" ht="24.95" customHeight="1" x14ac:dyDescent="0.2">
      <c r="A13" s="193" t="s">
        <v>134</v>
      </c>
      <c r="B13" s="199" t="s">
        <v>214</v>
      </c>
      <c r="C13" s="113">
        <v>0.64717303053480024</v>
      </c>
      <c r="D13" s="115">
        <v>110</v>
      </c>
      <c r="E13" s="114">
        <v>110</v>
      </c>
      <c r="F13" s="114">
        <v>110</v>
      </c>
      <c r="G13" s="114">
        <v>112</v>
      </c>
      <c r="H13" s="140">
        <v>112</v>
      </c>
      <c r="I13" s="115">
        <v>-2</v>
      </c>
      <c r="J13" s="116">
        <v>-1.7857142857142858</v>
      </c>
    </row>
    <row r="14" spans="1:15" s="287" customFormat="1" ht="24.95" customHeight="1" x14ac:dyDescent="0.2">
      <c r="A14" s="193" t="s">
        <v>215</v>
      </c>
      <c r="B14" s="199" t="s">
        <v>137</v>
      </c>
      <c r="C14" s="113">
        <v>4.7537800788374422</v>
      </c>
      <c r="D14" s="115">
        <v>808</v>
      </c>
      <c r="E14" s="114">
        <v>823</v>
      </c>
      <c r="F14" s="114">
        <v>851</v>
      </c>
      <c r="G14" s="114">
        <v>862</v>
      </c>
      <c r="H14" s="140">
        <v>837</v>
      </c>
      <c r="I14" s="115">
        <v>-29</v>
      </c>
      <c r="J14" s="116">
        <v>-3.4647550776583036</v>
      </c>
      <c r="K14" s="110"/>
      <c r="L14" s="110"/>
      <c r="M14" s="110"/>
      <c r="N14" s="110"/>
      <c r="O14" s="110"/>
    </row>
    <row r="15" spans="1:15" s="110" customFormat="1" ht="24.95" customHeight="1" x14ac:dyDescent="0.2">
      <c r="A15" s="193" t="s">
        <v>216</v>
      </c>
      <c r="B15" s="199" t="s">
        <v>217</v>
      </c>
      <c r="C15" s="113">
        <v>2.5180914278990412</v>
      </c>
      <c r="D15" s="115">
        <v>428</v>
      </c>
      <c r="E15" s="114">
        <v>433</v>
      </c>
      <c r="F15" s="114">
        <v>456</v>
      </c>
      <c r="G15" s="114">
        <v>453</v>
      </c>
      <c r="H15" s="140">
        <v>429</v>
      </c>
      <c r="I15" s="115">
        <v>-1</v>
      </c>
      <c r="J15" s="116">
        <v>-0.23310023310023309</v>
      </c>
    </row>
    <row r="16" spans="1:15" s="287" customFormat="1" ht="24.95" customHeight="1" x14ac:dyDescent="0.2">
      <c r="A16" s="193" t="s">
        <v>218</v>
      </c>
      <c r="B16" s="199" t="s">
        <v>141</v>
      </c>
      <c r="C16" s="113">
        <v>1.6473495322704006</v>
      </c>
      <c r="D16" s="115">
        <v>280</v>
      </c>
      <c r="E16" s="114">
        <v>283</v>
      </c>
      <c r="F16" s="114">
        <v>287</v>
      </c>
      <c r="G16" s="114">
        <v>307</v>
      </c>
      <c r="H16" s="140">
        <v>314</v>
      </c>
      <c r="I16" s="115">
        <v>-34</v>
      </c>
      <c r="J16" s="116">
        <v>-10.828025477707007</v>
      </c>
      <c r="K16" s="110"/>
      <c r="L16" s="110"/>
      <c r="M16" s="110"/>
      <c r="N16" s="110"/>
      <c r="O16" s="110"/>
    </row>
    <row r="17" spans="1:15" s="110" customFormat="1" ht="24.95" customHeight="1" x14ac:dyDescent="0.2">
      <c r="A17" s="193" t="s">
        <v>142</v>
      </c>
      <c r="B17" s="199" t="s">
        <v>220</v>
      </c>
      <c r="C17" s="113">
        <v>0.58833911866800026</v>
      </c>
      <c r="D17" s="115">
        <v>100</v>
      </c>
      <c r="E17" s="114">
        <v>107</v>
      </c>
      <c r="F17" s="114">
        <v>108</v>
      </c>
      <c r="G17" s="114">
        <v>102</v>
      </c>
      <c r="H17" s="140">
        <v>94</v>
      </c>
      <c r="I17" s="115">
        <v>6</v>
      </c>
      <c r="J17" s="116">
        <v>6.3829787234042552</v>
      </c>
    </row>
    <row r="18" spans="1:15" s="287" customFormat="1" ht="24.95" customHeight="1" x14ac:dyDescent="0.2">
      <c r="A18" s="201" t="s">
        <v>144</v>
      </c>
      <c r="B18" s="202" t="s">
        <v>145</v>
      </c>
      <c r="C18" s="113">
        <v>4.7302465140907222</v>
      </c>
      <c r="D18" s="115">
        <v>804</v>
      </c>
      <c r="E18" s="114">
        <v>793</v>
      </c>
      <c r="F18" s="114">
        <v>784</v>
      </c>
      <c r="G18" s="114">
        <v>783</v>
      </c>
      <c r="H18" s="140">
        <v>758</v>
      </c>
      <c r="I18" s="115">
        <v>46</v>
      </c>
      <c r="J18" s="116">
        <v>6.0686015831134563</v>
      </c>
      <c r="K18" s="110"/>
      <c r="L18" s="110"/>
      <c r="M18" s="110"/>
      <c r="N18" s="110"/>
      <c r="O18" s="110"/>
    </row>
    <row r="19" spans="1:15" s="110" customFormat="1" ht="24.95" customHeight="1" x14ac:dyDescent="0.2">
      <c r="A19" s="193" t="s">
        <v>146</v>
      </c>
      <c r="B19" s="199" t="s">
        <v>147</v>
      </c>
      <c r="C19" s="113">
        <v>15.979290463022886</v>
      </c>
      <c r="D19" s="115">
        <v>2716</v>
      </c>
      <c r="E19" s="114">
        <v>2805</v>
      </c>
      <c r="F19" s="114">
        <v>2857</v>
      </c>
      <c r="G19" s="114">
        <v>2924</v>
      </c>
      <c r="H19" s="140">
        <v>2815</v>
      </c>
      <c r="I19" s="115">
        <v>-99</v>
      </c>
      <c r="J19" s="116">
        <v>-3.516873889875666</v>
      </c>
    </row>
    <row r="20" spans="1:15" s="287" customFormat="1" ht="24.95" customHeight="1" x14ac:dyDescent="0.2">
      <c r="A20" s="193" t="s">
        <v>148</v>
      </c>
      <c r="B20" s="199" t="s">
        <v>149</v>
      </c>
      <c r="C20" s="113">
        <v>5.6774724951462021</v>
      </c>
      <c r="D20" s="115">
        <v>965</v>
      </c>
      <c r="E20" s="114">
        <v>1017</v>
      </c>
      <c r="F20" s="114">
        <v>1034</v>
      </c>
      <c r="G20" s="114">
        <v>876</v>
      </c>
      <c r="H20" s="140">
        <v>834</v>
      </c>
      <c r="I20" s="115">
        <v>131</v>
      </c>
      <c r="J20" s="116">
        <v>15.707434052757794</v>
      </c>
      <c r="K20" s="110"/>
      <c r="L20" s="110"/>
      <c r="M20" s="110"/>
      <c r="N20" s="110"/>
      <c r="O20" s="110"/>
    </row>
    <row r="21" spans="1:15" s="110" customFormat="1" ht="24.95" customHeight="1" x14ac:dyDescent="0.2">
      <c r="A21" s="201" t="s">
        <v>150</v>
      </c>
      <c r="B21" s="202" t="s">
        <v>151</v>
      </c>
      <c r="C21" s="113">
        <v>15.096781785020886</v>
      </c>
      <c r="D21" s="115">
        <v>2566</v>
      </c>
      <c r="E21" s="114">
        <v>2863</v>
      </c>
      <c r="F21" s="114">
        <v>3035</v>
      </c>
      <c r="G21" s="114">
        <v>3029</v>
      </c>
      <c r="H21" s="140">
        <v>2815</v>
      </c>
      <c r="I21" s="115">
        <v>-249</v>
      </c>
      <c r="J21" s="116">
        <v>-8.8454706927175852</v>
      </c>
    </row>
    <row r="22" spans="1:15" s="110" customFormat="1" ht="24.95" customHeight="1" x14ac:dyDescent="0.2">
      <c r="A22" s="201" t="s">
        <v>152</v>
      </c>
      <c r="B22" s="199" t="s">
        <v>153</v>
      </c>
      <c r="C22" s="113">
        <v>0.46478790374772017</v>
      </c>
      <c r="D22" s="115">
        <v>79</v>
      </c>
      <c r="E22" s="114">
        <v>89</v>
      </c>
      <c r="F22" s="114">
        <v>97</v>
      </c>
      <c r="G22" s="114">
        <v>248</v>
      </c>
      <c r="H22" s="140">
        <v>234</v>
      </c>
      <c r="I22" s="115">
        <v>-155</v>
      </c>
      <c r="J22" s="116">
        <v>-66.239316239316238</v>
      </c>
    </row>
    <row r="23" spans="1:15" s="110" customFormat="1" ht="24.95" customHeight="1" x14ac:dyDescent="0.2">
      <c r="A23" s="193" t="s">
        <v>154</v>
      </c>
      <c r="B23" s="199" t="s">
        <v>155</v>
      </c>
      <c r="C23" s="113">
        <v>0.97075954580220036</v>
      </c>
      <c r="D23" s="115">
        <v>165</v>
      </c>
      <c r="E23" s="114">
        <v>171</v>
      </c>
      <c r="F23" s="114">
        <v>172</v>
      </c>
      <c r="G23" s="114">
        <v>177</v>
      </c>
      <c r="H23" s="140">
        <v>187</v>
      </c>
      <c r="I23" s="115">
        <v>-22</v>
      </c>
      <c r="J23" s="116">
        <v>-11.764705882352942</v>
      </c>
    </row>
    <row r="24" spans="1:15" s="110" customFormat="1" ht="24.95" customHeight="1" x14ac:dyDescent="0.2">
      <c r="A24" s="193" t="s">
        <v>156</v>
      </c>
      <c r="B24" s="199" t="s">
        <v>221</v>
      </c>
      <c r="C24" s="113">
        <v>6.7188327351885624</v>
      </c>
      <c r="D24" s="115">
        <v>1142</v>
      </c>
      <c r="E24" s="114">
        <v>1177</v>
      </c>
      <c r="F24" s="114">
        <v>1191</v>
      </c>
      <c r="G24" s="114">
        <v>1197</v>
      </c>
      <c r="H24" s="140">
        <v>1149</v>
      </c>
      <c r="I24" s="115">
        <v>-7</v>
      </c>
      <c r="J24" s="116">
        <v>-0.6092254134029591</v>
      </c>
    </row>
    <row r="25" spans="1:15" s="110" customFormat="1" ht="24.95" customHeight="1" x14ac:dyDescent="0.2">
      <c r="A25" s="193" t="s">
        <v>222</v>
      </c>
      <c r="B25" s="204" t="s">
        <v>159</v>
      </c>
      <c r="C25" s="113">
        <v>5.8069071012531621</v>
      </c>
      <c r="D25" s="115">
        <v>987</v>
      </c>
      <c r="E25" s="114">
        <v>1039</v>
      </c>
      <c r="F25" s="114">
        <v>1105</v>
      </c>
      <c r="G25" s="114">
        <v>1047</v>
      </c>
      <c r="H25" s="140">
        <v>941</v>
      </c>
      <c r="I25" s="115">
        <v>46</v>
      </c>
      <c r="J25" s="116">
        <v>4.8884165781083952</v>
      </c>
    </row>
    <row r="26" spans="1:15" s="110" customFormat="1" ht="24.95" customHeight="1" x14ac:dyDescent="0.2">
      <c r="A26" s="201">
        <v>782.78300000000002</v>
      </c>
      <c r="B26" s="203" t="s">
        <v>160</v>
      </c>
      <c r="C26" s="113">
        <v>2.5828087309525212</v>
      </c>
      <c r="D26" s="115">
        <v>439</v>
      </c>
      <c r="E26" s="114">
        <v>511</v>
      </c>
      <c r="F26" s="114">
        <v>633</v>
      </c>
      <c r="G26" s="114">
        <v>602</v>
      </c>
      <c r="H26" s="140">
        <v>540</v>
      </c>
      <c r="I26" s="115">
        <v>-101</v>
      </c>
      <c r="J26" s="116">
        <v>-18.703703703703702</v>
      </c>
    </row>
    <row r="27" spans="1:15" s="110" customFormat="1" ht="24.95" customHeight="1" x14ac:dyDescent="0.2">
      <c r="A27" s="193" t="s">
        <v>161</v>
      </c>
      <c r="B27" s="199" t="s">
        <v>162</v>
      </c>
      <c r="C27" s="113">
        <v>2.8122609872330413</v>
      </c>
      <c r="D27" s="115">
        <v>478</v>
      </c>
      <c r="E27" s="114">
        <v>502</v>
      </c>
      <c r="F27" s="114">
        <v>539</v>
      </c>
      <c r="G27" s="114">
        <v>543</v>
      </c>
      <c r="H27" s="140">
        <v>506</v>
      </c>
      <c r="I27" s="115">
        <v>-28</v>
      </c>
      <c r="J27" s="116">
        <v>-5.5335968379446641</v>
      </c>
    </row>
    <row r="28" spans="1:15" s="110" customFormat="1" ht="24.95" customHeight="1" x14ac:dyDescent="0.2">
      <c r="A28" s="193" t="s">
        <v>163</v>
      </c>
      <c r="B28" s="199" t="s">
        <v>164</v>
      </c>
      <c r="C28" s="113">
        <v>3.3652997587809614</v>
      </c>
      <c r="D28" s="115">
        <v>572</v>
      </c>
      <c r="E28" s="114">
        <v>591</v>
      </c>
      <c r="F28" s="114">
        <v>618</v>
      </c>
      <c r="G28" s="114">
        <v>625</v>
      </c>
      <c r="H28" s="140">
        <v>601</v>
      </c>
      <c r="I28" s="115">
        <v>-29</v>
      </c>
      <c r="J28" s="116">
        <v>-4.8252911813643928</v>
      </c>
    </row>
    <row r="29" spans="1:15" s="110" customFormat="1" ht="24.95" customHeight="1" x14ac:dyDescent="0.2">
      <c r="A29" s="193">
        <v>86</v>
      </c>
      <c r="B29" s="199" t="s">
        <v>165</v>
      </c>
      <c r="C29" s="113">
        <v>5.0185326822380416</v>
      </c>
      <c r="D29" s="115">
        <v>853</v>
      </c>
      <c r="E29" s="114">
        <v>845</v>
      </c>
      <c r="F29" s="114">
        <v>862</v>
      </c>
      <c r="G29" s="114">
        <v>859</v>
      </c>
      <c r="H29" s="140">
        <v>880</v>
      </c>
      <c r="I29" s="115">
        <v>-27</v>
      </c>
      <c r="J29" s="116">
        <v>-3.0681818181818183</v>
      </c>
    </row>
    <row r="30" spans="1:15" s="110" customFormat="1" ht="24.95" customHeight="1" x14ac:dyDescent="0.2">
      <c r="A30" s="193">
        <v>87.88</v>
      </c>
      <c r="B30" s="204" t="s">
        <v>166</v>
      </c>
      <c r="C30" s="113">
        <v>5.8657410131199628</v>
      </c>
      <c r="D30" s="115">
        <v>997</v>
      </c>
      <c r="E30" s="114">
        <v>986</v>
      </c>
      <c r="F30" s="114">
        <v>992</v>
      </c>
      <c r="G30" s="114">
        <v>1006</v>
      </c>
      <c r="H30" s="140">
        <v>990</v>
      </c>
      <c r="I30" s="115">
        <v>7</v>
      </c>
      <c r="J30" s="116">
        <v>0.70707070707070707</v>
      </c>
    </row>
    <row r="31" spans="1:15" s="110" customFormat="1" ht="24.95" customHeight="1" x14ac:dyDescent="0.2">
      <c r="A31" s="193" t="s">
        <v>167</v>
      </c>
      <c r="B31" s="199" t="s">
        <v>168</v>
      </c>
      <c r="C31" s="113">
        <v>12.378655056774726</v>
      </c>
      <c r="D31" s="115">
        <v>2104</v>
      </c>
      <c r="E31" s="114">
        <v>2198</v>
      </c>
      <c r="F31" s="114">
        <v>2216</v>
      </c>
      <c r="G31" s="114">
        <v>2199</v>
      </c>
      <c r="H31" s="140">
        <v>2128</v>
      </c>
      <c r="I31" s="115">
        <v>-24</v>
      </c>
      <c r="J31" s="116">
        <v>-1.1278195488721805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7.1306701182561625</v>
      </c>
      <c r="D34" s="115">
        <v>1212</v>
      </c>
      <c r="E34" s="114">
        <v>1189</v>
      </c>
      <c r="F34" s="114">
        <v>1206</v>
      </c>
      <c r="G34" s="114">
        <v>1232</v>
      </c>
      <c r="H34" s="140">
        <v>1160</v>
      </c>
      <c r="I34" s="115">
        <v>52</v>
      </c>
      <c r="J34" s="116">
        <v>4.4827586206896548</v>
      </c>
    </row>
    <row r="35" spans="1:10" s="110" customFormat="1" ht="24.95" customHeight="1" x14ac:dyDescent="0.2">
      <c r="A35" s="292" t="s">
        <v>171</v>
      </c>
      <c r="B35" s="293" t="s">
        <v>172</v>
      </c>
      <c r="C35" s="113">
        <v>10.131199623462964</v>
      </c>
      <c r="D35" s="115">
        <v>1722</v>
      </c>
      <c r="E35" s="114">
        <v>1726</v>
      </c>
      <c r="F35" s="114">
        <v>1745</v>
      </c>
      <c r="G35" s="114">
        <v>1757</v>
      </c>
      <c r="H35" s="140">
        <v>1707</v>
      </c>
      <c r="I35" s="115">
        <v>15</v>
      </c>
      <c r="J35" s="116">
        <v>0.87873462214411246</v>
      </c>
    </row>
    <row r="36" spans="1:10" s="110" customFormat="1" ht="24.95" customHeight="1" x14ac:dyDescent="0.2">
      <c r="A36" s="294" t="s">
        <v>173</v>
      </c>
      <c r="B36" s="295" t="s">
        <v>174</v>
      </c>
      <c r="C36" s="125">
        <v>82.738130258280876</v>
      </c>
      <c r="D36" s="143">
        <v>14063</v>
      </c>
      <c r="E36" s="144">
        <v>14794</v>
      </c>
      <c r="F36" s="144">
        <v>15351</v>
      </c>
      <c r="G36" s="144">
        <v>15332</v>
      </c>
      <c r="H36" s="145">
        <v>14620</v>
      </c>
      <c r="I36" s="143">
        <v>-557</v>
      </c>
      <c r="J36" s="146">
        <v>-3.8098495212038306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16997</v>
      </c>
      <c r="F11" s="264">
        <v>17709</v>
      </c>
      <c r="G11" s="264">
        <v>18302</v>
      </c>
      <c r="H11" s="264">
        <v>18321</v>
      </c>
      <c r="I11" s="265">
        <v>17487</v>
      </c>
      <c r="J11" s="263">
        <v>-490</v>
      </c>
      <c r="K11" s="266">
        <v>-2.8020815462915309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46.019885862210977</v>
      </c>
      <c r="E13" s="115">
        <v>7822</v>
      </c>
      <c r="F13" s="114">
        <v>8167</v>
      </c>
      <c r="G13" s="114">
        <v>8478</v>
      </c>
      <c r="H13" s="114">
        <v>8524</v>
      </c>
      <c r="I13" s="140">
        <v>8088</v>
      </c>
      <c r="J13" s="115">
        <v>-266</v>
      </c>
      <c r="K13" s="116">
        <v>-3.2888229475766568</v>
      </c>
    </row>
    <row r="14" spans="1:15" ht="15.95" customHeight="1" x14ac:dyDescent="0.2">
      <c r="A14" s="306" t="s">
        <v>230</v>
      </c>
      <c r="B14" s="307"/>
      <c r="C14" s="308"/>
      <c r="D14" s="113">
        <v>42.51926810613638</v>
      </c>
      <c r="E14" s="115">
        <v>7227</v>
      </c>
      <c r="F14" s="114">
        <v>7534</v>
      </c>
      <c r="G14" s="114">
        <v>7771</v>
      </c>
      <c r="H14" s="114">
        <v>7738</v>
      </c>
      <c r="I14" s="140">
        <v>7412</v>
      </c>
      <c r="J14" s="115">
        <v>-185</v>
      </c>
      <c r="K14" s="116">
        <v>-2.4959525094441446</v>
      </c>
    </row>
    <row r="15" spans="1:15" ht="15.95" customHeight="1" x14ac:dyDescent="0.2">
      <c r="A15" s="306" t="s">
        <v>231</v>
      </c>
      <c r="B15" s="307"/>
      <c r="C15" s="308"/>
      <c r="D15" s="113">
        <v>4.0477731364358416</v>
      </c>
      <c r="E15" s="115">
        <v>688</v>
      </c>
      <c r="F15" s="114">
        <v>706</v>
      </c>
      <c r="G15" s="114">
        <v>747</v>
      </c>
      <c r="H15" s="114">
        <v>744</v>
      </c>
      <c r="I15" s="140">
        <v>720</v>
      </c>
      <c r="J15" s="115">
        <v>-32</v>
      </c>
      <c r="K15" s="116">
        <v>-4.4444444444444446</v>
      </c>
    </row>
    <row r="16" spans="1:15" ht="15.95" customHeight="1" x14ac:dyDescent="0.2">
      <c r="A16" s="306" t="s">
        <v>232</v>
      </c>
      <c r="B16" s="307"/>
      <c r="C16" s="308"/>
      <c r="D16" s="113">
        <v>2.6416426428193209</v>
      </c>
      <c r="E16" s="115">
        <v>449</v>
      </c>
      <c r="F16" s="114">
        <v>461</v>
      </c>
      <c r="G16" s="114">
        <v>466</v>
      </c>
      <c r="H16" s="114">
        <v>476</v>
      </c>
      <c r="I16" s="140">
        <v>471</v>
      </c>
      <c r="J16" s="115">
        <v>-22</v>
      </c>
      <c r="K16" s="116">
        <v>-4.6709129511677281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6.5070306524680825</v>
      </c>
      <c r="E18" s="115">
        <v>1106</v>
      </c>
      <c r="F18" s="114">
        <v>1100</v>
      </c>
      <c r="G18" s="114">
        <v>1122</v>
      </c>
      <c r="H18" s="114">
        <v>1118</v>
      </c>
      <c r="I18" s="140">
        <v>1034</v>
      </c>
      <c r="J18" s="115">
        <v>72</v>
      </c>
      <c r="K18" s="116">
        <v>6.9632495164410058</v>
      </c>
    </row>
    <row r="19" spans="1:11" ht="14.1" customHeight="1" x14ac:dyDescent="0.2">
      <c r="A19" s="306" t="s">
        <v>235</v>
      </c>
      <c r="B19" s="307" t="s">
        <v>236</v>
      </c>
      <c r="C19" s="308"/>
      <c r="D19" s="113">
        <v>5.3185856327587224</v>
      </c>
      <c r="E19" s="115">
        <v>904</v>
      </c>
      <c r="F19" s="114">
        <v>900</v>
      </c>
      <c r="G19" s="114">
        <v>890</v>
      </c>
      <c r="H19" s="114">
        <v>886</v>
      </c>
      <c r="I19" s="140">
        <v>836</v>
      </c>
      <c r="J19" s="115">
        <v>68</v>
      </c>
      <c r="K19" s="116">
        <v>8.133971291866029</v>
      </c>
    </row>
    <row r="20" spans="1:11" ht="14.1" customHeight="1" x14ac:dyDescent="0.2">
      <c r="A20" s="306">
        <v>12</v>
      </c>
      <c r="B20" s="307" t="s">
        <v>237</v>
      </c>
      <c r="C20" s="308"/>
      <c r="D20" s="113">
        <v>2.5828087309525212</v>
      </c>
      <c r="E20" s="115">
        <v>439</v>
      </c>
      <c r="F20" s="114">
        <v>434</v>
      </c>
      <c r="G20" s="114">
        <v>468</v>
      </c>
      <c r="H20" s="114">
        <v>470</v>
      </c>
      <c r="I20" s="140">
        <v>443</v>
      </c>
      <c r="J20" s="115">
        <v>-4</v>
      </c>
      <c r="K20" s="116">
        <v>-0.90293453724604966</v>
      </c>
    </row>
    <row r="21" spans="1:11" ht="14.1" customHeight="1" x14ac:dyDescent="0.2">
      <c r="A21" s="306">
        <v>21</v>
      </c>
      <c r="B21" s="307" t="s">
        <v>238</v>
      </c>
      <c r="C21" s="308"/>
      <c r="D21" s="113">
        <v>2.3533564746720009E-2</v>
      </c>
      <c r="E21" s="115">
        <v>4</v>
      </c>
      <c r="F21" s="114" t="s">
        <v>513</v>
      </c>
      <c r="G21" s="114" t="s">
        <v>513</v>
      </c>
      <c r="H21" s="114">
        <v>6</v>
      </c>
      <c r="I21" s="140">
        <v>7</v>
      </c>
      <c r="J21" s="115">
        <v>-3</v>
      </c>
      <c r="K21" s="116">
        <v>-42.857142857142854</v>
      </c>
    </row>
    <row r="22" spans="1:11" ht="14.1" customHeight="1" x14ac:dyDescent="0.2">
      <c r="A22" s="306">
        <v>22</v>
      </c>
      <c r="B22" s="307" t="s">
        <v>239</v>
      </c>
      <c r="C22" s="308"/>
      <c r="D22" s="113">
        <v>0.31181973289404014</v>
      </c>
      <c r="E22" s="115">
        <v>53</v>
      </c>
      <c r="F22" s="114">
        <v>56</v>
      </c>
      <c r="G22" s="114">
        <v>59</v>
      </c>
      <c r="H22" s="114">
        <v>57</v>
      </c>
      <c r="I22" s="140">
        <v>59</v>
      </c>
      <c r="J22" s="115">
        <v>-6</v>
      </c>
      <c r="K22" s="116">
        <v>-10.169491525423728</v>
      </c>
    </row>
    <row r="23" spans="1:11" ht="14.1" customHeight="1" x14ac:dyDescent="0.2">
      <c r="A23" s="306">
        <v>23</v>
      </c>
      <c r="B23" s="307" t="s">
        <v>240</v>
      </c>
      <c r="C23" s="308"/>
      <c r="D23" s="113">
        <v>0.18826851797376007</v>
      </c>
      <c r="E23" s="115">
        <v>32</v>
      </c>
      <c r="F23" s="114">
        <v>33</v>
      </c>
      <c r="G23" s="114">
        <v>35</v>
      </c>
      <c r="H23" s="114">
        <v>35</v>
      </c>
      <c r="I23" s="140">
        <v>36</v>
      </c>
      <c r="J23" s="115">
        <v>-4</v>
      </c>
      <c r="K23" s="116">
        <v>-11.111111111111111</v>
      </c>
    </row>
    <row r="24" spans="1:11" ht="14.1" customHeight="1" x14ac:dyDescent="0.2">
      <c r="A24" s="306">
        <v>24</v>
      </c>
      <c r="B24" s="307" t="s">
        <v>241</v>
      </c>
      <c r="C24" s="308"/>
      <c r="D24" s="113">
        <v>0.62363946578808027</v>
      </c>
      <c r="E24" s="115">
        <v>106</v>
      </c>
      <c r="F24" s="114">
        <v>107</v>
      </c>
      <c r="G24" s="114">
        <v>110</v>
      </c>
      <c r="H24" s="114">
        <v>100</v>
      </c>
      <c r="I24" s="140">
        <v>97</v>
      </c>
      <c r="J24" s="115">
        <v>9</v>
      </c>
      <c r="K24" s="116">
        <v>9.2783505154639183</v>
      </c>
    </row>
    <row r="25" spans="1:11" ht="14.1" customHeight="1" x14ac:dyDescent="0.2">
      <c r="A25" s="306">
        <v>25</v>
      </c>
      <c r="B25" s="307" t="s">
        <v>242</v>
      </c>
      <c r="C25" s="308"/>
      <c r="D25" s="113">
        <v>1.0178266752956404</v>
      </c>
      <c r="E25" s="115">
        <v>173</v>
      </c>
      <c r="F25" s="114">
        <v>173</v>
      </c>
      <c r="G25" s="114">
        <v>175</v>
      </c>
      <c r="H25" s="114">
        <v>178</v>
      </c>
      <c r="I25" s="140">
        <v>175</v>
      </c>
      <c r="J25" s="115">
        <v>-2</v>
      </c>
      <c r="K25" s="116">
        <v>-1.1428571428571428</v>
      </c>
    </row>
    <row r="26" spans="1:11" ht="14.1" customHeight="1" x14ac:dyDescent="0.2">
      <c r="A26" s="306">
        <v>26</v>
      </c>
      <c r="B26" s="307" t="s">
        <v>243</v>
      </c>
      <c r="C26" s="308"/>
      <c r="D26" s="113">
        <v>0.6354062481614402</v>
      </c>
      <c r="E26" s="115">
        <v>108</v>
      </c>
      <c r="F26" s="114">
        <v>112</v>
      </c>
      <c r="G26" s="114">
        <v>108</v>
      </c>
      <c r="H26" s="114">
        <v>108</v>
      </c>
      <c r="I26" s="140">
        <v>105</v>
      </c>
      <c r="J26" s="115">
        <v>3</v>
      </c>
      <c r="K26" s="116">
        <v>2.8571428571428572</v>
      </c>
    </row>
    <row r="27" spans="1:11" ht="14.1" customHeight="1" x14ac:dyDescent="0.2">
      <c r="A27" s="306">
        <v>27</v>
      </c>
      <c r="B27" s="307" t="s">
        <v>244</v>
      </c>
      <c r="C27" s="308"/>
      <c r="D27" s="113">
        <v>0.15296817085368006</v>
      </c>
      <c r="E27" s="115">
        <v>26</v>
      </c>
      <c r="F27" s="114">
        <v>22</v>
      </c>
      <c r="G27" s="114">
        <v>26</v>
      </c>
      <c r="H27" s="114">
        <v>28</v>
      </c>
      <c r="I27" s="140">
        <v>27</v>
      </c>
      <c r="J27" s="115">
        <v>-1</v>
      </c>
      <c r="K27" s="116">
        <v>-3.7037037037037037</v>
      </c>
    </row>
    <row r="28" spans="1:11" ht="14.1" customHeight="1" x14ac:dyDescent="0.2">
      <c r="A28" s="306">
        <v>28</v>
      </c>
      <c r="B28" s="307" t="s">
        <v>245</v>
      </c>
      <c r="C28" s="308"/>
      <c r="D28" s="113">
        <v>0.16473495322704007</v>
      </c>
      <c r="E28" s="115">
        <v>28</v>
      </c>
      <c r="F28" s="114">
        <v>27</v>
      </c>
      <c r="G28" s="114">
        <v>26</v>
      </c>
      <c r="H28" s="114">
        <v>23</v>
      </c>
      <c r="I28" s="140">
        <v>23</v>
      </c>
      <c r="J28" s="115">
        <v>5</v>
      </c>
      <c r="K28" s="116">
        <v>21.739130434782609</v>
      </c>
    </row>
    <row r="29" spans="1:11" ht="14.1" customHeight="1" x14ac:dyDescent="0.2">
      <c r="A29" s="306">
        <v>29</v>
      </c>
      <c r="B29" s="307" t="s">
        <v>246</v>
      </c>
      <c r="C29" s="308"/>
      <c r="D29" s="113">
        <v>3.9183385303288816</v>
      </c>
      <c r="E29" s="115">
        <v>666</v>
      </c>
      <c r="F29" s="114">
        <v>697</v>
      </c>
      <c r="G29" s="114">
        <v>709</v>
      </c>
      <c r="H29" s="114">
        <v>734</v>
      </c>
      <c r="I29" s="140">
        <v>692</v>
      </c>
      <c r="J29" s="115">
        <v>-26</v>
      </c>
      <c r="K29" s="116">
        <v>-3.7572254335260116</v>
      </c>
    </row>
    <row r="30" spans="1:11" ht="14.1" customHeight="1" x14ac:dyDescent="0.2">
      <c r="A30" s="306" t="s">
        <v>247</v>
      </c>
      <c r="B30" s="307" t="s">
        <v>248</v>
      </c>
      <c r="C30" s="308"/>
      <c r="D30" s="113">
        <v>0.64717303053480024</v>
      </c>
      <c r="E30" s="115">
        <v>110</v>
      </c>
      <c r="F30" s="114" t="s">
        <v>513</v>
      </c>
      <c r="G30" s="114">
        <v>124</v>
      </c>
      <c r="H30" s="114">
        <v>122</v>
      </c>
      <c r="I30" s="140">
        <v>111</v>
      </c>
      <c r="J30" s="115">
        <v>-1</v>
      </c>
      <c r="K30" s="116">
        <v>-0.90090090090090091</v>
      </c>
    </row>
    <row r="31" spans="1:11" ht="14.1" customHeight="1" x14ac:dyDescent="0.2">
      <c r="A31" s="306" t="s">
        <v>249</v>
      </c>
      <c r="B31" s="307" t="s">
        <v>250</v>
      </c>
      <c r="C31" s="308"/>
      <c r="D31" s="113">
        <v>3.2535153262340413</v>
      </c>
      <c r="E31" s="115">
        <v>553</v>
      </c>
      <c r="F31" s="114">
        <v>586</v>
      </c>
      <c r="G31" s="114">
        <v>582</v>
      </c>
      <c r="H31" s="114">
        <v>608</v>
      </c>
      <c r="I31" s="140">
        <v>578</v>
      </c>
      <c r="J31" s="115">
        <v>-25</v>
      </c>
      <c r="K31" s="116">
        <v>-4.3252595155709344</v>
      </c>
    </row>
    <row r="32" spans="1:11" ht="14.1" customHeight="1" x14ac:dyDescent="0.2">
      <c r="A32" s="306">
        <v>31</v>
      </c>
      <c r="B32" s="307" t="s">
        <v>251</v>
      </c>
      <c r="C32" s="308"/>
      <c r="D32" s="113">
        <v>0.10590104136024005</v>
      </c>
      <c r="E32" s="115">
        <v>18</v>
      </c>
      <c r="F32" s="114">
        <v>19</v>
      </c>
      <c r="G32" s="114">
        <v>20</v>
      </c>
      <c r="H32" s="114">
        <v>22</v>
      </c>
      <c r="I32" s="140">
        <v>19</v>
      </c>
      <c r="J32" s="115">
        <v>-1</v>
      </c>
      <c r="K32" s="116">
        <v>-5.2631578947368425</v>
      </c>
    </row>
    <row r="33" spans="1:11" ht="14.1" customHeight="1" x14ac:dyDescent="0.2">
      <c r="A33" s="306">
        <v>32</v>
      </c>
      <c r="B33" s="307" t="s">
        <v>252</v>
      </c>
      <c r="C33" s="308"/>
      <c r="D33" s="113">
        <v>1.2884626698829205</v>
      </c>
      <c r="E33" s="115">
        <v>219</v>
      </c>
      <c r="F33" s="114">
        <v>236</v>
      </c>
      <c r="G33" s="114">
        <v>236</v>
      </c>
      <c r="H33" s="114">
        <v>248</v>
      </c>
      <c r="I33" s="140">
        <v>233</v>
      </c>
      <c r="J33" s="115">
        <v>-14</v>
      </c>
      <c r="K33" s="116">
        <v>-6.0085836909871242</v>
      </c>
    </row>
    <row r="34" spans="1:11" ht="14.1" customHeight="1" x14ac:dyDescent="0.2">
      <c r="A34" s="306">
        <v>33</v>
      </c>
      <c r="B34" s="307" t="s">
        <v>253</v>
      </c>
      <c r="C34" s="308"/>
      <c r="D34" s="113">
        <v>0.45302112137436018</v>
      </c>
      <c r="E34" s="115">
        <v>77</v>
      </c>
      <c r="F34" s="114">
        <v>70</v>
      </c>
      <c r="G34" s="114">
        <v>79</v>
      </c>
      <c r="H34" s="114">
        <v>73</v>
      </c>
      <c r="I34" s="140">
        <v>68</v>
      </c>
      <c r="J34" s="115">
        <v>9</v>
      </c>
      <c r="K34" s="116">
        <v>13.235294117647058</v>
      </c>
    </row>
    <row r="35" spans="1:11" ht="14.1" customHeight="1" x14ac:dyDescent="0.2">
      <c r="A35" s="306">
        <v>34</v>
      </c>
      <c r="B35" s="307" t="s">
        <v>254</v>
      </c>
      <c r="C35" s="308"/>
      <c r="D35" s="113">
        <v>4.230158263222922</v>
      </c>
      <c r="E35" s="115">
        <v>719</v>
      </c>
      <c r="F35" s="114">
        <v>735</v>
      </c>
      <c r="G35" s="114">
        <v>754</v>
      </c>
      <c r="H35" s="114">
        <v>721</v>
      </c>
      <c r="I35" s="140">
        <v>698</v>
      </c>
      <c r="J35" s="115">
        <v>21</v>
      </c>
      <c r="K35" s="116">
        <v>3.0085959885386822</v>
      </c>
    </row>
    <row r="36" spans="1:11" ht="14.1" customHeight="1" x14ac:dyDescent="0.2">
      <c r="A36" s="306">
        <v>41</v>
      </c>
      <c r="B36" s="307" t="s">
        <v>255</v>
      </c>
      <c r="C36" s="308"/>
      <c r="D36" s="113">
        <v>0.14120138848032004</v>
      </c>
      <c r="E36" s="115">
        <v>24</v>
      </c>
      <c r="F36" s="114">
        <v>24</v>
      </c>
      <c r="G36" s="114">
        <v>22</v>
      </c>
      <c r="H36" s="114">
        <v>27</v>
      </c>
      <c r="I36" s="140">
        <v>22</v>
      </c>
      <c r="J36" s="115">
        <v>2</v>
      </c>
      <c r="K36" s="116">
        <v>9.0909090909090917</v>
      </c>
    </row>
    <row r="37" spans="1:11" ht="14.1" customHeight="1" x14ac:dyDescent="0.2">
      <c r="A37" s="306">
        <v>42</v>
      </c>
      <c r="B37" s="307" t="s">
        <v>256</v>
      </c>
      <c r="C37" s="308"/>
      <c r="D37" s="113" t="s">
        <v>513</v>
      </c>
      <c r="E37" s="115" t="s">
        <v>513</v>
      </c>
      <c r="F37" s="114">
        <v>5</v>
      </c>
      <c r="G37" s="114">
        <v>4</v>
      </c>
      <c r="H37" s="114">
        <v>5</v>
      </c>
      <c r="I37" s="140">
        <v>5</v>
      </c>
      <c r="J37" s="115" t="s">
        <v>513</v>
      </c>
      <c r="K37" s="116" t="s">
        <v>513</v>
      </c>
    </row>
    <row r="38" spans="1:11" ht="14.1" customHeight="1" x14ac:dyDescent="0.2">
      <c r="A38" s="306">
        <v>43</v>
      </c>
      <c r="B38" s="307" t="s">
        <v>257</v>
      </c>
      <c r="C38" s="308"/>
      <c r="D38" s="113">
        <v>0.2294522562805201</v>
      </c>
      <c r="E38" s="115">
        <v>39</v>
      </c>
      <c r="F38" s="114">
        <v>36</v>
      </c>
      <c r="G38" s="114">
        <v>35</v>
      </c>
      <c r="H38" s="114">
        <v>30</v>
      </c>
      <c r="I38" s="140">
        <v>30</v>
      </c>
      <c r="J38" s="115">
        <v>9</v>
      </c>
      <c r="K38" s="116">
        <v>30</v>
      </c>
    </row>
    <row r="39" spans="1:11" ht="14.1" customHeight="1" x14ac:dyDescent="0.2">
      <c r="A39" s="306">
        <v>51</v>
      </c>
      <c r="B39" s="307" t="s">
        <v>258</v>
      </c>
      <c r="C39" s="308"/>
      <c r="D39" s="113">
        <v>7.7719597576042831</v>
      </c>
      <c r="E39" s="115">
        <v>1321</v>
      </c>
      <c r="F39" s="114">
        <v>1360</v>
      </c>
      <c r="G39" s="114">
        <v>1381</v>
      </c>
      <c r="H39" s="114">
        <v>1397</v>
      </c>
      <c r="I39" s="140">
        <v>1358</v>
      </c>
      <c r="J39" s="115">
        <v>-37</v>
      </c>
      <c r="K39" s="116">
        <v>-2.7245949926362298</v>
      </c>
    </row>
    <row r="40" spans="1:11" ht="14.1" customHeight="1" x14ac:dyDescent="0.2">
      <c r="A40" s="306" t="s">
        <v>259</v>
      </c>
      <c r="B40" s="307" t="s">
        <v>260</v>
      </c>
      <c r="C40" s="308"/>
      <c r="D40" s="113">
        <v>6.7894334294287226</v>
      </c>
      <c r="E40" s="115">
        <v>1154</v>
      </c>
      <c r="F40" s="114">
        <v>1187</v>
      </c>
      <c r="G40" s="114">
        <v>1193</v>
      </c>
      <c r="H40" s="114">
        <v>1212</v>
      </c>
      <c r="I40" s="140">
        <v>1178</v>
      </c>
      <c r="J40" s="115">
        <v>-24</v>
      </c>
      <c r="K40" s="116">
        <v>-2.037351443123939</v>
      </c>
    </row>
    <row r="41" spans="1:11" ht="14.1" customHeight="1" x14ac:dyDescent="0.2">
      <c r="A41" s="306"/>
      <c r="B41" s="307" t="s">
        <v>261</v>
      </c>
      <c r="C41" s="308"/>
      <c r="D41" s="113">
        <v>2.6298758604459609</v>
      </c>
      <c r="E41" s="115">
        <v>447</v>
      </c>
      <c r="F41" s="114">
        <v>463</v>
      </c>
      <c r="G41" s="114">
        <v>475</v>
      </c>
      <c r="H41" s="114">
        <v>515</v>
      </c>
      <c r="I41" s="140">
        <v>501</v>
      </c>
      <c r="J41" s="115">
        <v>-54</v>
      </c>
      <c r="K41" s="116">
        <v>-10.778443113772456</v>
      </c>
    </row>
    <row r="42" spans="1:11" ht="14.1" customHeight="1" x14ac:dyDescent="0.2">
      <c r="A42" s="306">
        <v>52</v>
      </c>
      <c r="B42" s="307" t="s">
        <v>262</v>
      </c>
      <c r="C42" s="308"/>
      <c r="D42" s="113">
        <v>4.7655468612108018</v>
      </c>
      <c r="E42" s="115">
        <v>810</v>
      </c>
      <c r="F42" s="114">
        <v>863</v>
      </c>
      <c r="G42" s="114">
        <v>888</v>
      </c>
      <c r="H42" s="114">
        <v>882</v>
      </c>
      <c r="I42" s="140">
        <v>874</v>
      </c>
      <c r="J42" s="115">
        <v>-64</v>
      </c>
      <c r="K42" s="116">
        <v>-7.3226544622425633</v>
      </c>
    </row>
    <row r="43" spans="1:11" ht="14.1" customHeight="1" x14ac:dyDescent="0.2">
      <c r="A43" s="306" t="s">
        <v>263</v>
      </c>
      <c r="B43" s="307" t="s">
        <v>264</v>
      </c>
      <c r="C43" s="308"/>
      <c r="D43" s="113">
        <v>4.0536565276225218</v>
      </c>
      <c r="E43" s="115">
        <v>689</v>
      </c>
      <c r="F43" s="114">
        <v>732</v>
      </c>
      <c r="G43" s="114">
        <v>734</v>
      </c>
      <c r="H43" s="114">
        <v>718</v>
      </c>
      <c r="I43" s="140">
        <v>735</v>
      </c>
      <c r="J43" s="115">
        <v>-46</v>
      </c>
      <c r="K43" s="116">
        <v>-6.2585034013605441</v>
      </c>
    </row>
    <row r="44" spans="1:11" ht="14.1" customHeight="1" x14ac:dyDescent="0.2">
      <c r="A44" s="306">
        <v>53</v>
      </c>
      <c r="B44" s="307" t="s">
        <v>265</v>
      </c>
      <c r="C44" s="308"/>
      <c r="D44" s="113">
        <v>1.3414131905630406</v>
      </c>
      <c r="E44" s="115">
        <v>228</v>
      </c>
      <c r="F44" s="114">
        <v>225</v>
      </c>
      <c r="G44" s="114">
        <v>244</v>
      </c>
      <c r="H44" s="114">
        <v>246</v>
      </c>
      <c r="I44" s="140">
        <v>213</v>
      </c>
      <c r="J44" s="115">
        <v>15</v>
      </c>
      <c r="K44" s="116">
        <v>7.042253521126761</v>
      </c>
    </row>
    <row r="45" spans="1:11" ht="14.1" customHeight="1" x14ac:dyDescent="0.2">
      <c r="A45" s="306" t="s">
        <v>266</v>
      </c>
      <c r="B45" s="307" t="s">
        <v>267</v>
      </c>
      <c r="C45" s="308"/>
      <c r="D45" s="113">
        <v>1.3061128434429605</v>
      </c>
      <c r="E45" s="115">
        <v>222</v>
      </c>
      <c r="F45" s="114">
        <v>218</v>
      </c>
      <c r="G45" s="114">
        <v>240</v>
      </c>
      <c r="H45" s="114">
        <v>243</v>
      </c>
      <c r="I45" s="140">
        <v>210</v>
      </c>
      <c r="J45" s="115">
        <v>12</v>
      </c>
      <c r="K45" s="116">
        <v>5.7142857142857144</v>
      </c>
    </row>
    <row r="46" spans="1:11" ht="14.1" customHeight="1" x14ac:dyDescent="0.2">
      <c r="A46" s="306">
        <v>54</v>
      </c>
      <c r="B46" s="307" t="s">
        <v>268</v>
      </c>
      <c r="C46" s="308"/>
      <c r="D46" s="113">
        <v>16.238159675236808</v>
      </c>
      <c r="E46" s="115">
        <v>2760</v>
      </c>
      <c r="F46" s="114">
        <v>2940</v>
      </c>
      <c r="G46" s="114">
        <v>3144</v>
      </c>
      <c r="H46" s="114">
        <v>3075</v>
      </c>
      <c r="I46" s="140">
        <v>2915</v>
      </c>
      <c r="J46" s="115">
        <v>-155</v>
      </c>
      <c r="K46" s="116">
        <v>-5.3173241852487134</v>
      </c>
    </row>
    <row r="47" spans="1:11" ht="14.1" customHeight="1" x14ac:dyDescent="0.2">
      <c r="A47" s="306">
        <v>61</v>
      </c>
      <c r="B47" s="307" t="s">
        <v>269</v>
      </c>
      <c r="C47" s="308"/>
      <c r="D47" s="113">
        <v>0.55303877154792025</v>
      </c>
      <c r="E47" s="115">
        <v>94</v>
      </c>
      <c r="F47" s="114">
        <v>91</v>
      </c>
      <c r="G47" s="114">
        <v>98</v>
      </c>
      <c r="H47" s="114">
        <v>99</v>
      </c>
      <c r="I47" s="140">
        <v>85</v>
      </c>
      <c r="J47" s="115">
        <v>9</v>
      </c>
      <c r="K47" s="116">
        <v>10.588235294117647</v>
      </c>
    </row>
    <row r="48" spans="1:11" ht="14.1" customHeight="1" x14ac:dyDescent="0.2">
      <c r="A48" s="306">
        <v>62</v>
      </c>
      <c r="B48" s="307" t="s">
        <v>270</v>
      </c>
      <c r="C48" s="308"/>
      <c r="D48" s="113">
        <v>10.160616579396365</v>
      </c>
      <c r="E48" s="115">
        <v>1727</v>
      </c>
      <c r="F48" s="114">
        <v>1777</v>
      </c>
      <c r="G48" s="114">
        <v>1864</v>
      </c>
      <c r="H48" s="114">
        <v>1927</v>
      </c>
      <c r="I48" s="140">
        <v>1770</v>
      </c>
      <c r="J48" s="115">
        <v>-43</v>
      </c>
      <c r="K48" s="116">
        <v>-2.4293785310734464</v>
      </c>
    </row>
    <row r="49" spans="1:11" ht="14.1" customHeight="1" x14ac:dyDescent="0.2">
      <c r="A49" s="306">
        <v>63</v>
      </c>
      <c r="B49" s="307" t="s">
        <v>271</v>
      </c>
      <c r="C49" s="308"/>
      <c r="D49" s="113">
        <v>10.166499970583043</v>
      </c>
      <c r="E49" s="115">
        <v>1728</v>
      </c>
      <c r="F49" s="114">
        <v>1972</v>
      </c>
      <c r="G49" s="114">
        <v>2114</v>
      </c>
      <c r="H49" s="114">
        <v>2129</v>
      </c>
      <c r="I49" s="140">
        <v>1973</v>
      </c>
      <c r="J49" s="115">
        <v>-245</v>
      </c>
      <c r="K49" s="116">
        <v>-12.417638114546376</v>
      </c>
    </row>
    <row r="50" spans="1:11" ht="14.1" customHeight="1" x14ac:dyDescent="0.2">
      <c r="A50" s="306" t="s">
        <v>272</v>
      </c>
      <c r="B50" s="307" t="s">
        <v>273</v>
      </c>
      <c r="C50" s="308"/>
      <c r="D50" s="113">
        <v>0.5059716420544802</v>
      </c>
      <c r="E50" s="115">
        <v>86</v>
      </c>
      <c r="F50" s="114">
        <v>100</v>
      </c>
      <c r="G50" s="114">
        <v>102</v>
      </c>
      <c r="H50" s="114">
        <v>101</v>
      </c>
      <c r="I50" s="140">
        <v>92</v>
      </c>
      <c r="J50" s="115">
        <v>-6</v>
      </c>
      <c r="K50" s="116">
        <v>-6.5217391304347823</v>
      </c>
    </row>
    <row r="51" spans="1:11" ht="14.1" customHeight="1" x14ac:dyDescent="0.2">
      <c r="A51" s="306" t="s">
        <v>274</v>
      </c>
      <c r="B51" s="307" t="s">
        <v>275</v>
      </c>
      <c r="C51" s="308"/>
      <c r="D51" s="113">
        <v>8.9957051244337229</v>
      </c>
      <c r="E51" s="115">
        <v>1529</v>
      </c>
      <c r="F51" s="114">
        <v>1752</v>
      </c>
      <c r="G51" s="114">
        <v>1883</v>
      </c>
      <c r="H51" s="114">
        <v>1894</v>
      </c>
      <c r="I51" s="140">
        <v>1760</v>
      </c>
      <c r="J51" s="115">
        <v>-231</v>
      </c>
      <c r="K51" s="116">
        <v>-13.125</v>
      </c>
    </row>
    <row r="52" spans="1:11" ht="14.1" customHeight="1" x14ac:dyDescent="0.2">
      <c r="A52" s="306">
        <v>71</v>
      </c>
      <c r="B52" s="307" t="s">
        <v>276</v>
      </c>
      <c r="C52" s="308"/>
      <c r="D52" s="113">
        <v>9.4075425075013239</v>
      </c>
      <c r="E52" s="115">
        <v>1599</v>
      </c>
      <c r="F52" s="114">
        <v>1634</v>
      </c>
      <c r="G52" s="114">
        <v>1613</v>
      </c>
      <c r="H52" s="114">
        <v>1592</v>
      </c>
      <c r="I52" s="140">
        <v>1595</v>
      </c>
      <c r="J52" s="115">
        <v>4</v>
      </c>
      <c r="K52" s="116">
        <v>0.2507836990595611</v>
      </c>
    </row>
    <row r="53" spans="1:11" ht="14.1" customHeight="1" x14ac:dyDescent="0.2">
      <c r="A53" s="306" t="s">
        <v>277</v>
      </c>
      <c r="B53" s="307" t="s">
        <v>278</v>
      </c>
      <c r="C53" s="308"/>
      <c r="D53" s="113">
        <v>0.57657233629464022</v>
      </c>
      <c r="E53" s="115">
        <v>98</v>
      </c>
      <c r="F53" s="114">
        <v>105</v>
      </c>
      <c r="G53" s="114">
        <v>102</v>
      </c>
      <c r="H53" s="114">
        <v>106</v>
      </c>
      <c r="I53" s="140">
        <v>107</v>
      </c>
      <c r="J53" s="115">
        <v>-9</v>
      </c>
      <c r="K53" s="116">
        <v>-8.4112149532710276</v>
      </c>
    </row>
    <row r="54" spans="1:11" ht="14.1" customHeight="1" x14ac:dyDescent="0.2">
      <c r="A54" s="306" t="s">
        <v>279</v>
      </c>
      <c r="B54" s="307" t="s">
        <v>280</v>
      </c>
      <c r="C54" s="308"/>
      <c r="D54" s="113">
        <v>8.4720833088192027</v>
      </c>
      <c r="E54" s="115">
        <v>1440</v>
      </c>
      <c r="F54" s="114">
        <v>1463</v>
      </c>
      <c r="G54" s="114">
        <v>1442</v>
      </c>
      <c r="H54" s="114">
        <v>1418</v>
      </c>
      <c r="I54" s="140">
        <v>1423</v>
      </c>
      <c r="J54" s="115">
        <v>17</v>
      </c>
      <c r="K54" s="116">
        <v>1.1946591707659873</v>
      </c>
    </row>
    <row r="55" spans="1:11" ht="14.1" customHeight="1" x14ac:dyDescent="0.2">
      <c r="A55" s="306">
        <v>72</v>
      </c>
      <c r="B55" s="307" t="s">
        <v>281</v>
      </c>
      <c r="C55" s="308"/>
      <c r="D55" s="113">
        <v>0.87662528681532037</v>
      </c>
      <c r="E55" s="115">
        <v>149</v>
      </c>
      <c r="F55" s="114">
        <v>156</v>
      </c>
      <c r="G55" s="114">
        <v>155</v>
      </c>
      <c r="H55" s="114">
        <v>158</v>
      </c>
      <c r="I55" s="140">
        <v>160</v>
      </c>
      <c r="J55" s="115">
        <v>-11</v>
      </c>
      <c r="K55" s="116">
        <v>-6.875</v>
      </c>
    </row>
    <row r="56" spans="1:11" ht="14.1" customHeight="1" x14ac:dyDescent="0.2">
      <c r="A56" s="306" t="s">
        <v>282</v>
      </c>
      <c r="B56" s="307" t="s">
        <v>283</v>
      </c>
      <c r="C56" s="308"/>
      <c r="D56" s="113">
        <v>0.14708477966700007</v>
      </c>
      <c r="E56" s="115">
        <v>25</v>
      </c>
      <c r="F56" s="114">
        <v>30</v>
      </c>
      <c r="G56" s="114">
        <v>32</v>
      </c>
      <c r="H56" s="114">
        <v>39</v>
      </c>
      <c r="I56" s="140">
        <v>41</v>
      </c>
      <c r="J56" s="115">
        <v>-16</v>
      </c>
      <c r="K56" s="116">
        <v>-39.024390243902438</v>
      </c>
    </row>
    <row r="57" spans="1:11" ht="14.1" customHeight="1" x14ac:dyDescent="0.2">
      <c r="A57" s="306" t="s">
        <v>284</v>
      </c>
      <c r="B57" s="307" t="s">
        <v>285</v>
      </c>
      <c r="C57" s="308"/>
      <c r="D57" s="113">
        <v>0.59422250985468028</v>
      </c>
      <c r="E57" s="115">
        <v>101</v>
      </c>
      <c r="F57" s="114">
        <v>104</v>
      </c>
      <c r="G57" s="114">
        <v>102</v>
      </c>
      <c r="H57" s="114">
        <v>100</v>
      </c>
      <c r="I57" s="140">
        <v>102</v>
      </c>
      <c r="J57" s="115">
        <v>-1</v>
      </c>
      <c r="K57" s="116">
        <v>-0.98039215686274506</v>
      </c>
    </row>
    <row r="58" spans="1:11" ht="14.1" customHeight="1" x14ac:dyDescent="0.2">
      <c r="A58" s="306">
        <v>73</v>
      </c>
      <c r="B58" s="307" t="s">
        <v>286</v>
      </c>
      <c r="C58" s="308"/>
      <c r="D58" s="113">
        <v>0.68247337765488025</v>
      </c>
      <c r="E58" s="115">
        <v>116</v>
      </c>
      <c r="F58" s="114">
        <v>117</v>
      </c>
      <c r="G58" s="114">
        <v>114</v>
      </c>
      <c r="H58" s="114">
        <v>119</v>
      </c>
      <c r="I58" s="140">
        <v>125</v>
      </c>
      <c r="J58" s="115">
        <v>-9</v>
      </c>
      <c r="K58" s="116">
        <v>-7.2</v>
      </c>
    </row>
    <row r="59" spans="1:11" ht="14.1" customHeight="1" x14ac:dyDescent="0.2">
      <c r="A59" s="306" t="s">
        <v>287</v>
      </c>
      <c r="B59" s="307" t="s">
        <v>288</v>
      </c>
      <c r="C59" s="308"/>
      <c r="D59" s="113">
        <v>0.51185503324116022</v>
      </c>
      <c r="E59" s="115">
        <v>87</v>
      </c>
      <c r="F59" s="114">
        <v>85</v>
      </c>
      <c r="G59" s="114">
        <v>84</v>
      </c>
      <c r="H59" s="114">
        <v>89</v>
      </c>
      <c r="I59" s="140">
        <v>93</v>
      </c>
      <c r="J59" s="115">
        <v>-6</v>
      </c>
      <c r="K59" s="116">
        <v>-6.4516129032258061</v>
      </c>
    </row>
    <row r="60" spans="1:11" ht="14.1" customHeight="1" x14ac:dyDescent="0.2">
      <c r="A60" s="306">
        <v>81</v>
      </c>
      <c r="B60" s="307" t="s">
        <v>289</v>
      </c>
      <c r="C60" s="308"/>
      <c r="D60" s="113">
        <v>3.1005471553803612</v>
      </c>
      <c r="E60" s="115">
        <v>527</v>
      </c>
      <c r="F60" s="114">
        <v>526</v>
      </c>
      <c r="G60" s="114">
        <v>540</v>
      </c>
      <c r="H60" s="114">
        <v>535</v>
      </c>
      <c r="I60" s="140">
        <v>547</v>
      </c>
      <c r="J60" s="115">
        <v>-20</v>
      </c>
      <c r="K60" s="116">
        <v>-3.6563071297989032</v>
      </c>
    </row>
    <row r="61" spans="1:11" ht="14.1" customHeight="1" x14ac:dyDescent="0.2">
      <c r="A61" s="306" t="s">
        <v>290</v>
      </c>
      <c r="B61" s="307" t="s">
        <v>291</v>
      </c>
      <c r="C61" s="308"/>
      <c r="D61" s="113">
        <v>1.1178443254692005</v>
      </c>
      <c r="E61" s="115">
        <v>190</v>
      </c>
      <c r="F61" s="114">
        <v>192</v>
      </c>
      <c r="G61" s="114">
        <v>184</v>
      </c>
      <c r="H61" s="114">
        <v>183</v>
      </c>
      <c r="I61" s="140">
        <v>188</v>
      </c>
      <c r="J61" s="115">
        <v>2</v>
      </c>
      <c r="K61" s="116">
        <v>1.0638297872340425</v>
      </c>
    </row>
    <row r="62" spans="1:11" ht="14.1" customHeight="1" x14ac:dyDescent="0.2">
      <c r="A62" s="306" t="s">
        <v>292</v>
      </c>
      <c r="B62" s="307" t="s">
        <v>293</v>
      </c>
      <c r="C62" s="308"/>
      <c r="D62" s="113">
        <v>1.0178266752956404</v>
      </c>
      <c r="E62" s="115">
        <v>173</v>
      </c>
      <c r="F62" s="114">
        <v>160</v>
      </c>
      <c r="G62" s="114">
        <v>171</v>
      </c>
      <c r="H62" s="114">
        <v>169</v>
      </c>
      <c r="I62" s="140">
        <v>182</v>
      </c>
      <c r="J62" s="115">
        <v>-9</v>
      </c>
      <c r="K62" s="116">
        <v>-4.9450549450549453</v>
      </c>
    </row>
    <row r="63" spans="1:11" ht="14.1" customHeight="1" x14ac:dyDescent="0.2">
      <c r="A63" s="306"/>
      <c r="B63" s="307" t="s">
        <v>294</v>
      </c>
      <c r="C63" s="308"/>
      <c r="D63" s="113">
        <v>0.74719068070836026</v>
      </c>
      <c r="E63" s="115">
        <v>127</v>
      </c>
      <c r="F63" s="114">
        <v>109</v>
      </c>
      <c r="G63" s="114">
        <v>118</v>
      </c>
      <c r="H63" s="114">
        <v>119</v>
      </c>
      <c r="I63" s="140">
        <v>122</v>
      </c>
      <c r="J63" s="115">
        <v>5</v>
      </c>
      <c r="K63" s="116">
        <v>4.0983606557377046</v>
      </c>
    </row>
    <row r="64" spans="1:11" ht="14.1" customHeight="1" x14ac:dyDescent="0.2">
      <c r="A64" s="306" t="s">
        <v>295</v>
      </c>
      <c r="B64" s="307" t="s">
        <v>296</v>
      </c>
      <c r="C64" s="308"/>
      <c r="D64" s="113">
        <v>0.10590104136024005</v>
      </c>
      <c r="E64" s="115">
        <v>18</v>
      </c>
      <c r="F64" s="114">
        <v>19</v>
      </c>
      <c r="G64" s="114">
        <v>20</v>
      </c>
      <c r="H64" s="114">
        <v>20</v>
      </c>
      <c r="I64" s="140">
        <v>20</v>
      </c>
      <c r="J64" s="115">
        <v>-2</v>
      </c>
      <c r="K64" s="116">
        <v>-10</v>
      </c>
    </row>
    <row r="65" spans="1:11" ht="14.1" customHeight="1" x14ac:dyDescent="0.2">
      <c r="A65" s="306" t="s">
        <v>297</v>
      </c>
      <c r="B65" s="307" t="s">
        <v>298</v>
      </c>
      <c r="C65" s="308"/>
      <c r="D65" s="113">
        <v>0.61187268341472023</v>
      </c>
      <c r="E65" s="115">
        <v>104</v>
      </c>
      <c r="F65" s="114">
        <v>109</v>
      </c>
      <c r="G65" s="114">
        <v>117</v>
      </c>
      <c r="H65" s="114">
        <v>115</v>
      </c>
      <c r="I65" s="140">
        <v>113</v>
      </c>
      <c r="J65" s="115">
        <v>-9</v>
      </c>
      <c r="K65" s="116">
        <v>-7.9646017699115044</v>
      </c>
    </row>
    <row r="66" spans="1:11" ht="14.1" customHeight="1" x14ac:dyDescent="0.2">
      <c r="A66" s="306">
        <v>82</v>
      </c>
      <c r="B66" s="307" t="s">
        <v>299</v>
      </c>
      <c r="C66" s="308"/>
      <c r="D66" s="113">
        <v>2.1827381302582807</v>
      </c>
      <c r="E66" s="115">
        <v>371</v>
      </c>
      <c r="F66" s="114">
        <v>365</v>
      </c>
      <c r="G66" s="114">
        <v>358</v>
      </c>
      <c r="H66" s="114">
        <v>365</v>
      </c>
      <c r="I66" s="140">
        <v>357</v>
      </c>
      <c r="J66" s="115">
        <v>14</v>
      </c>
      <c r="K66" s="116">
        <v>3.9215686274509802</v>
      </c>
    </row>
    <row r="67" spans="1:11" ht="14.1" customHeight="1" x14ac:dyDescent="0.2">
      <c r="A67" s="306" t="s">
        <v>300</v>
      </c>
      <c r="B67" s="307" t="s">
        <v>301</v>
      </c>
      <c r="C67" s="308"/>
      <c r="D67" s="113">
        <v>1.2708124963228804</v>
      </c>
      <c r="E67" s="115">
        <v>216</v>
      </c>
      <c r="F67" s="114">
        <v>208</v>
      </c>
      <c r="G67" s="114">
        <v>207</v>
      </c>
      <c r="H67" s="114">
        <v>207</v>
      </c>
      <c r="I67" s="140">
        <v>193</v>
      </c>
      <c r="J67" s="115">
        <v>23</v>
      </c>
      <c r="K67" s="116">
        <v>11.917098445595855</v>
      </c>
    </row>
    <row r="68" spans="1:11" ht="14.1" customHeight="1" x14ac:dyDescent="0.2">
      <c r="A68" s="306" t="s">
        <v>302</v>
      </c>
      <c r="B68" s="307" t="s">
        <v>303</v>
      </c>
      <c r="C68" s="308"/>
      <c r="D68" s="113">
        <v>0.53538859798788019</v>
      </c>
      <c r="E68" s="115">
        <v>91</v>
      </c>
      <c r="F68" s="114">
        <v>95</v>
      </c>
      <c r="G68" s="114">
        <v>88</v>
      </c>
      <c r="H68" s="114">
        <v>93</v>
      </c>
      <c r="I68" s="140">
        <v>97</v>
      </c>
      <c r="J68" s="115">
        <v>-6</v>
      </c>
      <c r="K68" s="116">
        <v>-6.1855670103092786</v>
      </c>
    </row>
    <row r="69" spans="1:11" ht="14.1" customHeight="1" x14ac:dyDescent="0.2">
      <c r="A69" s="306">
        <v>83</v>
      </c>
      <c r="B69" s="307" t="s">
        <v>304</v>
      </c>
      <c r="C69" s="308"/>
      <c r="D69" s="113">
        <v>3.2240983703006414</v>
      </c>
      <c r="E69" s="115">
        <v>548</v>
      </c>
      <c r="F69" s="114">
        <v>570</v>
      </c>
      <c r="G69" s="114">
        <v>579</v>
      </c>
      <c r="H69" s="114">
        <v>603</v>
      </c>
      <c r="I69" s="140">
        <v>583</v>
      </c>
      <c r="J69" s="115">
        <v>-35</v>
      </c>
      <c r="K69" s="116">
        <v>-6.0034305317324188</v>
      </c>
    </row>
    <row r="70" spans="1:11" ht="14.1" customHeight="1" x14ac:dyDescent="0.2">
      <c r="A70" s="306" t="s">
        <v>305</v>
      </c>
      <c r="B70" s="307" t="s">
        <v>306</v>
      </c>
      <c r="C70" s="308"/>
      <c r="D70" s="113">
        <v>1.7356004000706007</v>
      </c>
      <c r="E70" s="115">
        <v>295</v>
      </c>
      <c r="F70" s="114">
        <v>312</v>
      </c>
      <c r="G70" s="114">
        <v>322</v>
      </c>
      <c r="H70" s="114">
        <v>346</v>
      </c>
      <c r="I70" s="140">
        <v>345</v>
      </c>
      <c r="J70" s="115">
        <v>-50</v>
      </c>
      <c r="K70" s="116">
        <v>-14.492753623188406</v>
      </c>
    </row>
    <row r="71" spans="1:11" ht="14.1" customHeight="1" x14ac:dyDescent="0.2">
      <c r="A71" s="306"/>
      <c r="B71" s="307" t="s">
        <v>307</v>
      </c>
      <c r="C71" s="308"/>
      <c r="D71" s="113">
        <v>0.88250867800200039</v>
      </c>
      <c r="E71" s="115">
        <v>150</v>
      </c>
      <c r="F71" s="114">
        <v>157</v>
      </c>
      <c r="G71" s="114">
        <v>169</v>
      </c>
      <c r="H71" s="114">
        <v>182</v>
      </c>
      <c r="I71" s="140">
        <v>184</v>
      </c>
      <c r="J71" s="115">
        <v>-34</v>
      </c>
      <c r="K71" s="116">
        <v>-18.478260869565219</v>
      </c>
    </row>
    <row r="72" spans="1:11" ht="14.1" customHeight="1" x14ac:dyDescent="0.2">
      <c r="A72" s="306">
        <v>84</v>
      </c>
      <c r="B72" s="307" t="s">
        <v>308</v>
      </c>
      <c r="C72" s="308"/>
      <c r="D72" s="113">
        <v>0.92957580749544033</v>
      </c>
      <c r="E72" s="115">
        <v>158</v>
      </c>
      <c r="F72" s="114">
        <v>166</v>
      </c>
      <c r="G72" s="114">
        <v>174</v>
      </c>
      <c r="H72" s="114">
        <v>172</v>
      </c>
      <c r="I72" s="140">
        <v>161</v>
      </c>
      <c r="J72" s="115">
        <v>-3</v>
      </c>
      <c r="K72" s="116">
        <v>-1.8633540372670807</v>
      </c>
    </row>
    <row r="73" spans="1:11" ht="14.1" customHeight="1" x14ac:dyDescent="0.2">
      <c r="A73" s="306" t="s">
        <v>309</v>
      </c>
      <c r="B73" s="307" t="s">
        <v>310</v>
      </c>
      <c r="C73" s="308"/>
      <c r="D73" s="113">
        <v>7.0600694240160022E-2</v>
      </c>
      <c r="E73" s="115">
        <v>12</v>
      </c>
      <c r="F73" s="114">
        <v>17</v>
      </c>
      <c r="G73" s="114">
        <v>17</v>
      </c>
      <c r="H73" s="114">
        <v>21</v>
      </c>
      <c r="I73" s="140">
        <v>19</v>
      </c>
      <c r="J73" s="115">
        <v>-7</v>
      </c>
      <c r="K73" s="116">
        <v>-36.842105263157897</v>
      </c>
    </row>
    <row r="74" spans="1:11" ht="14.1" customHeight="1" x14ac:dyDescent="0.2">
      <c r="A74" s="306" t="s">
        <v>311</v>
      </c>
      <c r="B74" s="307" t="s">
        <v>312</v>
      </c>
      <c r="C74" s="308"/>
      <c r="D74" s="113">
        <v>6.471730305348003E-2</v>
      </c>
      <c r="E74" s="115">
        <v>11</v>
      </c>
      <c r="F74" s="114">
        <v>15</v>
      </c>
      <c r="G74" s="114">
        <v>15</v>
      </c>
      <c r="H74" s="114">
        <v>14</v>
      </c>
      <c r="I74" s="140">
        <v>15</v>
      </c>
      <c r="J74" s="115">
        <v>-4</v>
      </c>
      <c r="K74" s="116">
        <v>-26.666666666666668</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0.70600694240160033</v>
      </c>
      <c r="E76" s="115">
        <v>120</v>
      </c>
      <c r="F76" s="114">
        <v>111</v>
      </c>
      <c r="G76" s="114">
        <v>113</v>
      </c>
      <c r="H76" s="114">
        <v>108</v>
      </c>
      <c r="I76" s="140">
        <v>110</v>
      </c>
      <c r="J76" s="115">
        <v>10</v>
      </c>
      <c r="K76" s="116">
        <v>9.0909090909090917</v>
      </c>
    </row>
    <row r="77" spans="1:11" ht="14.1" customHeight="1" x14ac:dyDescent="0.2">
      <c r="A77" s="306">
        <v>92</v>
      </c>
      <c r="B77" s="307" t="s">
        <v>316</v>
      </c>
      <c r="C77" s="308"/>
      <c r="D77" s="113">
        <v>0.12943460610696006</v>
      </c>
      <c r="E77" s="115">
        <v>22</v>
      </c>
      <c r="F77" s="114">
        <v>19</v>
      </c>
      <c r="G77" s="114">
        <v>21</v>
      </c>
      <c r="H77" s="114">
        <v>22</v>
      </c>
      <c r="I77" s="140">
        <v>20</v>
      </c>
      <c r="J77" s="115">
        <v>2</v>
      </c>
      <c r="K77" s="116">
        <v>10</v>
      </c>
    </row>
    <row r="78" spans="1:11" ht="14.1" customHeight="1" x14ac:dyDescent="0.2">
      <c r="A78" s="306">
        <v>93</v>
      </c>
      <c r="B78" s="307" t="s">
        <v>317</v>
      </c>
      <c r="C78" s="308"/>
      <c r="D78" s="113">
        <v>4.7067129493440017E-2</v>
      </c>
      <c r="E78" s="115">
        <v>8</v>
      </c>
      <c r="F78" s="114">
        <v>7</v>
      </c>
      <c r="G78" s="114">
        <v>5</v>
      </c>
      <c r="H78" s="114">
        <v>7</v>
      </c>
      <c r="I78" s="140">
        <v>6</v>
      </c>
      <c r="J78" s="115">
        <v>2</v>
      </c>
      <c r="K78" s="116">
        <v>33.333333333333336</v>
      </c>
    </row>
    <row r="79" spans="1:11" ht="14.1" customHeight="1" x14ac:dyDescent="0.2">
      <c r="A79" s="306">
        <v>94</v>
      </c>
      <c r="B79" s="307" t="s">
        <v>318</v>
      </c>
      <c r="C79" s="308"/>
      <c r="D79" s="113">
        <v>0.34123668882744013</v>
      </c>
      <c r="E79" s="115">
        <v>58</v>
      </c>
      <c r="F79" s="114">
        <v>77</v>
      </c>
      <c r="G79" s="114">
        <v>63</v>
      </c>
      <c r="H79" s="114">
        <v>60</v>
      </c>
      <c r="I79" s="140">
        <v>63</v>
      </c>
      <c r="J79" s="115">
        <v>-5</v>
      </c>
      <c r="K79" s="116">
        <v>-7.9365079365079367</v>
      </c>
    </row>
    <row r="80" spans="1:11" ht="14.1" customHeight="1" x14ac:dyDescent="0.2">
      <c r="A80" s="306" t="s">
        <v>319</v>
      </c>
      <c r="B80" s="307" t="s">
        <v>320</v>
      </c>
      <c r="C80" s="308"/>
      <c r="D80" s="113" t="s">
        <v>513</v>
      </c>
      <c r="E80" s="115" t="s">
        <v>513</v>
      </c>
      <c r="F80" s="114" t="s">
        <v>513</v>
      </c>
      <c r="G80" s="114" t="s">
        <v>513</v>
      </c>
      <c r="H80" s="114">
        <v>3</v>
      </c>
      <c r="I80" s="140">
        <v>3</v>
      </c>
      <c r="J80" s="115" t="s">
        <v>513</v>
      </c>
      <c r="K80" s="116" t="s">
        <v>513</v>
      </c>
    </row>
    <row r="81" spans="1:11" ht="14.1" customHeight="1" x14ac:dyDescent="0.2">
      <c r="A81" s="310" t="s">
        <v>321</v>
      </c>
      <c r="B81" s="311" t="s">
        <v>333</v>
      </c>
      <c r="C81" s="312"/>
      <c r="D81" s="125">
        <v>4.7714302523974821</v>
      </c>
      <c r="E81" s="143">
        <v>811</v>
      </c>
      <c r="F81" s="144">
        <v>841</v>
      </c>
      <c r="G81" s="144">
        <v>840</v>
      </c>
      <c r="H81" s="144">
        <v>839</v>
      </c>
      <c r="I81" s="145">
        <v>796</v>
      </c>
      <c r="J81" s="143">
        <v>15</v>
      </c>
      <c r="K81" s="146">
        <v>1.8844221105527639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4251</v>
      </c>
      <c r="G12" s="536">
        <v>3000</v>
      </c>
      <c r="H12" s="536">
        <v>5439</v>
      </c>
      <c r="I12" s="536">
        <v>4138</v>
      </c>
      <c r="J12" s="537">
        <v>4190</v>
      </c>
      <c r="K12" s="538">
        <v>61</v>
      </c>
      <c r="L12" s="349">
        <v>1.4558472553699284</v>
      </c>
    </row>
    <row r="13" spans="1:17" s="110" customFormat="1" ht="15" customHeight="1" x14ac:dyDescent="0.2">
      <c r="A13" s="350" t="s">
        <v>344</v>
      </c>
      <c r="B13" s="351" t="s">
        <v>345</v>
      </c>
      <c r="C13" s="347"/>
      <c r="D13" s="347"/>
      <c r="E13" s="348"/>
      <c r="F13" s="536">
        <v>2391</v>
      </c>
      <c r="G13" s="536">
        <v>1599</v>
      </c>
      <c r="H13" s="536">
        <v>2932</v>
      </c>
      <c r="I13" s="536">
        <v>2310</v>
      </c>
      <c r="J13" s="537">
        <v>2371</v>
      </c>
      <c r="K13" s="538">
        <v>20</v>
      </c>
      <c r="L13" s="349">
        <v>0.84352593842260648</v>
      </c>
    </row>
    <row r="14" spans="1:17" s="110" customFormat="1" ht="22.5" customHeight="1" x14ac:dyDescent="0.2">
      <c r="A14" s="350"/>
      <c r="B14" s="351" t="s">
        <v>346</v>
      </c>
      <c r="C14" s="347"/>
      <c r="D14" s="347"/>
      <c r="E14" s="348"/>
      <c r="F14" s="536">
        <v>1860</v>
      </c>
      <c r="G14" s="536">
        <v>1401</v>
      </c>
      <c r="H14" s="536">
        <v>2507</v>
      </c>
      <c r="I14" s="536">
        <v>1828</v>
      </c>
      <c r="J14" s="537">
        <v>1819</v>
      </c>
      <c r="K14" s="538">
        <v>41</v>
      </c>
      <c r="L14" s="349">
        <v>2.2539857064321054</v>
      </c>
    </row>
    <row r="15" spans="1:17" s="110" customFormat="1" ht="15" customHeight="1" x14ac:dyDescent="0.2">
      <c r="A15" s="350" t="s">
        <v>347</v>
      </c>
      <c r="B15" s="351" t="s">
        <v>108</v>
      </c>
      <c r="C15" s="347"/>
      <c r="D15" s="347"/>
      <c r="E15" s="348"/>
      <c r="F15" s="536">
        <v>871</v>
      </c>
      <c r="G15" s="536">
        <v>640</v>
      </c>
      <c r="H15" s="536">
        <v>2299</v>
      </c>
      <c r="I15" s="536">
        <v>864</v>
      </c>
      <c r="J15" s="537">
        <v>849</v>
      </c>
      <c r="K15" s="538">
        <v>22</v>
      </c>
      <c r="L15" s="349">
        <v>2.5912838633686692</v>
      </c>
    </row>
    <row r="16" spans="1:17" s="110" customFormat="1" ht="15" customHeight="1" x14ac:dyDescent="0.2">
      <c r="A16" s="350"/>
      <c r="B16" s="351" t="s">
        <v>109</v>
      </c>
      <c r="C16" s="347"/>
      <c r="D16" s="347"/>
      <c r="E16" s="348"/>
      <c r="F16" s="536">
        <v>2805</v>
      </c>
      <c r="G16" s="536">
        <v>2030</v>
      </c>
      <c r="H16" s="536">
        <v>2700</v>
      </c>
      <c r="I16" s="536">
        <v>2732</v>
      </c>
      <c r="J16" s="537">
        <v>2811</v>
      </c>
      <c r="K16" s="538">
        <v>-6</v>
      </c>
      <c r="L16" s="349">
        <v>-0.21344717182497333</v>
      </c>
    </row>
    <row r="17" spans="1:12" s="110" customFormat="1" ht="15" customHeight="1" x14ac:dyDescent="0.2">
      <c r="A17" s="350"/>
      <c r="B17" s="351" t="s">
        <v>110</v>
      </c>
      <c r="C17" s="347"/>
      <c r="D17" s="347"/>
      <c r="E17" s="348"/>
      <c r="F17" s="536">
        <v>512</v>
      </c>
      <c r="G17" s="536">
        <v>294</v>
      </c>
      <c r="H17" s="536">
        <v>382</v>
      </c>
      <c r="I17" s="536">
        <v>468</v>
      </c>
      <c r="J17" s="537">
        <v>472</v>
      </c>
      <c r="K17" s="538">
        <v>40</v>
      </c>
      <c r="L17" s="349">
        <v>8.4745762711864412</v>
      </c>
    </row>
    <row r="18" spans="1:12" s="110" customFormat="1" ht="15" customHeight="1" x14ac:dyDescent="0.2">
      <c r="A18" s="350"/>
      <c r="B18" s="351" t="s">
        <v>111</v>
      </c>
      <c r="C18" s="347"/>
      <c r="D18" s="347"/>
      <c r="E18" s="348"/>
      <c r="F18" s="536">
        <v>63</v>
      </c>
      <c r="G18" s="536">
        <v>36</v>
      </c>
      <c r="H18" s="536">
        <v>58</v>
      </c>
      <c r="I18" s="536">
        <v>74</v>
      </c>
      <c r="J18" s="537">
        <v>58</v>
      </c>
      <c r="K18" s="538">
        <v>5</v>
      </c>
      <c r="L18" s="349">
        <v>8.6206896551724146</v>
      </c>
    </row>
    <row r="19" spans="1:12" s="110" customFormat="1" ht="15" customHeight="1" x14ac:dyDescent="0.2">
      <c r="A19" s="118" t="s">
        <v>113</v>
      </c>
      <c r="B19" s="119" t="s">
        <v>181</v>
      </c>
      <c r="C19" s="347"/>
      <c r="D19" s="347"/>
      <c r="E19" s="348"/>
      <c r="F19" s="536">
        <v>2693</v>
      </c>
      <c r="G19" s="536">
        <v>1841</v>
      </c>
      <c r="H19" s="536">
        <v>3810</v>
      </c>
      <c r="I19" s="536">
        <v>2647</v>
      </c>
      <c r="J19" s="537">
        <v>2714</v>
      </c>
      <c r="K19" s="538">
        <v>-21</v>
      </c>
      <c r="L19" s="349">
        <v>-0.77376565954310983</v>
      </c>
    </row>
    <row r="20" spans="1:12" s="110" customFormat="1" ht="15" customHeight="1" x14ac:dyDescent="0.2">
      <c r="A20" s="118"/>
      <c r="B20" s="119" t="s">
        <v>182</v>
      </c>
      <c r="C20" s="347"/>
      <c r="D20" s="347"/>
      <c r="E20" s="348"/>
      <c r="F20" s="536">
        <v>1558</v>
      </c>
      <c r="G20" s="536">
        <v>1159</v>
      </c>
      <c r="H20" s="536">
        <v>1629</v>
      </c>
      <c r="I20" s="536">
        <v>1491</v>
      </c>
      <c r="J20" s="537">
        <v>1476</v>
      </c>
      <c r="K20" s="538">
        <v>82</v>
      </c>
      <c r="L20" s="349">
        <v>5.5555555555555554</v>
      </c>
    </row>
    <row r="21" spans="1:12" s="110" customFormat="1" ht="15" customHeight="1" x14ac:dyDescent="0.2">
      <c r="A21" s="118" t="s">
        <v>113</v>
      </c>
      <c r="B21" s="119" t="s">
        <v>116</v>
      </c>
      <c r="C21" s="347"/>
      <c r="D21" s="347"/>
      <c r="E21" s="348"/>
      <c r="F21" s="536">
        <v>3305</v>
      </c>
      <c r="G21" s="536">
        <v>2332</v>
      </c>
      <c r="H21" s="536">
        <v>4415</v>
      </c>
      <c r="I21" s="536">
        <v>3199</v>
      </c>
      <c r="J21" s="537">
        <v>3282</v>
      </c>
      <c r="K21" s="538">
        <v>23</v>
      </c>
      <c r="L21" s="349">
        <v>0.70079219987812313</v>
      </c>
    </row>
    <row r="22" spans="1:12" s="110" customFormat="1" ht="15" customHeight="1" x14ac:dyDescent="0.2">
      <c r="A22" s="118"/>
      <c r="B22" s="119" t="s">
        <v>117</v>
      </c>
      <c r="C22" s="347"/>
      <c r="D22" s="347"/>
      <c r="E22" s="348"/>
      <c r="F22" s="536">
        <v>944</v>
      </c>
      <c r="G22" s="536">
        <v>667</v>
      </c>
      <c r="H22" s="536">
        <v>1022</v>
      </c>
      <c r="I22" s="536">
        <v>938</v>
      </c>
      <c r="J22" s="537">
        <v>906</v>
      </c>
      <c r="K22" s="538">
        <v>38</v>
      </c>
      <c r="L22" s="349">
        <v>4.1942604856512142</v>
      </c>
    </row>
    <row r="23" spans="1:12" s="110" customFormat="1" ht="15" customHeight="1" x14ac:dyDescent="0.2">
      <c r="A23" s="352" t="s">
        <v>347</v>
      </c>
      <c r="B23" s="353" t="s">
        <v>193</v>
      </c>
      <c r="C23" s="354"/>
      <c r="D23" s="354"/>
      <c r="E23" s="355"/>
      <c r="F23" s="539">
        <v>114</v>
      </c>
      <c r="G23" s="539">
        <v>110</v>
      </c>
      <c r="H23" s="539">
        <v>1218</v>
      </c>
      <c r="I23" s="539">
        <v>61</v>
      </c>
      <c r="J23" s="540">
        <v>108</v>
      </c>
      <c r="K23" s="541">
        <v>6</v>
      </c>
      <c r="L23" s="356">
        <v>5.5555555555555554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29.6</v>
      </c>
      <c r="G25" s="542">
        <v>36.700000000000003</v>
      </c>
      <c r="H25" s="542">
        <v>36.6</v>
      </c>
      <c r="I25" s="542">
        <v>35.299999999999997</v>
      </c>
      <c r="J25" s="542">
        <v>33.299999999999997</v>
      </c>
      <c r="K25" s="543" t="s">
        <v>349</v>
      </c>
      <c r="L25" s="364">
        <v>-3.6999999999999957</v>
      </c>
    </row>
    <row r="26" spans="1:12" s="110" customFormat="1" ht="15" customHeight="1" x14ac:dyDescent="0.2">
      <c r="A26" s="365" t="s">
        <v>105</v>
      </c>
      <c r="B26" s="366" t="s">
        <v>345</v>
      </c>
      <c r="C26" s="362"/>
      <c r="D26" s="362"/>
      <c r="E26" s="363"/>
      <c r="F26" s="542">
        <v>27.4</v>
      </c>
      <c r="G26" s="542">
        <v>32.200000000000003</v>
      </c>
      <c r="H26" s="542">
        <v>35.1</v>
      </c>
      <c r="I26" s="542">
        <v>32.299999999999997</v>
      </c>
      <c r="J26" s="544">
        <v>29.4</v>
      </c>
      <c r="K26" s="543" t="s">
        <v>349</v>
      </c>
      <c r="L26" s="364">
        <v>-2</v>
      </c>
    </row>
    <row r="27" spans="1:12" s="110" customFormat="1" ht="15" customHeight="1" x14ac:dyDescent="0.2">
      <c r="A27" s="365"/>
      <c r="B27" s="366" t="s">
        <v>346</v>
      </c>
      <c r="C27" s="362"/>
      <c r="D27" s="362"/>
      <c r="E27" s="363"/>
      <c r="F27" s="542">
        <v>32.6</v>
      </c>
      <c r="G27" s="542">
        <v>41.9</v>
      </c>
      <c r="H27" s="542">
        <v>38.4</v>
      </c>
      <c r="I27" s="542">
        <v>39.1</v>
      </c>
      <c r="J27" s="542">
        <v>38.5</v>
      </c>
      <c r="K27" s="543" t="s">
        <v>349</v>
      </c>
      <c r="L27" s="364">
        <v>-5.8999999999999986</v>
      </c>
    </row>
    <row r="28" spans="1:12" s="110" customFormat="1" ht="15" customHeight="1" x14ac:dyDescent="0.2">
      <c r="A28" s="365" t="s">
        <v>113</v>
      </c>
      <c r="B28" s="366" t="s">
        <v>108</v>
      </c>
      <c r="C28" s="362"/>
      <c r="D28" s="362"/>
      <c r="E28" s="363"/>
      <c r="F28" s="542">
        <v>35.4</v>
      </c>
      <c r="G28" s="542">
        <v>45.8</v>
      </c>
      <c r="H28" s="542">
        <v>42</v>
      </c>
      <c r="I28" s="542">
        <v>42.6</v>
      </c>
      <c r="J28" s="542">
        <v>39.6</v>
      </c>
      <c r="K28" s="543" t="s">
        <v>349</v>
      </c>
      <c r="L28" s="364">
        <v>-4.2000000000000028</v>
      </c>
    </row>
    <row r="29" spans="1:12" s="110" customFormat="1" ht="11.25" x14ac:dyDescent="0.2">
      <c r="A29" s="365"/>
      <c r="B29" s="366" t="s">
        <v>109</v>
      </c>
      <c r="C29" s="362"/>
      <c r="D29" s="362"/>
      <c r="E29" s="363"/>
      <c r="F29" s="542">
        <v>28</v>
      </c>
      <c r="G29" s="542">
        <v>34.200000000000003</v>
      </c>
      <c r="H29" s="542">
        <v>34.5</v>
      </c>
      <c r="I29" s="542">
        <v>31.9</v>
      </c>
      <c r="J29" s="544">
        <v>31.2</v>
      </c>
      <c r="K29" s="543" t="s">
        <v>349</v>
      </c>
      <c r="L29" s="364">
        <v>-3.1999999999999993</v>
      </c>
    </row>
    <row r="30" spans="1:12" s="110" customFormat="1" ht="15" customHeight="1" x14ac:dyDescent="0.2">
      <c r="A30" s="365"/>
      <c r="B30" s="366" t="s">
        <v>110</v>
      </c>
      <c r="C30" s="362"/>
      <c r="D30" s="362"/>
      <c r="E30" s="363"/>
      <c r="F30" s="542">
        <v>29</v>
      </c>
      <c r="G30" s="542">
        <v>36.700000000000003</v>
      </c>
      <c r="H30" s="542">
        <v>34.5</v>
      </c>
      <c r="I30" s="542">
        <v>39.700000000000003</v>
      </c>
      <c r="J30" s="542">
        <v>35.200000000000003</v>
      </c>
      <c r="K30" s="543" t="s">
        <v>349</v>
      </c>
      <c r="L30" s="364">
        <v>-6.2000000000000028</v>
      </c>
    </row>
    <row r="31" spans="1:12" s="110" customFormat="1" ht="15" customHeight="1" x14ac:dyDescent="0.2">
      <c r="A31" s="365"/>
      <c r="B31" s="366" t="s">
        <v>111</v>
      </c>
      <c r="C31" s="362"/>
      <c r="D31" s="362"/>
      <c r="E31" s="363"/>
      <c r="F31" s="542">
        <v>38.1</v>
      </c>
      <c r="G31" s="542">
        <v>44.4</v>
      </c>
      <c r="H31" s="542">
        <v>51.7</v>
      </c>
      <c r="I31" s="542">
        <v>52.7</v>
      </c>
      <c r="J31" s="542">
        <v>39.700000000000003</v>
      </c>
      <c r="K31" s="543" t="s">
        <v>349</v>
      </c>
      <c r="L31" s="364">
        <v>-1.6000000000000014</v>
      </c>
    </row>
    <row r="32" spans="1:12" s="110" customFormat="1" ht="15" customHeight="1" x14ac:dyDescent="0.2">
      <c r="A32" s="367" t="s">
        <v>113</v>
      </c>
      <c r="B32" s="368" t="s">
        <v>181</v>
      </c>
      <c r="C32" s="362"/>
      <c r="D32" s="362"/>
      <c r="E32" s="363"/>
      <c r="F32" s="542">
        <v>26.8</v>
      </c>
      <c r="G32" s="542">
        <v>32.700000000000003</v>
      </c>
      <c r="H32" s="542">
        <v>33.200000000000003</v>
      </c>
      <c r="I32" s="542">
        <v>33.1</v>
      </c>
      <c r="J32" s="544">
        <v>30.5</v>
      </c>
      <c r="K32" s="543" t="s">
        <v>349</v>
      </c>
      <c r="L32" s="364">
        <v>-3.6999999999999993</v>
      </c>
    </row>
    <row r="33" spans="1:12" s="110" customFormat="1" ht="15" customHeight="1" x14ac:dyDescent="0.2">
      <c r="A33" s="367"/>
      <c r="B33" s="368" t="s">
        <v>182</v>
      </c>
      <c r="C33" s="362"/>
      <c r="D33" s="362"/>
      <c r="E33" s="363"/>
      <c r="F33" s="542">
        <v>34.299999999999997</v>
      </c>
      <c r="G33" s="542">
        <v>42.5</v>
      </c>
      <c r="H33" s="542">
        <v>42</v>
      </c>
      <c r="I33" s="542">
        <v>39</v>
      </c>
      <c r="J33" s="542">
        <v>38.299999999999997</v>
      </c>
      <c r="K33" s="543" t="s">
        <v>349</v>
      </c>
      <c r="L33" s="364">
        <v>-4</v>
      </c>
    </row>
    <row r="34" spans="1:12" s="369" customFormat="1" ht="15" customHeight="1" x14ac:dyDescent="0.2">
      <c r="A34" s="367" t="s">
        <v>113</v>
      </c>
      <c r="B34" s="368" t="s">
        <v>116</v>
      </c>
      <c r="C34" s="362"/>
      <c r="D34" s="362"/>
      <c r="E34" s="363"/>
      <c r="F34" s="542">
        <v>28</v>
      </c>
      <c r="G34" s="542">
        <v>36</v>
      </c>
      <c r="H34" s="542">
        <v>33.700000000000003</v>
      </c>
      <c r="I34" s="542">
        <v>33.1</v>
      </c>
      <c r="J34" s="542">
        <v>31.5</v>
      </c>
      <c r="K34" s="543" t="s">
        <v>349</v>
      </c>
      <c r="L34" s="364">
        <v>-3.5</v>
      </c>
    </row>
    <row r="35" spans="1:12" s="369" customFormat="1" ht="11.25" x14ac:dyDescent="0.2">
      <c r="A35" s="370"/>
      <c r="B35" s="371" t="s">
        <v>117</v>
      </c>
      <c r="C35" s="372"/>
      <c r="D35" s="372"/>
      <c r="E35" s="373"/>
      <c r="F35" s="545">
        <v>35.200000000000003</v>
      </c>
      <c r="G35" s="545">
        <v>38.700000000000003</v>
      </c>
      <c r="H35" s="545">
        <v>47.1</v>
      </c>
      <c r="I35" s="545">
        <v>42.6</v>
      </c>
      <c r="J35" s="546">
        <v>40</v>
      </c>
      <c r="K35" s="547" t="s">
        <v>349</v>
      </c>
      <c r="L35" s="374">
        <v>-4.7999999999999972</v>
      </c>
    </row>
    <row r="36" spans="1:12" s="369" customFormat="1" ht="15.95" customHeight="1" x14ac:dyDescent="0.2">
      <c r="A36" s="375" t="s">
        <v>350</v>
      </c>
      <c r="B36" s="376"/>
      <c r="C36" s="377"/>
      <c r="D36" s="376"/>
      <c r="E36" s="378"/>
      <c r="F36" s="548">
        <v>4116</v>
      </c>
      <c r="G36" s="548">
        <v>2850</v>
      </c>
      <c r="H36" s="548">
        <v>4022</v>
      </c>
      <c r="I36" s="548">
        <v>4059</v>
      </c>
      <c r="J36" s="548">
        <v>4060</v>
      </c>
      <c r="K36" s="549">
        <v>56</v>
      </c>
      <c r="L36" s="380">
        <v>1.3793103448275863</v>
      </c>
    </row>
    <row r="37" spans="1:12" s="369" customFormat="1" ht="15.95" customHeight="1" x14ac:dyDescent="0.2">
      <c r="A37" s="381"/>
      <c r="B37" s="382" t="s">
        <v>113</v>
      </c>
      <c r="C37" s="382" t="s">
        <v>351</v>
      </c>
      <c r="D37" s="382"/>
      <c r="E37" s="383"/>
      <c r="F37" s="548">
        <v>1220</v>
      </c>
      <c r="G37" s="548">
        <v>1045</v>
      </c>
      <c r="H37" s="548">
        <v>1474</v>
      </c>
      <c r="I37" s="548">
        <v>1432</v>
      </c>
      <c r="J37" s="548">
        <v>1354</v>
      </c>
      <c r="K37" s="549">
        <v>-134</v>
      </c>
      <c r="L37" s="380">
        <v>-9.8966026587887743</v>
      </c>
    </row>
    <row r="38" spans="1:12" s="369" customFormat="1" ht="15.95" customHeight="1" x14ac:dyDescent="0.2">
      <c r="A38" s="381"/>
      <c r="B38" s="384" t="s">
        <v>105</v>
      </c>
      <c r="C38" s="384" t="s">
        <v>106</v>
      </c>
      <c r="D38" s="385"/>
      <c r="E38" s="383"/>
      <c r="F38" s="548">
        <v>2313</v>
      </c>
      <c r="G38" s="548">
        <v>1532</v>
      </c>
      <c r="H38" s="548">
        <v>2142</v>
      </c>
      <c r="I38" s="548">
        <v>2270</v>
      </c>
      <c r="J38" s="550">
        <v>2301</v>
      </c>
      <c r="K38" s="549">
        <v>12</v>
      </c>
      <c r="L38" s="380">
        <v>0.5215123859191656</v>
      </c>
    </row>
    <row r="39" spans="1:12" s="369" customFormat="1" ht="15.95" customHeight="1" x14ac:dyDescent="0.2">
      <c r="A39" s="381"/>
      <c r="B39" s="385"/>
      <c r="C39" s="382" t="s">
        <v>352</v>
      </c>
      <c r="D39" s="385"/>
      <c r="E39" s="383"/>
      <c r="F39" s="548">
        <v>633</v>
      </c>
      <c r="G39" s="548">
        <v>493</v>
      </c>
      <c r="H39" s="548">
        <v>752</v>
      </c>
      <c r="I39" s="548">
        <v>733</v>
      </c>
      <c r="J39" s="548">
        <v>677</v>
      </c>
      <c r="K39" s="549">
        <v>-44</v>
      </c>
      <c r="L39" s="380">
        <v>-6.4992614475627768</v>
      </c>
    </row>
    <row r="40" spans="1:12" s="369" customFormat="1" ht="15.95" customHeight="1" x14ac:dyDescent="0.2">
      <c r="A40" s="381"/>
      <c r="B40" s="384"/>
      <c r="C40" s="384" t="s">
        <v>107</v>
      </c>
      <c r="D40" s="385"/>
      <c r="E40" s="383"/>
      <c r="F40" s="548">
        <v>1803</v>
      </c>
      <c r="G40" s="548">
        <v>1318</v>
      </c>
      <c r="H40" s="548">
        <v>1880</v>
      </c>
      <c r="I40" s="548">
        <v>1789</v>
      </c>
      <c r="J40" s="548">
        <v>1759</v>
      </c>
      <c r="K40" s="549">
        <v>44</v>
      </c>
      <c r="L40" s="380">
        <v>2.5014212620807279</v>
      </c>
    </row>
    <row r="41" spans="1:12" s="369" customFormat="1" ht="24" customHeight="1" x14ac:dyDescent="0.2">
      <c r="A41" s="381"/>
      <c r="B41" s="385"/>
      <c r="C41" s="382" t="s">
        <v>352</v>
      </c>
      <c r="D41" s="385"/>
      <c r="E41" s="383"/>
      <c r="F41" s="548">
        <v>587</v>
      </c>
      <c r="G41" s="548">
        <v>552</v>
      </c>
      <c r="H41" s="548">
        <v>722</v>
      </c>
      <c r="I41" s="548">
        <v>699</v>
      </c>
      <c r="J41" s="550">
        <v>677</v>
      </c>
      <c r="K41" s="549">
        <v>-90</v>
      </c>
      <c r="L41" s="380">
        <v>-13.293943870014772</v>
      </c>
    </row>
    <row r="42" spans="1:12" s="110" customFormat="1" ht="15" customHeight="1" x14ac:dyDescent="0.2">
      <c r="A42" s="381"/>
      <c r="B42" s="384" t="s">
        <v>113</v>
      </c>
      <c r="C42" s="384" t="s">
        <v>353</v>
      </c>
      <c r="D42" s="385"/>
      <c r="E42" s="383"/>
      <c r="F42" s="548">
        <v>756</v>
      </c>
      <c r="G42" s="548">
        <v>509</v>
      </c>
      <c r="H42" s="548">
        <v>1015</v>
      </c>
      <c r="I42" s="548">
        <v>802</v>
      </c>
      <c r="J42" s="548">
        <v>742</v>
      </c>
      <c r="K42" s="549">
        <v>14</v>
      </c>
      <c r="L42" s="380">
        <v>1.8867924528301887</v>
      </c>
    </row>
    <row r="43" spans="1:12" s="110" customFormat="1" ht="15" customHeight="1" x14ac:dyDescent="0.2">
      <c r="A43" s="381"/>
      <c r="B43" s="385"/>
      <c r="C43" s="382" t="s">
        <v>352</v>
      </c>
      <c r="D43" s="385"/>
      <c r="E43" s="383"/>
      <c r="F43" s="548">
        <v>268</v>
      </c>
      <c r="G43" s="548">
        <v>233</v>
      </c>
      <c r="H43" s="548">
        <v>426</v>
      </c>
      <c r="I43" s="548">
        <v>342</v>
      </c>
      <c r="J43" s="548">
        <v>294</v>
      </c>
      <c r="K43" s="549">
        <v>-26</v>
      </c>
      <c r="L43" s="380">
        <v>-8.8435374149659864</v>
      </c>
    </row>
    <row r="44" spans="1:12" s="110" customFormat="1" ht="15" customHeight="1" x14ac:dyDescent="0.2">
      <c r="A44" s="381"/>
      <c r="B44" s="384"/>
      <c r="C44" s="366" t="s">
        <v>109</v>
      </c>
      <c r="D44" s="385"/>
      <c r="E44" s="383"/>
      <c r="F44" s="548">
        <v>2786</v>
      </c>
      <c r="G44" s="548">
        <v>2011</v>
      </c>
      <c r="H44" s="548">
        <v>2569</v>
      </c>
      <c r="I44" s="548">
        <v>2717</v>
      </c>
      <c r="J44" s="550">
        <v>2788</v>
      </c>
      <c r="K44" s="549">
        <v>-2</v>
      </c>
      <c r="L44" s="380">
        <v>-7.1736011477761832E-2</v>
      </c>
    </row>
    <row r="45" spans="1:12" s="110" customFormat="1" ht="15" customHeight="1" x14ac:dyDescent="0.2">
      <c r="A45" s="381"/>
      <c r="B45" s="385"/>
      <c r="C45" s="382" t="s">
        <v>352</v>
      </c>
      <c r="D45" s="385"/>
      <c r="E45" s="383"/>
      <c r="F45" s="548">
        <v>780</v>
      </c>
      <c r="G45" s="548">
        <v>688</v>
      </c>
      <c r="H45" s="548">
        <v>887</v>
      </c>
      <c r="I45" s="548">
        <v>866</v>
      </c>
      <c r="J45" s="548">
        <v>871</v>
      </c>
      <c r="K45" s="549">
        <v>-91</v>
      </c>
      <c r="L45" s="380">
        <v>-10.447761194029852</v>
      </c>
    </row>
    <row r="46" spans="1:12" s="110" customFormat="1" ht="15" customHeight="1" x14ac:dyDescent="0.2">
      <c r="A46" s="381"/>
      <c r="B46" s="384"/>
      <c r="C46" s="366" t="s">
        <v>110</v>
      </c>
      <c r="D46" s="385"/>
      <c r="E46" s="383"/>
      <c r="F46" s="548">
        <v>511</v>
      </c>
      <c r="G46" s="548">
        <v>294</v>
      </c>
      <c r="H46" s="548">
        <v>380</v>
      </c>
      <c r="I46" s="548">
        <v>466</v>
      </c>
      <c r="J46" s="548">
        <v>472</v>
      </c>
      <c r="K46" s="549">
        <v>39</v>
      </c>
      <c r="L46" s="380">
        <v>8.2627118644067803</v>
      </c>
    </row>
    <row r="47" spans="1:12" s="110" customFormat="1" ht="15" customHeight="1" x14ac:dyDescent="0.2">
      <c r="A47" s="381"/>
      <c r="B47" s="385"/>
      <c r="C47" s="382" t="s">
        <v>352</v>
      </c>
      <c r="D47" s="385"/>
      <c r="E47" s="383"/>
      <c r="F47" s="548">
        <v>148</v>
      </c>
      <c r="G47" s="548">
        <v>108</v>
      </c>
      <c r="H47" s="548">
        <v>131</v>
      </c>
      <c r="I47" s="548">
        <v>185</v>
      </c>
      <c r="J47" s="550">
        <v>166</v>
      </c>
      <c r="K47" s="549">
        <v>-18</v>
      </c>
      <c r="L47" s="380">
        <v>-10.843373493975903</v>
      </c>
    </row>
    <row r="48" spans="1:12" s="110" customFormat="1" ht="15" customHeight="1" x14ac:dyDescent="0.2">
      <c r="A48" s="381"/>
      <c r="B48" s="385"/>
      <c r="C48" s="366" t="s">
        <v>111</v>
      </c>
      <c r="D48" s="386"/>
      <c r="E48" s="387"/>
      <c r="F48" s="548">
        <v>63</v>
      </c>
      <c r="G48" s="548">
        <v>36</v>
      </c>
      <c r="H48" s="548">
        <v>58</v>
      </c>
      <c r="I48" s="548">
        <v>74</v>
      </c>
      <c r="J48" s="548">
        <v>58</v>
      </c>
      <c r="K48" s="549">
        <v>5</v>
      </c>
      <c r="L48" s="380">
        <v>8.6206896551724146</v>
      </c>
    </row>
    <row r="49" spans="1:12" s="110" customFormat="1" ht="15" customHeight="1" x14ac:dyDescent="0.2">
      <c r="A49" s="381"/>
      <c r="B49" s="385"/>
      <c r="C49" s="382" t="s">
        <v>352</v>
      </c>
      <c r="D49" s="385"/>
      <c r="E49" s="383"/>
      <c r="F49" s="548">
        <v>24</v>
      </c>
      <c r="G49" s="548">
        <v>16</v>
      </c>
      <c r="H49" s="548">
        <v>30</v>
      </c>
      <c r="I49" s="548">
        <v>39</v>
      </c>
      <c r="J49" s="548">
        <v>23</v>
      </c>
      <c r="K49" s="549">
        <v>1</v>
      </c>
      <c r="L49" s="380">
        <v>4.3478260869565215</v>
      </c>
    </row>
    <row r="50" spans="1:12" s="110" customFormat="1" ht="15" customHeight="1" x14ac:dyDescent="0.2">
      <c r="A50" s="381"/>
      <c r="B50" s="384" t="s">
        <v>113</v>
      </c>
      <c r="C50" s="382" t="s">
        <v>181</v>
      </c>
      <c r="D50" s="385"/>
      <c r="E50" s="383"/>
      <c r="F50" s="548">
        <v>2564</v>
      </c>
      <c r="G50" s="548">
        <v>1696</v>
      </c>
      <c r="H50" s="548">
        <v>2440</v>
      </c>
      <c r="I50" s="548">
        <v>2574</v>
      </c>
      <c r="J50" s="550">
        <v>2594</v>
      </c>
      <c r="K50" s="549">
        <v>-30</v>
      </c>
      <c r="L50" s="380">
        <v>-1.1565150346954511</v>
      </c>
    </row>
    <row r="51" spans="1:12" s="110" customFormat="1" ht="15" customHeight="1" x14ac:dyDescent="0.2">
      <c r="A51" s="381"/>
      <c r="B51" s="385"/>
      <c r="C51" s="382" t="s">
        <v>352</v>
      </c>
      <c r="D51" s="385"/>
      <c r="E51" s="383"/>
      <c r="F51" s="548">
        <v>688</v>
      </c>
      <c r="G51" s="548">
        <v>555</v>
      </c>
      <c r="H51" s="548">
        <v>810</v>
      </c>
      <c r="I51" s="548">
        <v>853</v>
      </c>
      <c r="J51" s="548">
        <v>792</v>
      </c>
      <c r="K51" s="549">
        <v>-104</v>
      </c>
      <c r="L51" s="380">
        <v>-13.131313131313131</v>
      </c>
    </row>
    <row r="52" spans="1:12" s="110" customFormat="1" ht="15" customHeight="1" x14ac:dyDescent="0.2">
      <c r="A52" s="381"/>
      <c r="B52" s="384"/>
      <c r="C52" s="382" t="s">
        <v>182</v>
      </c>
      <c r="D52" s="385"/>
      <c r="E52" s="383"/>
      <c r="F52" s="548">
        <v>1552</v>
      </c>
      <c r="G52" s="548">
        <v>1154</v>
      </c>
      <c r="H52" s="548">
        <v>1582</v>
      </c>
      <c r="I52" s="548">
        <v>1485</v>
      </c>
      <c r="J52" s="548">
        <v>1466</v>
      </c>
      <c r="K52" s="549">
        <v>86</v>
      </c>
      <c r="L52" s="380">
        <v>5.8663028649386089</v>
      </c>
    </row>
    <row r="53" spans="1:12" s="269" customFormat="1" ht="11.25" customHeight="1" x14ac:dyDescent="0.2">
      <c r="A53" s="381"/>
      <c r="B53" s="385"/>
      <c r="C53" s="382" t="s">
        <v>352</v>
      </c>
      <c r="D53" s="385"/>
      <c r="E53" s="383"/>
      <c r="F53" s="548">
        <v>532</v>
      </c>
      <c r="G53" s="548">
        <v>490</v>
      </c>
      <c r="H53" s="548">
        <v>664</v>
      </c>
      <c r="I53" s="548">
        <v>579</v>
      </c>
      <c r="J53" s="550">
        <v>562</v>
      </c>
      <c r="K53" s="549">
        <v>-30</v>
      </c>
      <c r="L53" s="380">
        <v>-5.3380782918149468</v>
      </c>
    </row>
    <row r="54" spans="1:12" s="151" customFormat="1" ht="12.75" customHeight="1" x14ac:dyDescent="0.2">
      <c r="A54" s="381"/>
      <c r="B54" s="384" t="s">
        <v>113</v>
      </c>
      <c r="C54" s="384" t="s">
        <v>116</v>
      </c>
      <c r="D54" s="385"/>
      <c r="E54" s="383"/>
      <c r="F54" s="548">
        <v>3188</v>
      </c>
      <c r="G54" s="548">
        <v>2195</v>
      </c>
      <c r="H54" s="548">
        <v>3131</v>
      </c>
      <c r="I54" s="548">
        <v>3128</v>
      </c>
      <c r="J54" s="548">
        <v>3172</v>
      </c>
      <c r="K54" s="549">
        <v>16</v>
      </c>
      <c r="L54" s="380">
        <v>0.50441361916771754</v>
      </c>
    </row>
    <row r="55" spans="1:12" ht="11.25" x14ac:dyDescent="0.2">
      <c r="A55" s="381"/>
      <c r="B55" s="385"/>
      <c r="C55" s="382" t="s">
        <v>352</v>
      </c>
      <c r="D55" s="385"/>
      <c r="E55" s="383"/>
      <c r="F55" s="548">
        <v>892</v>
      </c>
      <c r="G55" s="548">
        <v>791</v>
      </c>
      <c r="H55" s="548">
        <v>1054</v>
      </c>
      <c r="I55" s="548">
        <v>1035</v>
      </c>
      <c r="J55" s="548">
        <v>999</v>
      </c>
      <c r="K55" s="549">
        <v>-107</v>
      </c>
      <c r="L55" s="380">
        <v>-10.71071071071071</v>
      </c>
    </row>
    <row r="56" spans="1:12" ht="14.25" customHeight="1" x14ac:dyDescent="0.2">
      <c r="A56" s="381"/>
      <c r="B56" s="385"/>
      <c r="C56" s="384" t="s">
        <v>117</v>
      </c>
      <c r="D56" s="385"/>
      <c r="E56" s="383"/>
      <c r="F56" s="548">
        <v>926</v>
      </c>
      <c r="G56" s="548">
        <v>654</v>
      </c>
      <c r="H56" s="548">
        <v>889</v>
      </c>
      <c r="I56" s="548">
        <v>930</v>
      </c>
      <c r="J56" s="548">
        <v>886</v>
      </c>
      <c r="K56" s="549">
        <v>40</v>
      </c>
      <c r="L56" s="380">
        <v>4.5146726862302486</v>
      </c>
    </row>
    <row r="57" spans="1:12" ht="18.75" customHeight="1" x14ac:dyDescent="0.2">
      <c r="A57" s="388"/>
      <c r="B57" s="389"/>
      <c r="C57" s="390" t="s">
        <v>352</v>
      </c>
      <c r="D57" s="389"/>
      <c r="E57" s="391"/>
      <c r="F57" s="551">
        <v>326</v>
      </c>
      <c r="G57" s="552">
        <v>253</v>
      </c>
      <c r="H57" s="552">
        <v>419</v>
      </c>
      <c r="I57" s="552">
        <v>396</v>
      </c>
      <c r="J57" s="552">
        <v>354</v>
      </c>
      <c r="K57" s="553">
        <f t="shared" ref="K57" si="0">IF(OR(F57=".",J57=".")=TRUE,".",IF(OR(F57="*",J57="*")=TRUE,"*",IF(AND(F57="-",J57="-")=TRUE,"-",IF(AND(ISNUMBER(J57),ISNUMBER(F57))=TRUE,IF(F57-J57=0,0,F57-J57),IF(ISNUMBER(F57)=TRUE,F57,-J57)))))</f>
        <v>-28</v>
      </c>
      <c r="L57" s="392">
        <f t="shared" ref="L57" si="1">IF(K57 =".",".",IF(K57 ="*","*",IF(K57="-","-",IF(K57=0,0,IF(OR(J57="-",J57=".",F57="-",F57=".")=TRUE,"X",IF(J57=0,"0,0",IF(ABS(K57*100/J57)&gt;250,".X",(K57*100/J57))))))))</f>
        <v>-7.9096045197740112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4251</v>
      </c>
      <c r="E11" s="114">
        <v>3000</v>
      </c>
      <c r="F11" s="114">
        <v>5439</v>
      </c>
      <c r="G11" s="114">
        <v>4138</v>
      </c>
      <c r="H11" s="140">
        <v>4190</v>
      </c>
      <c r="I11" s="115">
        <v>61</v>
      </c>
      <c r="J11" s="116">
        <v>1.4558472553699284</v>
      </c>
    </row>
    <row r="12" spans="1:15" s="110" customFormat="1" ht="24.95" customHeight="1" x14ac:dyDescent="0.2">
      <c r="A12" s="193" t="s">
        <v>132</v>
      </c>
      <c r="B12" s="194" t="s">
        <v>133</v>
      </c>
      <c r="C12" s="113">
        <v>6.7748764996471422</v>
      </c>
      <c r="D12" s="115">
        <v>288</v>
      </c>
      <c r="E12" s="114">
        <v>168</v>
      </c>
      <c r="F12" s="114">
        <v>429</v>
      </c>
      <c r="G12" s="114">
        <v>232</v>
      </c>
      <c r="H12" s="140">
        <v>300</v>
      </c>
      <c r="I12" s="115">
        <v>-12</v>
      </c>
      <c r="J12" s="116">
        <v>-4</v>
      </c>
    </row>
    <row r="13" spans="1:15" s="110" customFormat="1" ht="24.95" customHeight="1" x14ac:dyDescent="0.2">
      <c r="A13" s="193" t="s">
        <v>134</v>
      </c>
      <c r="B13" s="199" t="s">
        <v>214</v>
      </c>
      <c r="C13" s="113">
        <v>0.75276405551634906</v>
      </c>
      <c r="D13" s="115">
        <v>32</v>
      </c>
      <c r="E13" s="114">
        <v>22</v>
      </c>
      <c r="F13" s="114">
        <v>38</v>
      </c>
      <c r="G13" s="114">
        <v>31</v>
      </c>
      <c r="H13" s="140">
        <v>143</v>
      </c>
      <c r="I13" s="115">
        <v>-111</v>
      </c>
      <c r="J13" s="116">
        <v>-77.622377622377627</v>
      </c>
    </row>
    <row r="14" spans="1:15" s="287" customFormat="1" ht="24.95" customHeight="1" x14ac:dyDescent="0.2">
      <c r="A14" s="193" t="s">
        <v>215</v>
      </c>
      <c r="B14" s="199" t="s">
        <v>137</v>
      </c>
      <c r="C14" s="113">
        <v>12.444130792754645</v>
      </c>
      <c r="D14" s="115">
        <v>529</v>
      </c>
      <c r="E14" s="114">
        <v>452</v>
      </c>
      <c r="F14" s="114">
        <v>577</v>
      </c>
      <c r="G14" s="114">
        <v>606</v>
      </c>
      <c r="H14" s="140">
        <v>466</v>
      </c>
      <c r="I14" s="115">
        <v>63</v>
      </c>
      <c r="J14" s="116">
        <v>13.519313304721029</v>
      </c>
      <c r="K14" s="110"/>
      <c r="L14" s="110"/>
      <c r="M14" s="110"/>
      <c r="N14" s="110"/>
      <c r="O14" s="110"/>
    </row>
    <row r="15" spans="1:15" s="110" customFormat="1" ht="24.95" customHeight="1" x14ac:dyDescent="0.2">
      <c r="A15" s="193" t="s">
        <v>216</v>
      </c>
      <c r="B15" s="199" t="s">
        <v>217</v>
      </c>
      <c r="C15" s="113">
        <v>4.4460127028934364</v>
      </c>
      <c r="D15" s="115">
        <v>189</v>
      </c>
      <c r="E15" s="114">
        <v>134</v>
      </c>
      <c r="F15" s="114">
        <v>270</v>
      </c>
      <c r="G15" s="114">
        <v>218</v>
      </c>
      <c r="H15" s="140">
        <v>170</v>
      </c>
      <c r="I15" s="115">
        <v>19</v>
      </c>
      <c r="J15" s="116">
        <v>11.176470588235293</v>
      </c>
    </row>
    <row r="16" spans="1:15" s="287" customFormat="1" ht="24.95" customHeight="1" x14ac:dyDescent="0.2">
      <c r="A16" s="193" t="s">
        <v>218</v>
      </c>
      <c r="B16" s="199" t="s">
        <v>141</v>
      </c>
      <c r="C16" s="113">
        <v>7.3394495412844041</v>
      </c>
      <c r="D16" s="115">
        <v>312</v>
      </c>
      <c r="E16" s="114">
        <v>289</v>
      </c>
      <c r="F16" s="114">
        <v>258</v>
      </c>
      <c r="G16" s="114">
        <v>356</v>
      </c>
      <c r="H16" s="140">
        <v>255</v>
      </c>
      <c r="I16" s="115">
        <v>57</v>
      </c>
      <c r="J16" s="116">
        <v>22.352941176470587</v>
      </c>
      <c r="K16" s="110"/>
      <c r="L16" s="110"/>
      <c r="M16" s="110"/>
      <c r="N16" s="110"/>
      <c r="O16" s="110"/>
    </row>
    <row r="17" spans="1:15" s="110" customFormat="1" ht="24.95" customHeight="1" x14ac:dyDescent="0.2">
      <c r="A17" s="193" t="s">
        <v>142</v>
      </c>
      <c r="B17" s="199" t="s">
        <v>220</v>
      </c>
      <c r="C17" s="113">
        <v>0.65866854857680546</v>
      </c>
      <c r="D17" s="115">
        <v>28</v>
      </c>
      <c r="E17" s="114">
        <v>29</v>
      </c>
      <c r="F17" s="114">
        <v>49</v>
      </c>
      <c r="G17" s="114">
        <v>32</v>
      </c>
      <c r="H17" s="140">
        <v>41</v>
      </c>
      <c r="I17" s="115">
        <v>-13</v>
      </c>
      <c r="J17" s="116">
        <v>-31.707317073170731</v>
      </c>
    </row>
    <row r="18" spans="1:15" s="287" customFormat="1" ht="24.95" customHeight="1" x14ac:dyDescent="0.2">
      <c r="A18" s="201" t="s">
        <v>144</v>
      </c>
      <c r="B18" s="202" t="s">
        <v>145</v>
      </c>
      <c r="C18" s="113">
        <v>9.6918372147729954</v>
      </c>
      <c r="D18" s="115">
        <v>412</v>
      </c>
      <c r="E18" s="114">
        <v>193</v>
      </c>
      <c r="F18" s="114">
        <v>563</v>
      </c>
      <c r="G18" s="114">
        <v>330</v>
      </c>
      <c r="H18" s="140">
        <v>345</v>
      </c>
      <c r="I18" s="115">
        <v>67</v>
      </c>
      <c r="J18" s="116">
        <v>19.420289855072465</v>
      </c>
      <c r="K18" s="110"/>
      <c r="L18" s="110"/>
      <c r="M18" s="110"/>
      <c r="N18" s="110"/>
      <c r="O18" s="110"/>
    </row>
    <row r="19" spans="1:15" s="110" customFormat="1" ht="24.95" customHeight="1" x14ac:dyDescent="0.2">
      <c r="A19" s="193" t="s">
        <v>146</v>
      </c>
      <c r="B19" s="199" t="s">
        <v>147</v>
      </c>
      <c r="C19" s="113">
        <v>12.350035285815101</v>
      </c>
      <c r="D19" s="115">
        <v>525</v>
      </c>
      <c r="E19" s="114">
        <v>429</v>
      </c>
      <c r="F19" s="114">
        <v>858</v>
      </c>
      <c r="G19" s="114">
        <v>506</v>
      </c>
      <c r="H19" s="140">
        <v>554</v>
      </c>
      <c r="I19" s="115">
        <v>-29</v>
      </c>
      <c r="J19" s="116">
        <v>-5.2346570397111911</v>
      </c>
    </row>
    <row r="20" spans="1:15" s="287" customFormat="1" ht="24.95" customHeight="1" x14ac:dyDescent="0.2">
      <c r="A20" s="193" t="s">
        <v>148</v>
      </c>
      <c r="B20" s="199" t="s">
        <v>149</v>
      </c>
      <c r="C20" s="113">
        <v>5.6927781698423896</v>
      </c>
      <c r="D20" s="115">
        <v>242</v>
      </c>
      <c r="E20" s="114">
        <v>215</v>
      </c>
      <c r="F20" s="114">
        <v>247</v>
      </c>
      <c r="G20" s="114">
        <v>257</v>
      </c>
      <c r="H20" s="140">
        <v>316</v>
      </c>
      <c r="I20" s="115">
        <v>-74</v>
      </c>
      <c r="J20" s="116">
        <v>-23.417721518987342</v>
      </c>
      <c r="K20" s="110"/>
      <c r="L20" s="110"/>
      <c r="M20" s="110"/>
      <c r="N20" s="110"/>
      <c r="O20" s="110"/>
    </row>
    <row r="21" spans="1:15" s="110" customFormat="1" ht="24.95" customHeight="1" x14ac:dyDescent="0.2">
      <c r="A21" s="201" t="s">
        <v>150</v>
      </c>
      <c r="B21" s="202" t="s">
        <v>151</v>
      </c>
      <c r="C21" s="113">
        <v>11.738414490708069</v>
      </c>
      <c r="D21" s="115">
        <v>499</v>
      </c>
      <c r="E21" s="114">
        <v>271</v>
      </c>
      <c r="F21" s="114">
        <v>398</v>
      </c>
      <c r="G21" s="114">
        <v>703</v>
      </c>
      <c r="H21" s="140">
        <v>482</v>
      </c>
      <c r="I21" s="115">
        <v>17</v>
      </c>
      <c r="J21" s="116">
        <v>3.5269709543568464</v>
      </c>
    </row>
    <row r="22" spans="1:15" s="110" customFormat="1" ht="24.95" customHeight="1" x14ac:dyDescent="0.2">
      <c r="A22" s="201" t="s">
        <v>152</v>
      </c>
      <c r="B22" s="199" t="s">
        <v>153</v>
      </c>
      <c r="C22" s="113">
        <v>0.3058103975535168</v>
      </c>
      <c r="D22" s="115">
        <v>13</v>
      </c>
      <c r="E22" s="114">
        <v>7</v>
      </c>
      <c r="F22" s="114">
        <v>43</v>
      </c>
      <c r="G22" s="114">
        <v>29</v>
      </c>
      <c r="H22" s="140">
        <v>15</v>
      </c>
      <c r="I22" s="115">
        <v>-2</v>
      </c>
      <c r="J22" s="116">
        <v>-13.333333333333334</v>
      </c>
    </row>
    <row r="23" spans="1:15" s="110" customFormat="1" ht="24.95" customHeight="1" x14ac:dyDescent="0.2">
      <c r="A23" s="193" t="s">
        <v>154</v>
      </c>
      <c r="B23" s="199" t="s">
        <v>155</v>
      </c>
      <c r="C23" s="113">
        <v>0.94095506939543638</v>
      </c>
      <c r="D23" s="115">
        <v>40</v>
      </c>
      <c r="E23" s="114">
        <v>16</v>
      </c>
      <c r="F23" s="114">
        <v>57</v>
      </c>
      <c r="G23" s="114">
        <v>22</v>
      </c>
      <c r="H23" s="140">
        <v>26</v>
      </c>
      <c r="I23" s="115">
        <v>14</v>
      </c>
      <c r="J23" s="116">
        <v>53.846153846153847</v>
      </c>
    </row>
    <row r="24" spans="1:15" s="110" customFormat="1" ht="24.95" customHeight="1" x14ac:dyDescent="0.2">
      <c r="A24" s="193" t="s">
        <v>156</v>
      </c>
      <c r="B24" s="199" t="s">
        <v>221</v>
      </c>
      <c r="C24" s="113">
        <v>4.1872500588096919</v>
      </c>
      <c r="D24" s="115">
        <v>178</v>
      </c>
      <c r="E24" s="114">
        <v>93</v>
      </c>
      <c r="F24" s="114">
        <v>177</v>
      </c>
      <c r="G24" s="114">
        <v>139</v>
      </c>
      <c r="H24" s="140">
        <v>130</v>
      </c>
      <c r="I24" s="115">
        <v>48</v>
      </c>
      <c r="J24" s="116">
        <v>36.92307692307692</v>
      </c>
    </row>
    <row r="25" spans="1:15" s="110" customFormat="1" ht="24.95" customHeight="1" x14ac:dyDescent="0.2">
      <c r="A25" s="193" t="s">
        <v>222</v>
      </c>
      <c r="B25" s="204" t="s">
        <v>159</v>
      </c>
      <c r="C25" s="113">
        <v>4.093154551870148</v>
      </c>
      <c r="D25" s="115">
        <v>174</v>
      </c>
      <c r="E25" s="114">
        <v>133</v>
      </c>
      <c r="F25" s="114">
        <v>170</v>
      </c>
      <c r="G25" s="114">
        <v>183</v>
      </c>
      <c r="H25" s="140">
        <v>141</v>
      </c>
      <c r="I25" s="115">
        <v>33</v>
      </c>
      <c r="J25" s="116">
        <v>23.404255319148938</v>
      </c>
    </row>
    <row r="26" spans="1:15" s="110" customFormat="1" ht="24.95" customHeight="1" x14ac:dyDescent="0.2">
      <c r="A26" s="201">
        <v>782.78300000000002</v>
      </c>
      <c r="B26" s="203" t="s">
        <v>160</v>
      </c>
      <c r="C26" s="113">
        <v>6.5631616090331688</v>
      </c>
      <c r="D26" s="115">
        <v>279</v>
      </c>
      <c r="E26" s="114">
        <v>207</v>
      </c>
      <c r="F26" s="114">
        <v>338</v>
      </c>
      <c r="G26" s="114">
        <v>280</v>
      </c>
      <c r="H26" s="140">
        <v>289</v>
      </c>
      <c r="I26" s="115">
        <v>-10</v>
      </c>
      <c r="J26" s="116">
        <v>-3.4602076124567476</v>
      </c>
    </row>
    <row r="27" spans="1:15" s="110" customFormat="1" ht="24.95" customHeight="1" x14ac:dyDescent="0.2">
      <c r="A27" s="193" t="s">
        <v>161</v>
      </c>
      <c r="B27" s="199" t="s">
        <v>162</v>
      </c>
      <c r="C27" s="113">
        <v>3.0110562220653962</v>
      </c>
      <c r="D27" s="115">
        <v>128</v>
      </c>
      <c r="E27" s="114">
        <v>111</v>
      </c>
      <c r="F27" s="114">
        <v>226</v>
      </c>
      <c r="G27" s="114">
        <v>165</v>
      </c>
      <c r="H27" s="140">
        <v>160</v>
      </c>
      <c r="I27" s="115">
        <v>-32</v>
      </c>
      <c r="J27" s="116">
        <v>-20</v>
      </c>
    </row>
    <row r="28" spans="1:15" s="110" customFormat="1" ht="24.95" customHeight="1" x14ac:dyDescent="0.2">
      <c r="A28" s="193" t="s">
        <v>163</v>
      </c>
      <c r="B28" s="199" t="s">
        <v>164</v>
      </c>
      <c r="C28" s="113">
        <v>2.6111503175723358</v>
      </c>
      <c r="D28" s="115">
        <v>111</v>
      </c>
      <c r="E28" s="114">
        <v>87</v>
      </c>
      <c r="F28" s="114">
        <v>271</v>
      </c>
      <c r="G28" s="114">
        <v>76</v>
      </c>
      <c r="H28" s="140">
        <v>107</v>
      </c>
      <c r="I28" s="115">
        <v>4</v>
      </c>
      <c r="J28" s="116">
        <v>3.7383177570093458</v>
      </c>
    </row>
    <row r="29" spans="1:15" s="110" customFormat="1" ht="24.95" customHeight="1" x14ac:dyDescent="0.2">
      <c r="A29" s="193">
        <v>86</v>
      </c>
      <c r="B29" s="199" t="s">
        <v>165</v>
      </c>
      <c r="C29" s="113">
        <v>6.6807809927075983</v>
      </c>
      <c r="D29" s="115">
        <v>284</v>
      </c>
      <c r="E29" s="114">
        <v>169</v>
      </c>
      <c r="F29" s="114">
        <v>293</v>
      </c>
      <c r="G29" s="114">
        <v>165</v>
      </c>
      <c r="H29" s="140">
        <v>203</v>
      </c>
      <c r="I29" s="115">
        <v>81</v>
      </c>
      <c r="J29" s="116">
        <v>39.901477832512313</v>
      </c>
    </row>
    <row r="30" spans="1:15" s="110" customFormat="1" ht="24.95" customHeight="1" x14ac:dyDescent="0.2">
      <c r="A30" s="193">
        <v>87.88</v>
      </c>
      <c r="B30" s="204" t="s">
        <v>166</v>
      </c>
      <c r="C30" s="113">
        <v>8.8214537755822153</v>
      </c>
      <c r="D30" s="115">
        <v>375</v>
      </c>
      <c r="E30" s="114">
        <v>352</v>
      </c>
      <c r="F30" s="114">
        <v>593</v>
      </c>
      <c r="G30" s="114">
        <v>307</v>
      </c>
      <c r="H30" s="140">
        <v>355</v>
      </c>
      <c r="I30" s="115">
        <v>20</v>
      </c>
      <c r="J30" s="116">
        <v>5.6338028169014081</v>
      </c>
    </row>
    <row r="31" spans="1:15" s="110" customFormat="1" ht="24.95" customHeight="1" x14ac:dyDescent="0.2">
      <c r="A31" s="193" t="s">
        <v>167</v>
      </c>
      <c r="B31" s="199" t="s">
        <v>168</v>
      </c>
      <c r="C31" s="113">
        <v>3.3403904963537991</v>
      </c>
      <c r="D31" s="115">
        <v>142</v>
      </c>
      <c r="E31" s="114">
        <v>75</v>
      </c>
      <c r="F31" s="114">
        <v>161</v>
      </c>
      <c r="G31" s="114">
        <v>107</v>
      </c>
      <c r="H31" s="140">
        <v>157</v>
      </c>
      <c r="I31" s="115">
        <v>-15</v>
      </c>
      <c r="J31" s="116">
        <v>-9.5541401273885356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6.7748764996471422</v>
      </c>
      <c r="D34" s="115">
        <v>288</v>
      </c>
      <c r="E34" s="114">
        <v>168</v>
      </c>
      <c r="F34" s="114">
        <v>429</v>
      </c>
      <c r="G34" s="114">
        <v>232</v>
      </c>
      <c r="H34" s="140">
        <v>300</v>
      </c>
      <c r="I34" s="115">
        <v>-12</v>
      </c>
      <c r="J34" s="116">
        <v>-4</v>
      </c>
    </row>
    <row r="35" spans="1:10" s="110" customFormat="1" ht="24.95" customHeight="1" x14ac:dyDescent="0.2">
      <c r="A35" s="292" t="s">
        <v>171</v>
      </c>
      <c r="B35" s="293" t="s">
        <v>172</v>
      </c>
      <c r="C35" s="113">
        <v>22.888732063043989</v>
      </c>
      <c r="D35" s="115">
        <v>973</v>
      </c>
      <c r="E35" s="114">
        <v>667</v>
      </c>
      <c r="F35" s="114">
        <v>1178</v>
      </c>
      <c r="G35" s="114">
        <v>967</v>
      </c>
      <c r="H35" s="140">
        <v>954</v>
      </c>
      <c r="I35" s="115">
        <v>19</v>
      </c>
      <c r="J35" s="116">
        <v>1.9916142557651992</v>
      </c>
    </row>
    <row r="36" spans="1:10" s="110" customFormat="1" ht="24.95" customHeight="1" x14ac:dyDescent="0.2">
      <c r="A36" s="294" t="s">
        <v>173</v>
      </c>
      <c r="B36" s="295" t="s">
        <v>174</v>
      </c>
      <c r="C36" s="125">
        <v>70.336391437308862</v>
      </c>
      <c r="D36" s="143">
        <v>2990</v>
      </c>
      <c r="E36" s="144">
        <v>2165</v>
      </c>
      <c r="F36" s="144">
        <v>3832</v>
      </c>
      <c r="G36" s="144">
        <v>2939</v>
      </c>
      <c r="H36" s="145">
        <v>2935</v>
      </c>
      <c r="I36" s="143">
        <v>55</v>
      </c>
      <c r="J36" s="146">
        <v>1.8739352640545144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4251</v>
      </c>
      <c r="F11" s="264">
        <v>3000</v>
      </c>
      <c r="G11" s="264">
        <v>5439</v>
      </c>
      <c r="H11" s="264">
        <v>4138</v>
      </c>
      <c r="I11" s="265">
        <v>4190</v>
      </c>
      <c r="J11" s="263">
        <v>61</v>
      </c>
      <c r="K11" s="266">
        <v>1.4558472553699284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27.358268642672311</v>
      </c>
      <c r="E13" s="115">
        <v>1163</v>
      </c>
      <c r="F13" s="114">
        <v>918</v>
      </c>
      <c r="G13" s="114">
        <v>1285</v>
      </c>
      <c r="H13" s="114">
        <v>1253</v>
      </c>
      <c r="I13" s="140">
        <v>1288</v>
      </c>
      <c r="J13" s="115">
        <v>-125</v>
      </c>
      <c r="K13" s="116">
        <v>-9.7049689440993792</v>
      </c>
    </row>
    <row r="14" spans="1:15" ht="15.95" customHeight="1" x14ac:dyDescent="0.2">
      <c r="A14" s="306" t="s">
        <v>230</v>
      </c>
      <c r="B14" s="307"/>
      <c r="C14" s="308"/>
      <c r="D14" s="113">
        <v>60.738649729475419</v>
      </c>
      <c r="E14" s="115">
        <v>2582</v>
      </c>
      <c r="F14" s="114">
        <v>1699</v>
      </c>
      <c r="G14" s="114">
        <v>3519</v>
      </c>
      <c r="H14" s="114">
        <v>2407</v>
      </c>
      <c r="I14" s="140">
        <v>2377</v>
      </c>
      <c r="J14" s="115">
        <v>205</v>
      </c>
      <c r="K14" s="116">
        <v>8.6243163651661767</v>
      </c>
    </row>
    <row r="15" spans="1:15" ht="15.95" customHeight="1" x14ac:dyDescent="0.2">
      <c r="A15" s="306" t="s">
        <v>231</v>
      </c>
      <c r="B15" s="307"/>
      <c r="C15" s="308"/>
      <c r="D15" s="113">
        <v>6.6337332392378263</v>
      </c>
      <c r="E15" s="115">
        <v>282</v>
      </c>
      <c r="F15" s="114">
        <v>205</v>
      </c>
      <c r="G15" s="114">
        <v>287</v>
      </c>
      <c r="H15" s="114">
        <v>267</v>
      </c>
      <c r="I15" s="140">
        <v>287</v>
      </c>
      <c r="J15" s="115">
        <v>-5</v>
      </c>
      <c r="K15" s="116">
        <v>-1.7421602787456445</v>
      </c>
    </row>
    <row r="16" spans="1:15" ht="15.95" customHeight="1" x14ac:dyDescent="0.2">
      <c r="A16" s="306" t="s">
        <v>232</v>
      </c>
      <c r="B16" s="307"/>
      <c r="C16" s="308"/>
      <c r="D16" s="113">
        <v>5.2223006351446717</v>
      </c>
      <c r="E16" s="115">
        <v>222</v>
      </c>
      <c r="F16" s="114">
        <v>171</v>
      </c>
      <c r="G16" s="114">
        <v>313</v>
      </c>
      <c r="H16" s="114">
        <v>204</v>
      </c>
      <c r="I16" s="140">
        <v>231</v>
      </c>
      <c r="J16" s="115">
        <v>-9</v>
      </c>
      <c r="K16" s="116">
        <v>-3.8961038961038961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5.6927781698423896</v>
      </c>
      <c r="E18" s="115">
        <v>242</v>
      </c>
      <c r="F18" s="114">
        <v>159</v>
      </c>
      <c r="G18" s="114">
        <v>414</v>
      </c>
      <c r="H18" s="114">
        <v>190</v>
      </c>
      <c r="I18" s="140">
        <v>267</v>
      </c>
      <c r="J18" s="115">
        <v>-25</v>
      </c>
      <c r="K18" s="116">
        <v>-9.3632958801498134</v>
      </c>
    </row>
    <row r="19" spans="1:11" ht="14.1" customHeight="1" x14ac:dyDescent="0.2">
      <c r="A19" s="306" t="s">
        <v>235</v>
      </c>
      <c r="B19" s="307" t="s">
        <v>236</v>
      </c>
      <c r="C19" s="308"/>
      <c r="D19" s="113">
        <v>3.5285815102328866</v>
      </c>
      <c r="E19" s="115">
        <v>150</v>
      </c>
      <c r="F19" s="114">
        <v>105</v>
      </c>
      <c r="G19" s="114">
        <v>316</v>
      </c>
      <c r="H19" s="114">
        <v>113</v>
      </c>
      <c r="I19" s="140">
        <v>179</v>
      </c>
      <c r="J19" s="115">
        <v>-29</v>
      </c>
      <c r="K19" s="116">
        <v>-16.201117318435752</v>
      </c>
    </row>
    <row r="20" spans="1:11" ht="14.1" customHeight="1" x14ac:dyDescent="0.2">
      <c r="A20" s="306">
        <v>12</v>
      </c>
      <c r="B20" s="307" t="s">
        <v>237</v>
      </c>
      <c r="C20" s="308"/>
      <c r="D20" s="113">
        <v>1.9760056457304165</v>
      </c>
      <c r="E20" s="115">
        <v>84</v>
      </c>
      <c r="F20" s="114">
        <v>44</v>
      </c>
      <c r="G20" s="114">
        <v>63</v>
      </c>
      <c r="H20" s="114">
        <v>63</v>
      </c>
      <c r="I20" s="140">
        <v>76</v>
      </c>
      <c r="J20" s="115">
        <v>8</v>
      </c>
      <c r="K20" s="116">
        <v>10.526315789473685</v>
      </c>
    </row>
    <row r="21" spans="1:11" ht="14.1" customHeight="1" x14ac:dyDescent="0.2">
      <c r="A21" s="306">
        <v>21</v>
      </c>
      <c r="B21" s="307" t="s">
        <v>238</v>
      </c>
      <c r="C21" s="308"/>
      <c r="D21" s="113">
        <v>0.18819101387908727</v>
      </c>
      <c r="E21" s="115">
        <v>8</v>
      </c>
      <c r="F21" s="114">
        <v>0</v>
      </c>
      <c r="G21" s="114">
        <v>7</v>
      </c>
      <c r="H21" s="114" t="s">
        <v>513</v>
      </c>
      <c r="I21" s="140">
        <v>8</v>
      </c>
      <c r="J21" s="115">
        <v>0</v>
      </c>
      <c r="K21" s="116">
        <v>0</v>
      </c>
    </row>
    <row r="22" spans="1:11" ht="14.1" customHeight="1" x14ac:dyDescent="0.2">
      <c r="A22" s="306">
        <v>22</v>
      </c>
      <c r="B22" s="307" t="s">
        <v>239</v>
      </c>
      <c r="C22" s="308"/>
      <c r="D22" s="113">
        <v>1.6466713714420136</v>
      </c>
      <c r="E22" s="115">
        <v>70</v>
      </c>
      <c r="F22" s="114">
        <v>57</v>
      </c>
      <c r="G22" s="114">
        <v>106</v>
      </c>
      <c r="H22" s="114">
        <v>84</v>
      </c>
      <c r="I22" s="140">
        <v>86</v>
      </c>
      <c r="J22" s="115">
        <v>-16</v>
      </c>
      <c r="K22" s="116">
        <v>-18.604651162790699</v>
      </c>
    </row>
    <row r="23" spans="1:11" ht="14.1" customHeight="1" x14ac:dyDescent="0.2">
      <c r="A23" s="306">
        <v>23</v>
      </c>
      <c r="B23" s="307" t="s">
        <v>240</v>
      </c>
      <c r="C23" s="308"/>
      <c r="D23" s="113">
        <v>0.35285815102328866</v>
      </c>
      <c r="E23" s="115">
        <v>15</v>
      </c>
      <c r="F23" s="114">
        <v>5</v>
      </c>
      <c r="G23" s="114">
        <v>12</v>
      </c>
      <c r="H23" s="114">
        <v>10</v>
      </c>
      <c r="I23" s="140">
        <v>8</v>
      </c>
      <c r="J23" s="115">
        <v>7</v>
      </c>
      <c r="K23" s="116">
        <v>87.5</v>
      </c>
    </row>
    <row r="24" spans="1:11" ht="14.1" customHeight="1" x14ac:dyDescent="0.2">
      <c r="A24" s="306">
        <v>24</v>
      </c>
      <c r="B24" s="307" t="s">
        <v>241</v>
      </c>
      <c r="C24" s="308"/>
      <c r="D24" s="113">
        <v>4.2107739355445775</v>
      </c>
      <c r="E24" s="115">
        <v>179</v>
      </c>
      <c r="F24" s="114">
        <v>83</v>
      </c>
      <c r="G24" s="114">
        <v>134</v>
      </c>
      <c r="H24" s="114">
        <v>130</v>
      </c>
      <c r="I24" s="140">
        <v>98</v>
      </c>
      <c r="J24" s="115">
        <v>81</v>
      </c>
      <c r="K24" s="116">
        <v>82.65306122448979</v>
      </c>
    </row>
    <row r="25" spans="1:11" ht="14.1" customHeight="1" x14ac:dyDescent="0.2">
      <c r="A25" s="306">
        <v>25</v>
      </c>
      <c r="B25" s="307" t="s">
        <v>242</v>
      </c>
      <c r="C25" s="308"/>
      <c r="D25" s="113">
        <v>3.5285815102328866</v>
      </c>
      <c r="E25" s="115">
        <v>150</v>
      </c>
      <c r="F25" s="114">
        <v>100</v>
      </c>
      <c r="G25" s="114">
        <v>201</v>
      </c>
      <c r="H25" s="114">
        <v>131</v>
      </c>
      <c r="I25" s="140">
        <v>187</v>
      </c>
      <c r="J25" s="115">
        <v>-37</v>
      </c>
      <c r="K25" s="116">
        <v>-19.786096256684491</v>
      </c>
    </row>
    <row r="26" spans="1:11" ht="14.1" customHeight="1" x14ac:dyDescent="0.2">
      <c r="A26" s="306">
        <v>26</v>
      </c>
      <c r="B26" s="307" t="s">
        <v>243</v>
      </c>
      <c r="C26" s="308"/>
      <c r="D26" s="113">
        <v>2.1171489061397319</v>
      </c>
      <c r="E26" s="115">
        <v>90</v>
      </c>
      <c r="F26" s="114">
        <v>51</v>
      </c>
      <c r="G26" s="114">
        <v>127</v>
      </c>
      <c r="H26" s="114">
        <v>59</v>
      </c>
      <c r="I26" s="140">
        <v>107</v>
      </c>
      <c r="J26" s="115">
        <v>-17</v>
      </c>
      <c r="K26" s="116">
        <v>-15.88785046728972</v>
      </c>
    </row>
    <row r="27" spans="1:11" ht="14.1" customHeight="1" x14ac:dyDescent="0.2">
      <c r="A27" s="306">
        <v>27</v>
      </c>
      <c r="B27" s="307" t="s">
        <v>244</v>
      </c>
      <c r="C27" s="308"/>
      <c r="D27" s="113">
        <v>0.94095506939543638</v>
      </c>
      <c r="E27" s="115">
        <v>40</v>
      </c>
      <c r="F27" s="114">
        <v>41</v>
      </c>
      <c r="G27" s="114">
        <v>35</v>
      </c>
      <c r="H27" s="114">
        <v>51</v>
      </c>
      <c r="I27" s="140">
        <v>48</v>
      </c>
      <c r="J27" s="115">
        <v>-8</v>
      </c>
      <c r="K27" s="116">
        <v>-16.666666666666668</v>
      </c>
    </row>
    <row r="28" spans="1:11" ht="14.1" customHeight="1" x14ac:dyDescent="0.2">
      <c r="A28" s="306">
        <v>28</v>
      </c>
      <c r="B28" s="307" t="s">
        <v>245</v>
      </c>
      <c r="C28" s="308"/>
      <c r="D28" s="113">
        <v>0.14114326040931546</v>
      </c>
      <c r="E28" s="115">
        <v>6</v>
      </c>
      <c r="F28" s="114" t="s">
        <v>513</v>
      </c>
      <c r="G28" s="114" t="s">
        <v>513</v>
      </c>
      <c r="H28" s="114">
        <v>6</v>
      </c>
      <c r="I28" s="140">
        <v>4</v>
      </c>
      <c r="J28" s="115">
        <v>2</v>
      </c>
      <c r="K28" s="116">
        <v>50</v>
      </c>
    </row>
    <row r="29" spans="1:11" ht="14.1" customHeight="1" x14ac:dyDescent="0.2">
      <c r="A29" s="306">
        <v>29</v>
      </c>
      <c r="B29" s="307" t="s">
        <v>246</v>
      </c>
      <c r="C29" s="308"/>
      <c r="D29" s="113">
        <v>7.2218301576099737</v>
      </c>
      <c r="E29" s="115">
        <v>307</v>
      </c>
      <c r="F29" s="114">
        <v>225</v>
      </c>
      <c r="G29" s="114">
        <v>325</v>
      </c>
      <c r="H29" s="114">
        <v>334</v>
      </c>
      <c r="I29" s="140">
        <v>282</v>
      </c>
      <c r="J29" s="115">
        <v>25</v>
      </c>
      <c r="K29" s="116">
        <v>8.8652482269503547</v>
      </c>
    </row>
    <row r="30" spans="1:11" ht="14.1" customHeight="1" x14ac:dyDescent="0.2">
      <c r="A30" s="306" t="s">
        <v>247</v>
      </c>
      <c r="B30" s="307" t="s">
        <v>248</v>
      </c>
      <c r="C30" s="308"/>
      <c r="D30" s="113">
        <v>2.4464831804281344</v>
      </c>
      <c r="E30" s="115">
        <v>104</v>
      </c>
      <c r="F30" s="114">
        <v>101</v>
      </c>
      <c r="G30" s="114">
        <v>151</v>
      </c>
      <c r="H30" s="114">
        <v>144</v>
      </c>
      <c r="I30" s="140">
        <v>125</v>
      </c>
      <c r="J30" s="115">
        <v>-21</v>
      </c>
      <c r="K30" s="116">
        <v>-16.8</v>
      </c>
    </row>
    <row r="31" spans="1:11" ht="14.1" customHeight="1" x14ac:dyDescent="0.2">
      <c r="A31" s="306" t="s">
        <v>249</v>
      </c>
      <c r="B31" s="307" t="s">
        <v>250</v>
      </c>
      <c r="C31" s="308"/>
      <c r="D31" s="113">
        <v>4.6812514702422963</v>
      </c>
      <c r="E31" s="115">
        <v>199</v>
      </c>
      <c r="F31" s="114">
        <v>117</v>
      </c>
      <c r="G31" s="114">
        <v>162</v>
      </c>
      <c r="H31" s="114">
        <v>185</v>
      </c>
      <c r="I31" s="140">
        <v>154</v>
      </c>
      <c r="J31" s="115">
        <v>45</v>
      </c>
      <c r="K31" s="116">
        <v>29.220779220779221</v>
      </c>
    </row>
    <row r="32" spans="1:11" ht="14.1" customHeight="1" x14ac:dyDescent="0.2">
      <c r="A32" s="306">
        <v>31</v>
      </c>
      <c r="B32" s="307" t="s">
        <v>251</v>
      </c>
      <c r="C32" s="308"/>
      <c r="D32" s="113">
        <v>0.39990590449306046</v>
      </c>
      <c r="E32" s="115">
        <v>17</v>
      </c>
      <c r="F32" s="114">
        <v>12</v>
      </c>
      <c r="G32" s="114">
        <v>8</v>
      </c>
      <c r="H32" s="114">
        <v>19</v>
      </c>
      <c r="I32" s="140">
        <v>15</v>
      </c>
      <c r="J32" s="115">
        <v>2</v>
      </c>
      <c r="K32" s="116">
        <v>13.333333333333334</v>
      </c>
    </row>
    <row r="33" spans="1:11" ht="14.1" customHeight="1" x14ac:dyDescent="0.2">
      <c r="A33" s="306">
        <v>32</v>
      </c>
      <c r="B33" s="307" t="s">
        <v>252</v>
      </c>
      <c r="C33" s="308"/>
      <c r="D33" s="113">
        <v>3.8108680310515175</v>
      </c>
      <c r="E33" s="115">
        <v>162</v>
      </c>
      <c r="F33" s="114">
        <v>91</v>
      </c>
      <c r="G33" s="114">
        <v>201</v>
      </c>
      <c r="H33" s="114">
        <v>182</v>
      </c>
      <c r="I33" s="140">
        <v>129</v>
      </c>
      <c r="J33" s="115">
        <v>33</v>
      </c>
      <c r="K33" s="116">
        <v>25.581395348837209</v>
      </c>
    </row>
    <row r="34" spans="1:11" ht="14.1" customHeight="1" x14ac:dyDescent="0.2">
      <c r="A34" s="306">
        <v>33</v>
      </c>
      <c r="B34" s="307" t="s">
        <v>253</v>
      </c>
      <c r="C34" s="308"/>
      <c r="D34" s="113">
        <v>4.1166784286050344</v>
      </c>
      <c r="E34" s="115">
        <v>175</v>
      </c>
      <c r="F34" s="114">
        <v>136</v>
      </c>
      <c r="G34" s="114">
        <v>222</v>
      </c>
      <c r="H34" s="114">
        <v>133</v>
      </c>
      <c r="I34" s="140">
        <v>141</v>
      </c>
      <c r="J34" s="115">
        <v>34</v>
      </c>
      <c r="K34" s="116">
        <v>24.113475177304963</v>
      </c>
    </row>
    <row r="35" spans="1:11" ht="14.1" customHeight="1" x14ac:dyDescent="0.2">
      <c r="A35" s="306">
        <v>34</v>
      </c>
      <c r="B35" s="307" t="s">
        <v>254</v>
      </c>
      <c r="C35" s="308"/>
      <c r="D35" s="113">
        <v>3.0345800988002822</v>
      </c>
      <c r="E35" s="115">
        <v>129</v>
      </c>
      <c r="F35" s="114">
        <v>57</v>
      </c>
      <c r="G35" s="114">
        <v>168</v>
      </c>
      <c r="H35" s="114">
        <v>111</v>
      </c>
      <c r="I35" s="140">
        <v>115</v>
      </c>
      <c r="J35" s="115">
        <v>14</v>
      </c>
      <c r="K35" s="116">
        <v>12.173913043478262</v>
      </c>
    </row>
    <row r="36" spans="1:11" ht="14.1" customHeight="1" x14ac:dyDescent="0.2">
      <c r="A36" s="306">
        <v>41</v>
      </c>
      <c r="B36" s="307" t="s">
        <v>255</v>
      </c>
      <c r="C36" s="308"/>
      <c r="D36" s="113">
        <v>0.82333568572100679</v>
      </c>
      <c r="E36" s="115">
        <v>35</v>
      </c>
      <c r="F36" s="114">
        <v>11</v>
      </c>
      <c r="G36" s="114">
        <v>28</v>
      </c>
      <c r="H36" s="114">
        <v>27</v>
      </c>
      <c r="I36" s="140">
        <v>22</v>
      </c>
      <c r="J36" s="115">
        <v>13</v>
      </c>
      <c r="K36" s="116">
        <v>59.090909090909093</v>
      </c>
    </row>
    <row r="37" spans="1:11" ht="14.1" customHeight="1" x14ac:dyDescent="0.2">
      <c r="A37" s="306">
        <v>42</v>
      </c>
      <c r="B37" s="307" t="s">
        <v>256</v>
      </c>
      <c r="C37" s="308"/>
      <c r="D37" s="113">
        <v>0.11761938367442955</v>
      </c>
      <c r="E37" s="115">
        <v>5</v>
      </c>
      <c r="F37" s="114" t="s">
        <v>513</v>
      </c>
      <c r="G37" s="114">
        <v>4</v>
      </c>
      <c r="H37" s="114">
        <v>4</v>
      </c>
      <c r="I37" s="140" t="s">
        <v>513</v>
      </c>
      <c r="J37" s="115" t="s">
        <v>513</v>
      </c>
      <c r="K37" s="116" t="s">
        <v>513</v>
      </c>
    </row>
    <row r="38" spans="1:11" ht="14.1" customHeight="1" x14ac:dyDescent="0.2">
      <c r="A38" s="306">
        <v>43</v>
      </c>
      <c r="B38" s="307" t="s">
        <v>257</v>
      </c>
      <c r="C38" s="308"/>
      <c r="D38" s="113">
        <v>0.2352387673488591</v>
      </c>
      <c r="E38" s="115">
        <v>10</v>
      </c>
      <c r="F38" s="114">
        <v>10</v>
      </c>
      <c r="G38" s="114">
        <v>36</v>
      </c>
      <c r="H38" s="114">
        <v>7</v>
      </c>
      <c r="I38" s="140">
        <v>11</v>
      </c>
      <c r="J38" s="115">
        <v>-1</v>
      </c>
      <c r="K38" s="116">
        <v>-9.0909090909090917</v>
      </c>
    </row>
    <row r="39" spans="1:11" ht="14.1" customHeight="1" x14ac:dyDescent="0.2">
      <c r="A39" s="306">
        <v>51</v>
      </c>
      <c r="B39" s="307" t="s">
        <v>258</v>
      </c>
      <c r="C39" s="308"/>
      <c r="D39" s="113">
        <v>4.9635379910609272</v>
      </c>
      <c r="E39" s="115">
        <v>211</v>
      </c>
      <c r="F39" s="114">
        <v>238</v>
      </c>
      <c r="G39" s="114">
        <v>262</v>
      </c>
      <c r="H39" s="114">
        <v>288</v>
      </c>
      <c r="I39" s="140">
        <v>333</v>
      </c>
      <c r="J39" s="115">
        <v>-122</v>
      </c>
      <c r="K39" s="116">
        <v>-36.636636636636638</v>
      </c>
    </row>
    <row r="40" spans="1:11" ht="14.1" customHeight="1" x14ac:dyDescent="0.2">
      <c r="A40" s="306" t="s">
        <v>259</v>
      </c>
      <c r="B40" s="307" t="s">
        <v>260</v>
      </c>
      <c r="C40" s="308"/>
      <c r="D40" s="113">
        <v>3.5991531404375441</v>
      </c>
      <c r="E40" s="115">
        <v>153</v>
      </c>
      <c r="F40" s="114">
        <v>203</v>
      </c>
      <c r="G40" s="114">
        <v>196</v>
      </c>
      <c r="H40" s="114">
        <v>201</v>
      </c>
      <c r="I40" s="140">
        <v>247</v>
      </c>
      <c r="J40" s="115">
        <v>-94</v>
      </c>
      <c r="K40" s="116">
        <v>-38.056680161943319</v>
      </c>
    </row>
    <row r="41" spans="1:11" ht="14.1" customHeight="1" x14ac:dyDescent="0.2">
      <c r="A41" s="306"/>
      <c r="B41" s="307" t="s">
        <v>261</v>
      </c>
      <c r="C41" s="308"/>
      <c r="D41" s="113">
        <v>2.8228652081863093</v>
      </c>
      <c r="E41" s="115">
        <v>120</v>
      </c>
      <c r="F41" s="114">
        <v>171</v>
      </c>
      <c r="G41" s="114">
        <v>165</v>
      </c>
      <c r="H41" s="114">
        <v>182</v>
      </c>
      <c r="I41" s="140">
        <v>217</v>
      </c>
      <c r="J41" s="115">
        <v>-97</v>
      </c>
      <c r="K41" s="116">
        <v>-44.700460829493089</v>
      </c>
    </row>
    <row r="42" spans="1:11" ht="14.1" customHeight="1" x14ac:dyDescent="0.2">
      <c r="A42" s="306">
        <v>52</v>
      </c>
      <c r="B42" s="307" t="s">
        <v>262</v>
      </c>
      <c r="C42" s="308"/>
      <c r="D42" s="113">
        <v>4.7047753469771818</v>
      </c>
      <c r="E42" s="115">
        <v>200</v>
      </c>
      <c r="F42" s="114">
        <v>135</v>
      </c>
      <c r="G42" s="114">
        <v>189</v>
      </c>
      <c r="H42" s="114">
        <v>230</v>
      </c>
      <c r="I42" s="140">
        <v>285</v>
      </c>
      <c r="J42" s="115">
        <v>-85</v>
      </c>
      <c r="K42" s="116">
        <v>-29.82456140350877</v>
      </c>
    </row>
    <row r="43" spans="1:11" ht="14.1" customHeight="1" x14ac:dyDescent="0.2">
      <c r="A43" s="306" t="s">
        <v>263</v>
      </c>
      <c r="B43" s="307" t="s">
        <v>264</v>
      </c>
      <c r="C43" s="308"/>
      <c r="D43" s="113">
        <v>2.8699129616560808</v>
      </c>
      <c r="E43" s="115">
        <v>122</v>
      </c>
      <c r="F43" s="114">
        <v>90</v>
      </c>
      <c r="G43" s="114">
        <v>129</v>
      </c>
      <c r="H43" s="114">
        <v>126</v>
      </c>
      <c r="I43" s="140">
        <v>171</v>
      </c>
      <c r="J43" s="115">
        <v>-49</v>
      </c>
      <c r="K43" s="116">
        <v>-28.654970760233919</v>
      </c>
    </row>
    <row r="44" spans="1:11" ht="14.1" customHeight="1" x14ac:dyDescent="0.2">
      <c r="A44" s="306">
        <v>53</v>
      </c>
      <c r="B44" s="307" t="s">
        <v>265</v>
      </c>
      <c r="C44" s="308"/>
      <c r="D44" s="113">
        <v>0.70571630204657732</v>
      </c>
      <c r="E44" s="115">
        <v>30</v>
      </c>
      <c r="F44" s="114">
        <v>26</v>
      </c>
      <c r="G44" s="114">
        <v>37</v>
      </c>
      <c r="H44" s="114">
        <v>37</v>
      </c>
      <c r="I44" s="140">
        <v>40</v>
      </c>
      <c r="J44" s="115">
        <v>-10</v>
      </c>
      <c r="K44" s="116">
        <v>-25</v>
      </c>
    </row>
    <row r="45" spans="1:11" ht="14.1" customHeight="1" x14ac:dyDescent="0.2">
      <c r="A45" s="306" t="s">
        <v>266</v>
      </c>
      <c r="B45" s="307" t="s">
        <v>267</v>
      </c>
      <c r="C45" s="308"/>
      <c r="D45" s="113">
        <v>0.63514467184191958</v>
      </c>
      <c r="E45" s="115">
        <v>27</v>
      </c>
      <c r="F45" s="114">
        <v>19</v>
      </c>
      <c r="G45" s="114">
        <v>30</v>
      </c>
      <c r="H45" s="114">
        <v>37</v>
      </c>
      <c r="I45" s="140">
        <v>31</v>
      </c>
      <c r="J45" s="115">
        <v>-4</v>
      </c>
      <c r="K45" s="116">
        <v>-12.903225806451612</v>
      </c>
    </row>
    <row r="46" spans="1:11" ht="14.1" customHeight="1" x14ac:dyDescent="0.2">
      <c r="A46" s="306">
        <v>54</v>
      </c>
      <c r="B46" s="307" t="s">
        <v>268</v>
      </c>
      <c r="C46" s="308"/>
      <c r="D46" s="113">
        <v>4.2813455657492359</v>
      </c>
      <c r="E46" s="115">
        <v>182</v>
      </c>
      <c r="F46" s="114">
        <v>127</v>
      </c>
      <c r="G46" s="114">
        <v>139</v>
      </c>
      <c r="H46" s="114">
        <v>237</v>
      </c>
      <c r="I46" s="140">
        <v>184</v>
      </c>
      <c r="J46" s="115">
        <v>-2</v>
      </c>
      <c r="K46" s="116">
        <v>-1.0869565217391304</v>
      </c>
    </row>
    <row r="47" spans="1:11" ht="14.1" customHeight="1" x14ac:dyDescent="0.2">
      <c r="A47" s="306">
        <v>61</v>
      </c>
      <c r="B47" s="307" t="s">
        <v>269</v>
      </c>
      <c r="C47" s="308"/>
      <c r="D47" s="113">
        <v>1.03505057633498</v>
      </c>
      <c r="E47" s="115">
        <v>44</v>
      </c>
      <c r="F47" s="114">
        <v>24</v>
      </c>
      <c r="G47" s="114">
        <v>63</v>
      </c>
      <c r="H47" s="114">
        <v>38</v>
      </c>
      <c r="I47" s="140">
        <v>43</v>
      </c>
      <c r="J47" s="115">
        <v>1</v>
      </c>
      <c r="K47" s="116">
        <v>2.3255813953488373</v>
      </c>
    </row>
    <row r="48" spans="1:11" ht="14.1" customHeight="1" x14ac:dyDescent="0.2">
      <c r="A48" s="306">
        <v>62</v>
      </c>
      <c r="B48" s="307" t="s">
        <v>270</v>
      </c>
      <c r="C48" s="308"/>
      <c r="D48" s="113">
        <v>8.3745001176193838</v>
      </c>
      <c r="E48" s="115">
        <v>356</v>
      </c>
      <c r="F48" s="114">
        <v>344</v>
      </c>
      <c r="G48" s="114">
        <v>606</v>
      </c>
      <c r="H48" s="114">
        <v>391</v>
      </c>
      <c r="I48" s="140">
        <v>323</v>
      </c>
      <c r="J48" s="115">
        <v>33</v>
      </c>
      <c r="K48" s="116">
        <v>10.216718266253871</v>
      </c>
    </row>
    <row r="49" spans="1:11" ht="14.1" customHeight="1" x14ac:dyDescent="0.2">
      <c r="A49" s="306">
        <v>63</v>
      </c>
      <c r="B49" s="307" t="s">
        <v>271</v>
      </c>
      <c r="C49" s="308"/>
      <c r="D49" s="113">
        <v>6.7984003763820278</v>
      </c>
      <c r="E49" s="115">
        <v>289</v>
      </c>
      <c r="F49" s="114">
        <v>162</v>
      </c>
      <c r="G49" s="114">
        <v>267</v>
      </c>
      <c r="H49" s="114">
        <v>421</v>
      </c>
      <c r="I49" s="140">
        <v>290</v>
      </c>
      <c r="J49" s="115">
        <v>-1</v>
      </c>
      <c r="K49" s="116">
        <v>-0.34482758620689657</v>
      </c>
    </row>
    <row r="50" spans="1:11" ht="14.1" customHeight="1" x14ac:dyDescent="0.2">
      <c r="A50" s="306" t="s">
        <v>272</v>
      </c>
      <c r="B50" s="307" t="s">
        <v>273</v>
      </c>
      <c r="C50" s="308"/>
      <c r="D50" s="113">
        <v>1.1997177134791814</v>
      </c>
      <c r="E50" s="115">
        <v>51</v>
      </c>
      <c r="F50" s="114">
        <v>31</v>
      </c>
      <c r="G50" s="114">
        <v>45</v>
      </c>
      <c r="H50" s="114">
        <v>60</v>
      </c>
      <c r="I50" s="140">
        <v>63</v>
      </c>
      <c r="J50" s="115">
        <v>-12</v>
      </c>
      <c r="K50" s="116">
        <v>-19.047619047619047</v>
      </c>
    </row>
    <row r="51" spans="1:11" ht="14.1" customHeight="1" x14ac:dyDescent="0.2">
      <c r="A51" s="306" t="s">
        <v>274</v>
      </c>
      <c r="B51" s="307" t="s">
        <v>275</v>
      </c>
      <c r="C51" s="308"/>
      <c r="D51" s="113">
        <v>5.2693483886144437</v>
      </c>
      <c r="E51" s="115">
        <v>224</v>
      </c>
      <c r="F51" s="114">
        <v>127</v>
      </c>
      <c r="G51" s="114">
        <v>207</v>
      </c>
      <c r="H51" s="114">
        <v>346</v>
      </c>
      <c r="I51" s="140">
        <v>221</v>
      </c>
      <c r="J51" s="115">
        <v>3</v>
      </c>
      <c r="K51" s="116">
        <v>1.3574660633484164</v>
      </c>
    </row>
    <row r="52" spans="1:11" ht="14.1" customHeight="1" x14ac:dyDescent="0.2">
      <c r="A52" s="306">
        <v>71</v>
      </c>
      <c r="B52" s="307" t="s">
        <v>276</v>
      </c>
      <c r="C52" s="308"/>
      <c r="D52" s="113">
        <v>6.6807809927075983</v>
      </c>
      <c r="E52" s="115">
        <v>284</v>
      </c>
      <c r="F52" s="114">
        <v>152</v>
      </c>
      <c r="G52" s="114">
        <v>296</v>
      </c>
      <c r="H52" s="114">
        <v>250</v>
      </c>
      <c r="I52" s="140">
        <v>230</v>
      </c>
      <c r="J52" s="115">
        <v>54</v>
      </c>
      <c r="K52" s="116">
        <v>23.478260869565219</v>
      </c>
    </row>
    <row r="53" spans="1:11" ht="14.1" customHeight="1" x14ac:dyDescent="0.2">
      <c r="A53" s="306" t="s">
        <v>277</v>
      </c>
      <c r="B53" s="307" t="s">
        <v>278</v>
      </c>
      <c r="C53" s="308"/>
      <c r="D53" s="113">
        <v>1.9054340155257588</v>
      </c>
      <c r="E53" s="115">
        <v>81</v>
      </c>
      <c r="F53" s="114">
        <v>41</v>
      </c>
      <c r="G53" s="114">
        <v>92</v>
      </c>
      <c r="H53" s="114">
        <v>63</v>
      </c>
      <c r="I53" s="140">
        <v>74</v>
      </c>
      <c r="J53" s="115">
        <v>7</v>
      </c>
      <c r="K53" s="116">
        <v>9.4594594594594597</v>
      </c>
    </row>
    <row r="54" spans="1:11" ht="14.1" customHeight="1" x14ac:dyDescent="0.2">
      <c r="A54" s="306" t="s">
        <v>279</v>
      </c>
      <c r="B54" s="307" t="s">
        <v>280</v>
      </c>
      <c r="C54" s="308"/>
      <c r="D54" s="113">
        <v>4.3519171959538934</v>
      </c>
      <c r="E54" s="115">
        <v>185</v>
      </c>
      <c r="F54" s="114">
        <v>94</v>
      </c>
      <c r="G54" s="114">
        <v>186</v>
      </c>
      <c r="H54" s="114">
        <v>167</v>
      </c>
      <c r="I54" s="140">
        <v>140</v>
      </c>
      <c r="J54" s="115">
        <v>45</v>
      </c>
      <c r="K54" s="116">
        <v>32.142857142857146</v>
      </c>
    </row>
    <row r="55" spans="1:11" ht="14.1" customHeight="1" x14ac:dyDescent="0.2">
      <c r="A55" s="306">
        <v>72</v>
      </c>
      <c r="B55" s="307" t="s">
        <v>281</v>
      </c>
      <c r="C55" s="308"/>
      <c r="D55" s="113">
        <v>1.5290519877675841</v>
      </c>
      <c r="E55" s="115">
        <v>65</v>
      </c>
      <c r="F55" s="114">
        <v>29</v>
      </c>
      <c r="G55" s="114">
        <v>77</v>
      </c>
      <c r="H55" s="114">
        <v>49</v>
      </c>
      <c r="I55" s="140">
        <v>47</v>
      </c>
      <c r="J55" s="115">
        <v>18</v>
      </c>
      <c r="K55" s="116">
        <v>38.297872340425535</v>
      </c>
    </row>
    <row r="56" spans="1:11" ht="14.1" customHeight="1" x14ac:dyDescent="0.2">
      <c r="A56" s="306" t="s">
        <v>282</v>
      </c>
      <c r="B56" s="307" t="s">
        <v>283</v>
      </c>
      <c r="C56" s="308"/>
      <c r="D56" s="113">
        <v>0.70571630204657732</v>
      </c>
      <c r="E56" s="115">
        <v>30</v>
      </c>
      <c r="F56" s="114">
        <v>12</v>
      </c>
      <c r="G56" s="114">
        <v>43</v>
      </c>
      <c r="H56" s="114">
        <v>18</v>
      </c>
      <c r="I56" s="140">
        <v>20</v>
      </c>
      <c r="J56" s="115">
        <v>10</v>
      </c>
      <c r="K56" s="116">
        <v>50</v>
      </c>
    </row>
    <row r="57" spans="1:11" ht="14.1" customHeight="1" x14ac:dyDescent="0.2">
      <c r="A57" s="306" t="s">
        <v>284</v>
      </c>
      <c r="B57" s="307" t="s">
        <v>285</v>
      </c>
      <c r="C57" s="308"/>
      <c r="D57" s="113">
        <v>0.58809691837214773</v>
      </c>
      <c r="E57" s="115">
        <v>25</v>
      </c>
      <c r="F57" s="114">
        <v>8</v>
      </c>
      <c r="G57" s="114">
        <v>17</v>
      </c>
      <c r="H57" s="114">
        <v>15</v>
      </c>
      <c r="I57" s="140">
        <v>18</v>
      </c>
      <c r="J57" s="115">
        <v>7</v>
      </c>
      <c r="K57" s="116">
        <v>38.888888888888886</v>
      </c>
    </row>
    <row r="58" spans="1:11" ht="14.1" customHeight="1" x14ac:dyDescent="0.2">
      <c r="A58" s="306">
        <v>73</v>
      </c>
      <c r="B58" s="307" t="s">
        <v>286</v>
      </c>
      <c r="C58" s="308"/>
      <c r="D58" s="113">
        <v>0.77628793225123505</v>
      </c>
      <c r="E58" s="115">
        <v>33</v>
      </c>
      <c r="F58" s="114">
        <v>38</v>
      </c>
      <c r="G58" s="114">
        <v>74</v>
      </c>
      <c r="H58" s="114">
        <v>48</v>
      </c>
      <c r="I58" s="140">
        <v>57</v>
      </c>
      <c r="J58" s="115">
        <v>-24</v>
      </c>
      <c r="K58" s="116">
        <v>-42.10526315789474</v>
      </c>
    </row>
    <row r="59" spans="1:11" ht="14.1" customHeight="1" x14ac:dyDescent="0.2">
      <c r="A59" s="306" t="s">
        <v>287</v>
      </c>
      <c r="B59" s="307" t="s">
        <v>288</v>
      </c>
      <c r="C59" s="308"/>
      <c r="D59" s="113">
        <v>0.51752528816748999</v>
      </c>
      <c r="E59" s="115">
        <v>22</v>
      </c>
      <c r="F59" s="114">
        <v>29</v>
      </c>
      <c r="G59" s="114">
        <v>59</v>
      </c>
      <c r="H59" s="114">
        <v>43</v>
      </c>
      <c r="I59" s="140">
        <v>47</v>
      </c>
      <c r="J59" s="115">
        <v>-25</v>
      </c>
      <c r="K59" s="116">
        <v>-53.191489361702125</v>
      </c>
    </row>
    <row r="60" spans="1:11" ht="14.1" customHeight="1" x14ac:dyDescent="0.2">
      <c r="A60" s="306">
        <v>81</v>
      </c>
      <c r="B60" s="307" t="s">
        <v>289</v>
      </c>
      <c r="C60" s="308"/>
      <c r="D60" s="113">
        <v>7.1042107739355442</v>
      </c>
      <c r="E60" s="115">
        <v>302</v>
      </c>
      <c r="F60" s="114">
        <v>212</v>
      </c>
      <c r="G60" s="114">
        <v>355</v>
      </c>
      <c r="H60" s="114">
        <v>200</v>
      </c>
      <c r="I60" s="140">
        <v>249</v>
      </c>
      <c r="J60" s="115">
        <v>53</v>
      </c>
      <c r="K60" s="116">
        <v>21.285140562248998</v>
      </c>
    </row>
    <row r="61" spans="1:11" ht="14.1" customHeight="1" x14ac:dyDescent="0.2">
      <c r="A61" s="306" t="s">
        <v>290</v>
      </c>
      <c r="B61" s="307" t="s">
        <v>291</v>
      </c>
      <c r="C61" s="308"/>
      <c r="D61" s="113">
        <v>2.3523876734885909</v>
      </c>
      <c r="E61" s="115">
        <v>100</v>
      </c>
      <c r="F61" s="114">
        <v>45</v>
      </c>
      <c r="G61" s="114">
        <v>96</v>
      </c>
      <c r="H61" s="114">
        <v>68</v>
      </c>
      <c r="I61" s="140">
        <v>58</v>
      </c>
      <c r="J61" s="115">
        <v>42</v>
      </c>
      <c r="K61" s="116">
        <v>72.41379310344827</v>
      </c>
    </row>
    <row r="62" spans="1:11" ht="14.1" customHeight="1" x14ac:dyDescent="0.2">
      <c r="A62" s="306" t="s">
        <v>292</v>
      </c>
      <c r="B62" s="307" t="s">
        <v>293</v>
      </c>
      <c r="C62" s="308"/>
      <c r="D62" s="113">
        <v>1.6701952481768996</v>
      </c>
      <c r="E62" s="115">
        <v>71</v>
      </c>
      <c r="F62" s="114">
        <v>73</v>
      </c>
      <c r="G62" s="114">
        <v>150</v>
      </c>
      <c r="H62" s="114">
        <v>58</v>
      </c>
      <c r="I62" s="140">
        <v>79</v>
      </c>
      <c r="J62" s="115">
        <v>-8</v>
      </c>
      <c r="K62" s="116">
        <v>-10.126582278481013</v>
      </c>
    </row>
    <row r="63" spans="1:11" ht="14.1" customHeight="1" x14ac:dyDescent="0.2">
      <c r="A63" s="306"/>
      <c r="B63" s="307" t="s">
        <v>294</v>
      </c>
      <c r="C63" s="308"/>
      <c r="D63" s="113">
        <v>1.3643848506233827</v>
      </c>
      <c r="E63" s="115">
        <v>58</v>
      </c>
      <c r="F63" s="114">
        <v>60</v>
      </c>
      <c r="G63" s="114">
        <v>124</v>
      </c>
      <c r="H63" s="114">
        <v>47</v>
      </c>
      <c r="I63" s="140">
        <v>61</v>
      </c>
      <c r="J63" s="115">
        <v>-3</v>
      </c>
      <c r="K63" s="116">
        <v>-4.918032786885246</v>
      </c>
    </row>
    <row r="64" spans="1:11" ht="14.1" customHeight="1" x14ac:dyDescent="0.2">
      <c r="A64" s="306" t="s">
        <v>295</v>
      </c>
      <c r="B64" s="307" t="s">
        <v>296</v>
      </c>
      <c r="C64" s="308"/>
      <c r="D64" s="113">
        <v>0.65866854857680546</v>
      </c>
      <c r="E64" s="115">
        <v>28</v>
      </c>
      <c r="F64" s="114">
        <v>30</v>
      </c>
      <c r="G64" s="114">
        <v>35</v>
      </c>
      <c r="H64" s="114">
        <v>23</v>
      </c>
      <c r="I64" s="140">
        <v>18</v>
      </c>
      <c r="J64" s="115">
        <v>10</v>
      </c>
      <c r="K64" s="116">
        <v>55.555555555555557</v>
      </c>
    </row>
    <row r="65" spans="1:11" ht="14.1" customHeight="1" x14ac:dyDescent="0.2">
      <c r="A65" s="306" t="s">
        <v>297</v>
      </c>
      <c r="B65" s="307" t="s">
        <v>298</v>
      </c>
      <c r="C65" s="308"/>
      <c r="D65" s="113">
        <v>1.0820983298047517</v>
      </c>
      <c r="E65" s="115">
        <v>46</v>
      </c>
      <c r="F65" s="114">
        <v>36</v>
      </c>
      <c r="G65" s="114">
        <v>25</v>
      </c>
      <c r="H65" s="114">
        <v>26</v>
      </c>
      <c r="I65" s="140">
        <v>33</v>
      </c>
      <c r="J65" s="115">
        <v>13</v>
      </c>
      <c r="K65" s="116">
        <v>39.393939393939391</v>
      </c>
    </row>
    <row r="66" spans="1:11" ht="14.1" customHeight="1" x14ac:dyDescent="0.2">
      <c r="A66" s="306">
        <v>82</v>
      </c>
      <c r="B66" s="307" t="s">
        <v>299</v>
      </c>
      <c r="C66" s="308"/>
      <c r="D66" s="113">
        <v>4.8929663608562688</v>
      </c>
      <c r="E66" s="115">
        <v>208</v>
      </c>
      <c r="F66" s="114">
        <v>181</v>
      </c>
      <c r="G66" s="114">
        <v>340</v>
      </c>
      <c r="H66" s="114">
        <v>157</v>
      </c>
      <c r="I66" s="140">
        <v>184</v>
      </c>
      <c r="J66" s="115">
        <v>24</v>
      </c>
      <c r="K66" s="116">
        <v>13.043478260869565</v>
      </c>
    </row>
    <row r="67" spans="1:11" ht="14.1" customHeight="1" x14ac:dyDescent="0.2">
      <c r="A67" s="306" t="s">
        <v>300</v>
      </c>
      <c r="B67" s="307" t="s">
        <v>301</v>
      </c>
      <c r="C67" s="308"/>
      <c r="D67" s="113">
        <v>3.6932486473770876</v>
      </c>
      <c r="E67" s="115">
        <v>157</v>
      </c>
      <c r="F67" s="114">
        <v>151</v>
      </c>
      <c r="G67" s="114">
        <v>249</v>
      </c>
      <c r="H67" s="114">
        <v>113</v>
      </c>
      <c r="I67" s="140">
        <v>130</v>
      </c>
      <c r="J67" s="115">
        <v>27</v>
      </c>
      <c r="K67" s="116">
        <v>20.76923076923077</v>
      </c>
    </row>
    <row r="68" spans="1:11" ht="14.1" customHeight="1" x14ac:dyDescent="0.2">
      <c r="A68" s="306" t="s">
        <v>302</v>
      </c>
      <c r="B68" s="307" t="s">
        <v>303</v>
      </c>
      <c r="C68" s="308"/>
      <c r="D68" s="113">
        <v>0.56457304163726185</v>
      </c>
      <c r="E68" s="115">
        <v>24</v>
      </c>
      <c r="F68" s="114">
        <v>17</v>
      </c>
      <c r="G68" s="114">
        <v>63</v>
      </c>
      <c r="H68" s="114">
        <v>26</v>
      </c>
      <c r="I68" s="140">
        <v>42</v>
      </c>
      <c r="J68" s="115">
        <v>-18</v>
      </c>
      <c r="K68" s="116">
        <v>-42.857142857142854</v>
      </c>
    </row>
    <row r="69" spans="1:11" ht="14.1" customHeight="1" x14ac:dyDescent="0.2">
      <c r="A69" s="306">
        <v>83</v>
      </c>
      <c r="B69" s="307" t="s">
        <v>304</v>
      </c>
      <c r="C69" s="308"/>
      <c r="D69" s="113">
        <v>5.763349800047048</v>
      </c>
      <c r="E69" s="115">
        <v>245</v>
      </c>
      <c r="F69" s="114">
        <v>196</v>
      </c>
      <c r="G69" s="114">
        <v>450</v>
      </c>
      <c r="H69" s="114">
        <v>173</v>
      </c>
      <c r="I69" s="140">
        <v>235</v>
      </c>
      <c r="J69" s="115">
        <v>10</v>
      </c>
      <c r="K69" s="116">
        <v>4.2553191489361701</v>
      </c>
    </row>
    <row r="70" spans="1:11" ht="14.1" customHeight="1" x14ac:dyDescent="0.2">
      <c r="A70" s="306" t="s">
        <v>305</v>
      </c>
      <c r="B70" s="307" t="s">
        <v>306</v>
      </c>
      <c r="C70" s="308"/>
      <c r="D70" s="113">
        <v>4.4224888261585509</v>
      </c>
      <c r="E70" s="115">
        <v>188</v>
      </c>
      <c r="F70" s="114">
        <v>155</v>
      </c>
      <c r="G70" s="114">
        <v>378</v>
      </c>
      <c r="H70" s="114">
        <v>124</v>
      </c>
      <c r="I70" s="140">
        <v>183</v>
      </c>
      <c r="J70" s="115">
        <v>5</v>
      </c>
      <c r="K70" s="116">
        <v>2.7322404371584699</v>
      </c>
    </row>
    <row r="71" spans="1:11" ht="14.1" customHeight="1" x14ac:dyDescent="0.2">
      <c r="A71" s="306"/>
      <c r="B71" s="307" t="s">
        <v>307</v>
      </c>
      <c r="C71" s="308"/>
      <c r="D71" s="113">
        <v>2.7993413314514233</v>
      </c>
      <c r="E71" s="115">
        <v>119</v>
      </c>
      <c r="F71" s="114">
        <v>96</v>
      </c>
      <c r="G71" s="114">
        <v>255</v>
      </c>
      <c r="H71" s="114">
        <v>77</v>
      </c>
      <c r="I71" s="140">
        <v>125</v>
      </c>
      <c r="J71" s="115">
        <v>-6</v>
      </c>
      <c r="K71" s="116">
        <v>-4.8</v>
      </c>
    </row>
    <row r="72" spans="1:11" ht="14.1" customHeight="1" x14ac:dyDescent="0.2">
      <c r="A72" s="306">
        <v>84</v>
      </c>
      <c r="B72" s="307" t="s">
        <v>308</v>
      </c>
      <c r="C72" s="308"/>
      <c r="D72" s="113">
        <v>0.94095506939543638</v>
      </c>
      <c r="E72" s="115">
        <v>40</v>
      </c>
      <c r="F72" s="114">
        <v>20</v>
      </c>
      <c r="G72" s="114">
        <v>101</v>
      </c>
      <c r="H72" s="114">
        <v>32</v>
      </c>
      <c r="I72" s="140">
        <v>41</v>
      </c>
      <c r="J72" s="115">
        <v>-1</v>
      </c>
      <c r="K72" s="116">
        <v>-2.4390243902439024</v>
      </c>
    </row>
    <row r="73" spans="1:11" ht="14.1" customHeight="1" x14ac:dyDescent="0.2">
      <c r="A73" s="306" t="s">
        <v>309</v>
      </c>
      <c r="B73" s="307" t="s">
        <v>310</v>
      </c>
      <c r="C73" s="308"/>
      <c r="D73" s="113">
        <v>0.47047753469771819</v>
      </c>
      <c r="E73" s="115">
        <v>20</v>
      </c>
      <c r="F73" s="114">
        <v>10</v>
      </c>
      <c r="G73" s="114">
        <v>59</v>
      </c>
      <c r="H73" s="114">
        <v>10</v>
      </c>
      <c r="I73" s="140">
        <v>18</v>
      </c>
      <c r="J73" s="115">
        <v>2</v>
      </c>
      <c r="K73" s="116">
        <v>11.111111111111111</v>
      </c>
    </row>
    <row r="74" spans="1:11" ht="14.1" customHeight="1" x14ac:dyDescent="0.2">
      <c r="A74" s="306" t="s">
        <v>311</v>
      </c>
      <c r="B74" s="307" t="s">
        <v>312</v>
      </c>
      <c r="C74" s="308"/>
      <c r="D74" s="113">
        <v>0.21171489061397319</v>
      </c>
      <c r="E74" s="115">
        <v>9</v>
      </c>
      <c r="F74" s="114">
        <v>3</v>
      </c>
      <c r="G74" s="114">
        <v>19</v>
      </c>
      <c r="H74" s="114">
        <v>7</v>
      </c>
      <c r="I74" s="140">
        <v>11</v>
      </c>
      <c r="J74" s="115">
        <v>-2</v>
      </c>
      <c r="K74" s="116">
        <v>-18.181818181818183</v>
      </c>
    </row>
    <row r="75" spans="1:11" ht="14.1" customHeight="1" x14ac:dyDescent="0.2">
      <c r="A75" s="306" t="s">
        <v>313</v>
      </c>
      <c r="B75" s="307" t="s">
        <v>314</v>
      </c>
      <c r="C75" s="308"/>
      <c r="D75" s="113">
        <v>0</v>
      </c>
      <c r="E75" s="115">
        <v>0</v>
      </c>
      <c r="F75" s="114" t="s">
        <v>513</v>
      </c>
      <c r="G75" s="114">
        <v>0</v>
      </c>
      <c r="H75" s="114" t="s">
        <v>513</v>
      </c>
      <c r="I75" s="140">
        <v>0</v>
      </c>
      <c r="J75" s="115">
        <v>0</v>
      </c>
      <c r="K75" s="116">
        <v>0</v>
      </c>
    </row>
    <row r="76" spans="1:11" ht="14.1" customHeight="1" x14ac:dyDescent="0.2">
      <c r="A76" s="306">
        <v>91</v>
      </c>
      <c r="B76" s="307" t="s">
        <v>315</v>
      </c>
      <c r="C76" s="308"/>
      <c r="D76" s="113">
        <v>0.35285815102328866</v>
      </c>
      <c r="E76" s="115">
        <v>15</v>
      </c>
      <c r="F76" s="114">
        <v>10</v>
      </c>
      <c r="G76" s="114">
        <v>20</v>
      </c>
      <c r="H76" s="114">
        <v>7</v>
      </c>
      <c r="I76" s="140">
        <v>13</v>
      </c>
      <c r="J76" s="115">
        <v>2</v>
      </c>
      <c r="K76" s="116">
        <v>15.384615384615385</v>
      </c>
    </row>
    <row r="77" spans="1:11" ht="14.1" customHeight="1" x14ac:dyDescent="0.2">
      <c r="A77" s="306">
        <v>92</v>
      </c>
      <c r="B77" s="307" t="s">
        <v>316</v>
      </c>
      <c r="C77" s="308"/>
      <c r="D77" s="113">
        <v>0.42342978122794639</v>
      </c>
      <c r="E77" s="115">
        <v>18</v>
      </c>
      <c r="F77" s="114">
        <v>13</v>
      </c>
      <c r="G77" s="114">
        <v>27</v>
      </c>
      <c r="H77" s="114">
        <v>28</v>
      </c>
      <c r="I77" s="140">
        <v>12</v>
      </c>
      <c r="J77" s="115">
        <v>6</v>
      </c>
      <c r="K77" s="116">
        <v>50</v>
      </c>
    </row>
    <row r="78" spans="1:11" ht="14.1" customHeight="1" x14ac:dyDescent="0.2">
      <c r="A78" s="306">
        <v>93</v>
      </c>
      <c r="B78" s="307" t="s">
        <v>317</v>
      </c>
      <c r="C78" s="308"/>
      <c r="D78" s="113">
        <v>0</v>
      </c>
      <c r="E78" s="115">
        <v>0</v>
      </c>
      <c r="F78" s="114">
        <v>0</v>
      </c>
      <c r="G78" s="114">
        <v>5</v>
      </c>
      <c r="H78" s="114" t="s">
        <v>513</v>
      </c>
      <c r="I78" s="140" t="s">
        <v>513</v>
      </c>
      <c r="J78" s="115" t="s">
        <v>513</v>
      </c>
      <c r="K78" s="116" t="s">
        <v>513</v>
      </c>
    </row>
    <row r="79" spans="1:11" ht="14.1" customHeight="1" x14ac:dyDescent="0.2">
      <c r="A79" s="306">
        <v>94</v>
      </c>
      <c r="B79" s="307" t="s">
        <v>318</v>
      </c>
      <c r="C79" s="308"/>
      <c r="D79" s="113" t="s">
        <v>513</v>
      </c>
      <c r="E79" s="115" t="s">
        <v>513</v>
      </c>
      <c r="F79" s="114" t="s">
        <v>513</v>
      </c>
      <c r="G79" s="114" t="s">
        <v>513</v>
      </c>
      <c r="H79" s="114" t="s">
        <v>513</v>
      </c>
      <c r="I79" s="140">
        <v>9</v>
      </c>
      <c r="J79" s="115" t="s">
        <v>513</v>
      </c>
      <c r="K79" s="116" t="s">
        <v>513</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t="s">
        <v>513</v>
      </c>
      <c r="E81" s="143" t="s">
        <v>513</v>
      </c>
      <c r="F81" s="144">
        <v>7</v>
      </c>
      <c r="G81" s="144">
        <v>35</v>
      </c>
      <c r="H81" s="144">
        <v>7</v>
      </c>
      <c r="I81" s="145">
        <v>7</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4445</v>
      </c>
      <c r="E11" s="114">
        <v>3965</v>
      </c>
      <c r="F11" s="114">
        <v>4503</v>
      </c>
      <c r="G11" s="114">
        <v>3542</v>
      </c>
      <c r="H11" s="140">
        <v>4197</v>
      </c>
      <c r="I11" s="115">
        <v>248</v>
      </c>
      <c r="J11" s="116">
        <v>5.9089826066237787</v>
      </c>
    </row>
    <row r="12" spans="1:15" s="110" customFormat="1" ht="24.95" customHeight="1" x14ac:dyDescent="0.2">
      <c r="A12" s="193" t="s">
        <v>132</v>
      </c>
      <c r="B12" s="194" t="s">
        <v>133</v>
      </c>
      <c r="C12" s="113">
        <v>5.0168728908886386</v>
      </c>
      <c r="D12" s="115">
        <v>223</v>
      </c>
      <c r="E12" s="114">
        <v>320</v>
      </c>
      <c r="F12" s="114">
        <v>338</v>
      </c>
      <c r="G12" s="114">
        <v>210</v>
      </c>
      <c r="H12" s="140">
        <v>192</v>
      </c>
      <c r="I12" s="115">
        <v>31</v>
      </c>
      <c r="J12" s="116">
        <v>16.145833333333332</v>
      </c>
    </row>
    <row r="13" spans="1:15" s="110" customFormat="1" ht="24.95" customHeight="1" x14ac:dyDescent="0.2">
      <c r="A13" s="193" t="s">
        <v>134</v>
      </c>
      <c r="B13" s="199" t="s">
        <v>214</v>
      </c>
      <c r="C13" s="113">
        <v>0.87739032620922386</v>
      </c>
      <c r="D13" s="115">
        <v>39</v>
      </c>
      <c r="E13" s="114">
        <v>27</v>
      </c>
      <c r="F13" s="114">
        <v>38</v>
      </c>
      <c r="G13" s="114">
        <v>27</v>
      </c>
      <c r="H13" s="140">
        <v>141</v>
      </c>
      <c r="I13" s="115">
        <v>-102</v>
      </c>
      <c r="J13" s="116">
        <v>-72.340425531914889</v>
      </c>
    </row>
    <row r="14" spans="1:15" s="287" customFormat="1" ht="24.95" customHeight="1" x14ac:dyDescent="0.2">
      <c r="A14" s="193" t="s">
        <v>215</v>
      </c>
      <c r="B14" s="199" t="s">
        <v>137</v>
      </c>
      <c r="C14" s="113">
        <v>15.658042744656917</v>
      </c>
      <c r="D14" s="115">
        <v>696</v>
      </c>
      <c r="E14" s="114">
        <v>496</v>
      </c>
      <c r="F14" s="114">
        <v>441</v>
      </c>
      <c r="G14" s="114">
        <v>514</v>
      </c>
      <c r="H14" s="140">
        <v>463</v>
      </c>
      <c r="I14" s="115">
        <v>233</v>
      </c>
      <c r="J14" s="116">
        <v>50.323974082073434</v>
      </c>
      <c r="K14" s="110"/>
      <c r="L14" s="110"/>
      <c r="M14" s="110"/>
      <c r="N14" s="110"/>
      <c r="O14" s="110"/>
    </row>
    <row r="15" spans="1:15" s="110" customFormat="1" ht="24.95" customHeight="1" x14ac:dyDescent="0.2">
      <c r="A15" s="193" t="s">
        <v>216</v>
      </c>
      <c r="B15" s="199" t="s">
        <v>217</v>
      </c>
      <c r="C15" s="113">
        <v>5.6917885264341956</v>
      </c>
      <c r="D15" s="115">
        <v>253</v>
      </c>
      <c r="E15" s="114">
        <v>171</v>
      </c>
      <c r="F15" s="114">
        <v>208</v>
      </c>
      <c r="G15" s="114">
        <v>173</v>
      </c>
      <c r="H15" s="140">
        <v>188</v>
      </c>
      <c r="I15" s="115">
        <v>65</v>
      </c>
      <c r="J15" s="116">
        <v>34.574468085106382</v>
      </c>
    </row>
    <row r="16" spans="1:15" s="287" customFormat="1" ht="24.95" customHeight="1" x14ac:dyDescent="0.2">
      <c r="A16" s="193" t="s">
        <v>218</v>
      </c>
      <c r="B16" s="199" t="s">
        <v>141</v>
      </c>
      <c r="C16" s="113">
        <v>9.0888638920134976</v>
      </c>
      <c r="D16" s="115">
        <v>404</v>
      </c>
      <c r="E16" s="114">
        <v>284</v>
      </c>
      <c r="F16" s="114">
        <v>198</v>
      </c>
      <c r="G16" s="114">
        <v>313</v>
      </c>
      <c r="H16" s="140">
        <v>231</v>
      </c>
      <c r="I16" s="115">
        <v>173</v>
      </c>
      <c r="J16" s="116">
        <v>74.891774891774887</v>
      </c>
      <c r="K16" s="110"/>
      <c r="L16" s="110"/>
      <c r="M16" s="110"/>
      <c r="N16" s="110"/>
      <c r="O16" s="110"/>
    </row>
    <row r="17" spans="1:15" s="110" customFormat="1" ht="24.95" customHeight="1" x14ac:dyDescent="0.2">
      <c r="A17" s="193" t="s">
        <v>142</v>
      </c>
      <c r="B17" s="199" t="s">
        <v>220</v>
      </c>
      <c r="C17" s="113">
        <v>0.87739032620922386</v>
      </c>
      <c r="D17" s="115">
        <v>39</v>
      </c>
      <c r="E17" s="114">
        <v>41</v>
      </c>
      <c r="F17" s="114">
        <v>35</v>
      </c>
      <c r="G17" s="114">
        <v>28</v>
      </c>
      <c r="H17" s="140">
        <v>44</v>
      </c>
      <c r="I17" s="115">
        <v>-5</v>
      </c>
      <c r="J17" s="116">
        <v>-11.363636363636363</v>
      </c>
    </row>
    <row r="18" spans="1:15" s="287" customFormat="1" ht="24.95" customHeight="1" x14ac:dyDescent="0.2">
      <c r="A18" s="201" t="s">
        <v>144</v>
      </c>
      <c r="B18" s="202" t="s">
        <v>145</v>
      </c>
      <c r="C18" s="113">
        <v>9.2013498312710915</v>
      </c>
      <c r="D18" s="115">
        <v>409</v>
      </c>
      <c r="E18" s="114">
        <v>330</v>
      </c>
      <c r="F18" s="114">
        <v>384</v>
      </c>
      <c r="G18" s="114">
        <v>328</v>
      </c>
      <c r="H18" s="140">
        <v>357</v>
      </c>
      <c r="I18" s="115">
        <v>52</v>
      </c>
      <c r="J18" s="116">
        <v>14.565826330532213</v>
      </c>
      <c r="K18" s="110"/>
      <c r="L18" s="110"/>
      <c r="M18" s="110"/>
      <c r="N18" s="110"/>
      <c r="O18" s="110"/>
    </row>
    <row r="19" spans="1:15" s="110" customFormat="1" ht="24.95" customHeight="1" x14ac:dyDescent="0.2">
      <c r="A19" s="193" t="s">
        <v>146</v>
      </c>
      <c r="B19" s="199" t="s">
        <v>147</v>
      </c>
      <c r="C19" s="113">
        <v>15.208098987626547</v>
      </c>
      <c r="D19" s="115">
        <v>676</v>
      </c>
      <c r="E19" s="114">
        <v>468</v>
      </c>
      <c r="F19" s="114">
        <v>695</v>
      </c>
      <c r="G19" s="114">
        <v>496</v>
      </c>
      <c r="H19" s="140">
        <v>686</v>
      </c>
      <c r="I19" s="115">
        <v>-10</v>
      </c>
      <c r="J19" s="116">
        <v>-1.4577259475218658</v>
      </c>
    </row>
    <row r="20" spans="1:15" s="287" customFormat="1" ht="24.95" customHeight="1" x14ac:dyDescent="0.2">
      <c r="A20" s="193" t="s">
        <v>148</v>
      </c>
      <c r="B20" s="199" t="s">
        <v>149</v>
      </c>
      <c r="C20" s="113">
        <v>5.7367829021372332</v>
      </c>
      <c r="D20" s="115">
        <v>255</v>
      </c>
      <c r="E20" s="114">
        <v>244</v>
      </c>
      <c r="F20" s="114">
        <v>227</v>
      </c>
      <c r="G20" s="114">
        <v>231</v>
      </c>
      <c r="H20" s="140">
        <v>267</v>
      </c>
      <c r="I20" s="115">
        <v>-12</v>
      </c>
      <c r="J20" s="116">
        <v>-4.4943820224719104</v>
      </c>
      <c r="K20" s="110"/>
      <c r="L20" s="110"/>
      <c r="M20" s="110"/>
      <c r="N20" s="110"/>
      <c r="O20" s="110"/>
    </row>
    <row r="21" spans="1:15" s="110" customFormat="1" ht="24.95" customHeight="1" x14ac:dyDescent="0.2">
      <c r="A21" s="201" t="s">
        <v>150</v>
      </c>
      <c r="B21" s="202" t="s">
        <v>151</v>
      </c>
      <c r="C21" s="113">
        <v>11.428571428571429</v>
      </c>
      <c r="D21" s="115">
        <v>508</v>
      </c>
      <c r="E21" s="114">
        <v>603</v>
      </c>
      <c r="F21" s="114">
        <v>422</v>
      </c>
      <c r="G21" s="114">
        <v>395</v>
      </c>
      <c r="H21" s="140">
        <v>398</v>
      </c>
      <c r="I21" s="115">
        <v>110</v>
      </c>
      <c r="J21" s="116">
        <v>27.638190954773869</v>
      </c>
    </row>
    <row r="22" spans="1:15" s="110" customFormat="1" ht="24.95" customHeight="1" x14ac:dyDescent="0.2">
      <c r="A22" s="201" t="s">
        <v>152</v>
      </c>
      <c r="B22" s="199" t="s">
        <v>153</v>
      </c>
      <c r="C22" s="113">
        <v>0.38245219347581555</v>
      </c>
      <c r="D22" s="115">
        <v>17</v>
      </c>
      <c r="E22" s="114">
        <v>7</v>
      </c>
      <c r="F22" s="114">
        <v>37</v>
      </c>
      <c r="G22" s="114">
        <v>30</v>
      </c>
      <c r="H22" s="140">
        <v>20</v>
      </c>
      <c r="I22" s="115">
        <v>-3</v>
      </c>
      <c r="J22" s="116">
        <v>-15</v>
      </c>
    </row>
    <row r="23" spans="1:15" s="110" customFormat="1" ht="24.95" customHeight="1" x14ac:dyDescent="0.2">
      <c r="A23" s="193" t="s">
        <v>154</v>
      </c>
      <c r="B23" s="199" t="s">
        <v>155</v>
      </c>
      <c r="C23" s="113">
        <v>0.8098987626546682</v>
      </c>
      <c r="D23" s="115">
        <v>36</v>
      </c>
      <c r="E23" s="114">
        <v>27</v>
      </c>
      <c r="F23" s="114">
        <v>37</v>
      </c>
      <c r="G23" s="114">
        <v>30</v>
      </c>
      <c r="H23" s="140">
        <v>39</v>
      </c>
      <c r="I23" s="115">
        <v>-3</v>
      </c>
      <c r="J23" s="116">
        <v>-7.6923076923076925</v>
      </c>
    </row>
    <row r="24" spans="1:15" s="110" customFormat="1" ht="24.95" customHeight="1" x14ac:dyDescent="0.2">
      <c r="A24" s="193" t="s">
        <v>156</v>
      </c>
      <c r="B24" s="199" t="s">
        <v>221</v>
      </c>
      <c r="C24" s="113">
        <v>3.217097862767154</v>
      </c>
      <c r="D24" s="115">
        <v>143</v>
      </c>
      <c r="E24" s="114">
        <v>94</v>
      </c>
      <c r="F24" s="114">
        <v>137</v>
      </c>
      <c r="G24" s="114">
        <v>123</v>
      </c>
      <c r="H24" s="140">
        <v>151</v>
      </c>
      <c r="I24" s="115">
        <v>-8</v>
      </c>
      <c r="J24" s="116">
        <v>-5.298013245033113</v>
      </c>
    </row>
    <row r="25" spans="1:15" s="110" customFormat="1" ht="24.95" customHeight="1" x14ac:dyDescent="0.2">
      <c r="A25" s="193" t="s">
        <v>222</v>
      </c>
      <c r="B25" s="204" t="s">
        <v>159</v>
      </c>
      <c r="C25" s="113">
        <v>2.8121484814398201</v>
      </c>
      <c r="D25" s="115">
        <v>125</v>
      </c>
      <c r="E25" s="114">
        <v>186</v>
      </c>
      <c r="F25" s="114">
        <v>159</v>
      </c>
      <c r="G25" s="114">
        <v>94</v>
      </c>
      <c r="H25" s="140">
        <v>128</v>
      </c>
      <c r="I25" s="115">
        <v>-3</v>
      </c>
      <c r="J25" s="116">
        <v>-2.34375</v>
      </c>
    </row>
    <row r="26" spans="1:15" s="110" customFormat="1" ht="24.95" customHeight="1" x14ac:dyDescent="0.2">
      <c r="A26" s="201">
        <v>782.78300000000002</v>
      </c>
      <c r="B26" s="203" t="s">
        <v>160</v>
      </c>
      <c r="C26" s="113">
        <v>6.6366704161979753</v>
      </c>
      <c r="D26" s="115">
        <v>295</v>
      </c>
      <c r="E26" s="114">
        <v>283</v>
      </c>
      <c r="F26" s="114">
        <v>299</v>
      </c>
      <c r="G26" s="114">
        <v>266</v>
      </c>
      <c r="H26" s="140">
        <v>368</v>
      </c>
      <c r="I26" s="115">
        <v>-73</v>
      </c>
      <c r="J26" s="116">
        <v>-19.836956521739129</v>
      </c>
    </row>
    <row r="27" spans="1:15" s="110" customFormat="1" ht="24.95" customHeight="1" x14ac:dyDescent="0.2">
      <c r="A27" s="193" t="s">
        <v>161</v>
      </c>
      <c r="B27" s="199" t="s">
        <v>162</v>
      </c>
      <c r="C27" s="113">
        <v>3.0821147356580427</v>
      </c>
      <c r="D27" s="115">
        <v>137</v>
      </c>
      <c r="E27" s="114">
        <v>156</v>
      </c>
      <c r="F27" s="114">
        <v>160</v>
      </c>
      <c r="G27" s="114">
        <v>122</v>
      </c>
      <c r="H27" s="140">
        <v>158</v>
      </c>
      <c r="I27" s="115">
        <v>-21</v>
      </c>
      <c r="J27" s="116">
        <v>-13.291139240506329</v>
      </c>
    </row>
    <row r="28" spans="1:15" s="110" customFormat="1" ht="24.95" customHeight="1" x14ac:dyDescent="0.2">
      <c r="A28" s="193" t="s">
        <v>163</v>
      </c>
      <c r="B28" s="199" t="s">
        <v>164</v>
      </c>
      <c r="C28" s="113">
        <v>2.8796400449943755</v>
      </c>
      <c r="D28" s="115">
        <v>128</v>
      </c>
      <c r="E28" s="114">
        <v>85</v>
      </c>
      <c r="F28" s="114">
        <v>222</v>
      </c>
      <c r="G28" s="114">
        <v>67</v>
      </c>
      <c r="H28" s="140">
        <v>119</v>
      </c>
      <c r="I28" s="115">
        <v>9</v>
      </c>
      <c r="J28" s="116">
        <v>7.5630252100840334</v>
      </c>
    </row>
    <row r="29" spans="1:15" s="110" customFormat="1" ht="24.95" customHeight="1" x14ac:dyDescent="0.2">
      <c r="A29" s="193">
        <v>86</v>
      </c>
      <c r="B29" s="199" t="s">
        <v>165</v>
      </c>
      <c r="C29" s="113">
        <v>5.6242969628796402</v>
      </c>
      <c r="D29" s="115">
        <v>250</v>
      </c>
      <c r="E29" s="114">
        <v>188</v>
      </c>
      <c r="F29" s="114">
        <v>239</v>
      </c>
      <c r="G29" s="114">
        <v>202</v>
      </c>
      <c r="H29" s="140">
        <v>178</v>
      </c>
      <c r="I29" s="115">
        <v>72</v>
      </c>
      <c r="J29" s="116">
        <v>40.449438202247194</v>
      </c>
    </row>
    <row r="30" spans="1:15" s="110" customFormat="1" ht="24.95" customHeight="1" x14ac:dyDescent="0.2">
      <c r="A30" s="193">
        <v>87.88</v>
      </c>
      <c r="B30" s="204" t="s">
        <v>166</v>
      </c>
      <c r="C30" s="113">
        <v>8.3464566929133852</v>
      </c>
      <c r="D30" s="115">
        <v>371</v>
      </c>
      <c r="E30" s="114">
        <v>358</v>
      </c>
      <c r="F30" s="114">
        <v>500</v>
      </c>
      <c r="G30" s="114">
        <v>309</v>
      </c>
      <c r="H30" s="140">
        <v>382</v>
      </c>
      <c r="I30" s="115">
        <v>-11</v>
      </c>
      <c r="J30" s="116">
        <v>-2.8795811518324608</v>
      </c>
    </row>
    <row r="31" spans="1:15" s="110" customFormat="1" ht="24.95" customHeight="1" x14ac:dyDescent="0.2">
      <c r="A31" s="193" t="s">
        <v>167</v>
      </c>
      <c r="B31" s="199" t="s">
        <v>168</v>
      </c>
      <c r="C31" s="113">
        <v>3.0821147356580427</v>
      </c>
      <c r="D31" s="115">
        <v>137</v>
      </c>
      <c r="E31" s="114">
        <v>93</v>
      </c>
      <c r="F31" s="114">
        <v>168</v>
      </c>
      <c r="G31" s="114">
        <v>98</v>
      </c>
      <c r="H31" s="140">
        <v>150</v>
      </c>
      <c r="I31" s="115">
        <v>-13</v>
      </c>
      <c r="J31" s="116">
        <v>-8.6666666666666661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5.0168728908886386</v>
      </c>
      <c r="D34" s="115">
        <v>223</v>
      </c>
      <c r="E34" s="114">
        <v>320</v>
      </c>
      <c r="F34" s="114">
        <v>338</v>
      </c>
      <c r="G34" s="114">
        <v>210</v>
      </c>
      <c r="H34" s="140">
        <v>192</v>
      </c>
      <c r="I34" s="115">
        <v>31</v>
      </c>
      <c r="J34" s="116">
        <v>16.145833333333332</v>
      </c>
    </row>
    <row r="35" spans="1:10" s="110" customFormat="1" ht="24.95" customHeight="1" x14ac:dyDescent="0.2">
      <c r="A35" s="292" t="s">
        <v>171</v>
      </c>
      <c r="B35" s="293" t="s">
        <v>172</v>
      </c>
      <c r="C35" s="113">
        <v>25.736782902137232</v>
      </c>
      <c r="D35" s="115">
        <v>1144</v>
      </c>
      <c r="E35" s="114">
        <v>853</v>
      </c>
      <c r="F35" s="114">
        <v>863</v>
      </c>
      <c r="G35" s="114">
        <v>869</v>
      </c>
      <c r="H35" s="140">
        <v>961</v>
      </c>
      <c r="I35" s="115">
        <v>183</v>
      </c>
      <c r="J35" s="116">
        <v>19.042663891779398</v>
      </c>
    </row>
    <row r="36" spans="1:10" s="110" customFormat="1" ht="24.95" customHeight="1" x14ac:dyDescent="0.2">
      <c r="A36" s="294" t="s">
        <v>173</v>
      </c>
      <c r="B36" s="295" t="s">
        <v>174</v>
      </c>
      <c r="C36" s="125">
        <v>69.246344206974129</v>
      </c>
      <c r="D36" s="143">
        <v>3078</v>
      </c>
      <c r="E36" s="144">
        <v>2792</v>
      </c>
      <c r="F36" s="144">
        <v>3302</v>
      </c>
      <c r="G36" s="144">
        <v>2463</v>
      </c>
      <c r="H36" s="145">
        <v>3044</v>
      </c>
      <c r="I36" s="143">
        <v>34</v>
      </c>
      <c r="J36" s="146">
        <v>1.1169513797634691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4445</v>
      </c>
      <c r="F11" s="264">
        <v>3965</v>
      </c>
      <c r="G11" s="264">
        <v>4503</v>
      </c>
      <c r="H11" s="264">
        <v>3542</v>
      </c>
      <c r="I11" s="265">
        <v>4197</v>
      </c>
      <c r="J11" s="263">
        <v>248</v>
      </c>
      <c r="K11" s="266">
        <v>5.9089826066237787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24.161979752530932</v>
      </c>
      <c r="E13" s="115">
        <v>1074</v>
      </c>
      <c r="F13" s="114">
        <v>1273</v>
      </c>
      <c r="G13" s="114">
        <v>1270</v>
      </c>
      <c r="H13" s="114">
        <v>851</v>
      </c>
      <c r="I13" s="140">
        <v>1156</v>
      </c>
      <c r="J13" s="115">
        <v>-82</v>
      </c>
      <c r="K13" s="116">
        <v>-7.0934256055363321</v>
      </c>
    </row>
    <row r="14" spans="1:17" ht="15.95" customHeight="1" x14ac:dyDescent="0.2">
      <c r="A14" s="306" t="s">
        <v>230</v>
      </c>
      <c r="B14" s="307"/>
      <c r="C14" s="308"/>
      <c r="D14" s="113">
        <v>63.217097862767154</v>
      </c>
      <c r="E14" s="115">
        <v>2810</v>
      </c>
      <c r="F14" s="114">
        <v>2294</v>
      </c>
      <c r="G14" s="114">
        <v>2625</v>
      </c>
      <c r="H14" s="114">
        <v>2231</v>
      </c>
      <c r="I14" s="140">
        <v>2489</v>
      </c>
      <c r="J14" s="115">
        <v>321</v>
      </c>
      <c r="K14" s="116">
        <v>12.896745680996384</v>
      </c>
    </row>
    <row r="15" spans="1:17" ht="15.95" customHeight="1" x14ac:dyDescent="0.2">
      <c r="A15" s="306" t="s">
        <v>231</v>
      </c>
      <c r="B15" s="307"/>
      <c r="C15" s="308"/>
      <c r="D15" s="113">
        <v>6.3892013498312714</v>
      </c>
      <c r="E15" s="115">
        <v>284</v>
      </c>
      <c r="F15" s="114">
        <v>202</v>
      </c>
      <c r="G15" s="114">
        <v>262</v>
      </c>
      <c r="H15" s="114">
        <v>265</v>
      </c>
      <c r="I15" s="140">
        <v>277</v>
      </c>
      <c r="J15" s="115">
        <v>7</v>
      </c>
      <c r="K15" s="116">
        <v>2.5270758122743682</v>
      </c>
    </row>
    <row r="16" spans="1:17" ht="15.95" customHeight="1" x14ac:dyDescent="0.2">
      <c r="A16" s="306" t="s">
        <v>232</v>
      </c>
      <c r="B16" s="307"/>
      <c r="C16" s="308"/>
      <c r="D16" s="113">
        <v>5.9392575928008995</v>
      </c>
      <c r="E16" s="115">
        <v>264</v>
      </c>
      <c r="F16" s="114">
        <v>186</v>
      </c>
      <c r="G16" s="114">
        <v>327</v>
      </c>
      <c r="H16" s="114">
        <v>181</v>
      </c>
      <c r="I16" s="140">
        <v>259</v>
      </c>
      <c r="J16" s="115">
        <v>5</v>
      </c>
      <c r="K16" s="116">
        <v>1.9305019305019304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4.6119235095613051</v>
      </c>
      <c r="E18" s="115">
        <v>205</v>
      </c>
      <c r="F18" s="114">
        <v>296</v>
      </c>
      <c r="G18" s="114">
        <v>320</v>
      </c>
      <c r="H18" s="114">
        <v>178</v>
      </c>
      <c r="I18" s="140">
        <v>173</v>
      </c>
      <c r="J18" s="115">
        <v>32</v>
      </c>
      <c r="K18" s="116">
        <v>18.497109826589597</v>
      </c>
    </row>
    <row r="19" spans="1:11" ht="14.1" customHeight="1" x14ac:dyDescent="0.2">
      <c r="A19" s="306" t="s">
        <v>235</v>
      </c>
      <c r="B19" s="307" t="s">
        <v>236</v>
      </c>
      <c r="C19" s="308"/>
      <c r="D19" s="113">
        <v>3.1046119235095615</v>
      </c>
      <c r="E19" s="115">
        <v>138</v>
      </c>
      <c r="F19" s="114">
        <v>187</v>
      </c>
      <c r="G19" s="114">
        <v>230</v>
      </c>
      <c r="H19" s="114">
        <v>107</v>
      </c>
      <c r="I19" s="140">
        <v>119</v>
      </c>
      <c r="J19" s="115">
        <v>19</v>
      </c>
      <c r="K19" s="116">
        <v>15.966386554621849</v>
      </c>
    </row>
    <row r="20" spans="1:11" ht="14.1" customHeight="1" x14ac:dyDescent="0.2">
      <c r="A20" s="306">
        <v>12</v>
      </c>
      <c r="B20" s="307" t="s">
        <v>237</v>
      </c>
      <c r="C20" s="308"/>
      <c r="D20" s="113">
        <v>1.5298087739032622</v>
      </c>
      <c r="E20" s="115">
        <v>68</v>
      </c>
      <c r="F20" s="114">
        <v>81</v>
      </c>
      <c r="G20" s="114">
        <v>46</v>
      </c>
      <c r="H20" s="114">
        <v>48</v>
      </c>
      <c r="I20" s="140">
        <v>63</v>
      </c>
      <c r="J20" s="115">
        <v>5</v>
      </c>
      <c r="K20" s="116">
        <v>7.9365079365079367</v>
      </c>
    </row>
    <row r="21" spans="1:11" ht="14.1" customHeight="1" x14ac:dyDescent="0.2">
      <c r="A21" s="306">
        <v>21</v>
      </c>
      <c r="B21" s="307" t="s">
        <v>238</v>
      </c>
      <c r="C21" s="308"/>
      <c r="D21" s="113">
        <v>0.1124859392575928</v>
      </c>
      <c r="E21" s="115">
        <v>5</v>
      </c>
      <c r="F21" s="114">
        <v>6</v>
      </c>
      <c r="G21" s="114">
        <v>5</v>
      </c>
      <c r="H21" s="114" t="s">
        <v>513</v>
      </c>
      <c r="I21" s="140">
        <v>6</v>
      </c>
      <c r="J21" s="115">
        <v>-1</v>
      </c>
      <c r="K21" s="116">
        <v>-16.666666666666668</v>
      </c>
    </row>
    <row r="22" spans="1:11" ht="14.1" customHeight="1" x14ac:dyDescent="0.2">
      <c r="A22" s="306">
        <v>22</v>
      </c>
      <c r="B22" s="307" t="s">
        <v>239</v>
      </c>
      <c r="C22" s="308"/>
      <c r="D22" s="113">
        <v>1.8447694038245219</v>
      </c>
      <c r="E22" s="115">
        <v>82</v>
      </c>
      <c r="F22" s="114">
        <v>70</v>
      </c>
      <c r="G22" s="114">
        <v>66</v>
      </c>
      <c r="H22" s="114">
        <v>69</v>
      </c>
      <c r="I22" s="140">
        <v>86</v>
      </c>
      <c r="J22" s="115">
        <v>-4</v>
      </c>
      <c r="K22" s="116">
        <v>-4.6511627906976747</v>
      </c>
    </row>
    <row r="23" spans="1:11" ht="14.1" customHeight="1" x14ac:dyDescent="0.2">
      <c r="A23" s="306">
        <v>23</v>
      </c>
      <c r="B23" s="307" t="s">
        <v>240</v>
      </c>
      <c r="C23" s="308"/>
      <c r="D23" s="113">
        <v>0.33745781777277839</v>
      </c>
      <c r="E23" s="115">
        <v>15</v>
      </c>
      <c r="F23" s="114">
        <v>8</v>
      </c>
      <c r="G23" s="114">
        <v>11</v>
      </c>
      <c r="H23" s="114">
        <v>8</v>
      </c>
      <c r="I23" s="140">
        <v>7</v>
      </c>
      <c r="J23" s="115">
        <v>8</v>
      </c>
      <c r="K23" s="116">
        <v>114.28571428571429</v>
      </c>
    </row>
    <row r="24" spans="1:11" ht="14.1" customHeight="1" x14ac:dyDescent="0.2">
      <c r="A24" s="306">
        <v>24</v>
      </c>
      <c r="B24" s="307" t="s">
        <v>241</v>
      </c>
      <c r="C24" s="308"/>
      <c r="D24" s="113">
        <v>4.0944881889763778</v>
      </c>
      <c r="E24" s="115">
        <v>182</v>
      </c>
      <c r="F24" s="114">
        <v>131</v>
      </c>
      <c r="G24" s="114">
        <v>108</v>
      </c>
      <c r="H24" s="114">
        <v>155</v>
      </c>
      <c r="I24" s="140">
        <v>141</v>
      </c>
      <c r="J24" s="115">
        <v>41</v>
      </c>
      <c r="K24" s="116">
        <v>29.078014184397162</v>
      </c>
    </row>
    <row r="25" spans="1:11" ht="14.1" customHeight="1" x14ac:dyDescent="0.2">
      <c r="A25" s="306">
        <v>25</v>
      </c>
      <c r="B25" s="307" t="s">
        <v>242</v>
      </c>
      <c r="C25" s="308"/>
      <c r="D25" s="113">
        <v>4.184476940382452</v>
      </c>
      <c r="E25" s="115">
        <v>186</v>
      </c>
      <c r="F25" s="114">
        <v>112</v>
      </c>
      <c r="G25" s="114">
        <v>137</v>
      </c>
      <c r="H25" s="114">
        <v>111</v>
      </c>
      <c r="I25" s="140">
        <v>149</v>
      </c>
      <c r="J25" s="115">
        <v>37</v>
      </c>
      <c r="K25" s="116">
        <v>24.832214765100669</v>
      </c>
    </row>
    <row r="26" spans="1:11" ht="14.1" customHeight="1" x14ac:dyDescent="0.2">
      <c r="A26" s="306">
        <v>26</v>
      </c>
      <c r="B26" s="307" t="s">
        <v>243</v>
      </c>
      <c r="C26" s="308"/>
      <c r="D26" s="113">
        <v>2.65466816647919</v>
      </c>
      <c r="E26" s="115">
        <v>118</v>
      </c>
      <c r="F26" s="114">
        <v>65</v>
      </c>
      <c r="G26" s="114">
        <v>89</v>
      </c>
      <c r="H26" s="114">
        <v>75</v>
      </c>
      <c r="I26" s="140">
        <v>142</v>
      </c>
      <c r="J26" s="115">
        <v>-24</v>
      </c>
      <c r="K26" s="116">
        <v>-16.901408450704224</v>
      </c>
    </row>
    <row r="27" spans="1:11" ht="14.1" customHeight="1" x14ac:dyDescent="0.2">
      <c r="A27" s="306">
        <v>27</v>
      </c>
      <c r="B27" s="307" t="s">
        <v>244</v>
      </c>
      <c r="C27" s="308"/>
      <c r="D27" s="113">
        <v>1.2373453318335208</v>
      </c>
      <c r="E27" s="115">
        <v>55</v>
      </c>
      <c r="F27" s="114">
        <v>35</v>
      </c>
      <c r="G27" s="114">
        <v>27</v>
      </c>
      <c r="H27" s="114">
        <v>44</v>
      </c>
      <c r="I27" s="140">
        <v>58</v>
      </c>
      <c r="J27" s="115">
        <v>-3</v>
      </c>
      <c r="K27" s="116">
        <v>-5.1724137931034484</v>
      </c>
    </row>
    <row r="28" spans="1:11" ht="14.1" customHeight="1" x14ac:dyDescent="0.2">
      <c r="A28" s="306">
        <v>28</v>
      </c>
      <c r="B28" s="307" t="s">
        <v>245</v>
      </c>
      <c r="C28" s="308"/>
      <c r="D28" s="113">
        <v>0.1124859392575928</v>
      </c>
      <c r="E28" s="115">
        <v>5</v>
      </c>
      <c r="F28" s="114">
        <v>6</v>
      </c>
      <c r="G28" s="114" t="s">
        <v>513</v>
      </c>
      <c r="H28" s="114">
        <v>4</v>
      </c>
      <c r="I28" s="140" t="s">
        <v>513</v>
      </c>
      <c r="J28" s="115" t="s">
        <v>513</v>
      </c>
      <c r="K28" s="116" t="s">
        <v>513</v>
      </c>
    </row>
    <row r="29" spans="1:11" ht="14.1" customHeight="1" x14ac:dyDescent="0.2">
      <c r="A29" s="306">
        <v>29</v>
      </c>
      <c r="B29" s="307" t="s">
        <v>246</v>
      </c>
      <c r="C29" s="308"/>
      <c r="D29" s="113">
        <v>7.0641169853768275</v>
      </c>
      <c r="E29" s="115">
        <v>314</v>
      </c>
      <c r="F29" s="114">
        <v>304</v>
      </c>
      <c r="G29" s="114">
        <v>283</v>
      </c>
      <c r="H29" s="114">
        <v>248</v>
      </c>
      <c r="I29" s="140">
        <v>293</v>
      </c>
      <c r="J29" s="115">
        <v>21</v>
      </c>
      <c r="K29" s="116">
        <v>7.1672354948805461</v>
      </c>
    </row>
    <row r="30" spans="1:11" ht="14.1" customHeight="1" x14ac:dyDescent="0.2">
      <c r="A30" s="306" t="s">
        <v>247</v>
      </c>
      <c r="B30" s="307" t="s">
        <v>248</v>
      </c>
      <c r="C30" s="308"/>
      <c r="D30" s="113">
        <v>2.2947131608548932</v>
      </c>
      <c r="E30" s="115">
        <v>102</v>
      </c>
      <c r="F30" s="114">
        <v>117</v>
      </c>
      <c r="G30" s="114">
        <v>132</v>
      </c>
      <c r="H30" s="114">
        <v>107</v>
      </c>
      <c r="I30" s="140">
        <v>125</v>
      </c>
      <c r="J30" s="115">
        <v>-23</v>
      </c>
      <c r="K30" s="116">
        <v>-18.399999999999999</v>
      </c>
    </row>
    <row r="31" spans="1:11" ht="14.1" customHeight="1" x14ac:dyDescent="0.2">
      <c r="A31" s="306" t="s">
        <v>249</v>
      </c>
      <c r="B31" s="307" t="s">
        <v>250</v>
      </c>
      <c r="C31" s="308"/>
      <c r="D31" s="113">
        <v>4.5894263217097864</v>
      </c>
      <c r="E31" s="115">
        <v>204</v>
      </c>
      <c r="F31" s="114">
        <v>177</v>
      </c>
      <c r="G31" s="114">
        <v>145</v>
      </c>
      <c r="H31" s="114">
        <v>135</v>
      </c>
      <c r="I31" s="140">
        <v>155</v>
      </c>
      <c r="J31" s="115">
        <v>49</v>
      </c>
      <c r="K31" s="116">
        <v>31.612903225806452</v>
      </c>
    </row>
    <row r="32" spans="1:11" ht="14.1" customHeight="1" x14ac:dyDescent="0.2">
      <c r="A32" s="306">
        <v>31</v>
      </c>
      <c r="B32" s="307" t="s">
        <v>251</v>
      </c>
      <c r="C32" s="308"/>
      <c r="D32" s="113">
        <v>0.33745781777277839</v>
      </c>
      <c r="E32" s="115">
        <v>15</v>
      </c>
      <c r="F32" s="114">
        <v>12</v>
      </c>
      <c r="G32" s="114">
        <v>18</v>
      </c>
      <c r="H32" s="114">
        <v>13</v>
      </c>
      <c r="I32" s="140">
        <v>15</v>
      </c>
      <c r="J32" s="115">
        <v>0</v>
      </c>
      <c r="K32" s="116">
        <v>0</v>
      </c>
    </row>
    <row r="33" spans="1:11" ht="14.1" customHeight="1" x14ac:dyDescent="0.2">
      <c r="A33" s="306">
        <v>32</v>
      </c>
      <c r="B33" s="307" t="s">
        <v>252</v>
      </c>
      <c r="C33" s="308"/>
      <c r="D33" s="113">
        <v>3.5545556805399325</v>
      </c>
      <c r="E33" s="115">
        <v>158</v>
      </c>
      <c r="F33" s="114">
        <v>143</v>
      </c>
      <c r="G33" s="114">
        <v>172</v>
      </c>
      <c r="H33" s="114">
        <v>136</v>
      </c>
      <c r="I33" s="140">
        <v>115</v>
      </c>
      <c r="J33" s="115">
        <v>43</v>
      </c>
      <c r="K33" s="116">
        <v>37.391304347826086</v>
      </c>
    </row>
    <row r="34" spans="1:11" ht="14.1" customHeight="1" x14ac:dyDescent="0.2">
      <c r="A34" s="306">
        <v>33</v>
      </c>
      <c r="B34" s="307" t="s">
        <v>253</v>
      </c>
      <c r="C34" s="308"/>
      <c r="D34" s="113">
        <v>4.4769403824521934</v>
      </c>
      <c r="E34" s="115">
        <v>199</v>
      </c>
      <c r="F34" s="114">
        <v>149</v>
      </c>
      <c r="G34" s="114">
        <v>153</v>
      </c>
      <c r="H34" s="114">
        <v>127</v>
      </c>
      <c r="I34" s="140">
        <v>123</v>
      </c>
      <c r="J34" s="115">
        <v>76</v>
      </c>
      <c r="K34" s="116">
        <v>61.788617886178862</v>
      </c>
    </row>
    <row r="35" spans="1:11" ht="14.1" customHeight="1" x14ac:dyDescent="0.2">
      <c r="A35" s="306">
        <v>34</v>
      </c>
      <c r="B35" s="307" t="s">
        <v>254</v>
      </c>
      <c r="C35" s="308"/>
      <c r="D35" s="113">
        <v>2.3172103487064115</v>
      </c>
      <c r="E35" s="115">
        <v>103</v>
      </c>
      <c r="F35" s="114">
        <v>84</v>
      </c>
      <c r="G35" s="114">
        <v>119</v>
      </c>
      <c r="H35" s="114">
        <v>81</v>
      </c>
      <c r="I35" s="140">
        <v>123</v>
      </c>
      <c r="J35" s="115">
        <v>-20</v>
      </c>
      <c r="K35" s="116">
        <v>-16.260162601626018</v>
      </c>
    </row>
    <row r="36" spans="1:11" ht="14.1" customHeight="1" x14ac:dyDescent="0.2">
      <c r="A36" s="306">
        <v>41</v>
      </c>
      <c r="B36" s="307" t="s">
        <v>255</v>
      </c>
      <c r="C36" s="308"/>
      <c r="D36" s="113">
        <v>1.2148481439820022</v>
      </c>
      <c r="E36" s="115">
        <v>54</v>
      </c>
      <c r="F36" s="114">
        <v>19</v>
      </c>
      <c r="G36" s="114">
        <v>17</v>
      </c>
      <c r="H36" s="114">
        <v>30</v>
      </c>
      <c r="I36" s="140">
        <v>28</v>
      </c>
      <c r="J36" s="115">
        <v>26</v>
      </c>
      <c r="K36" s="116">
        <v>92.857142857142861</v>
      </c>
    </row>
    <row r="37" spans="1:11" ht="14.1" customHeight="1" x14ac:dyDescent="0.2">
      <c r="A37" s="306">
        <v>42</v>
      </c>
      <c r="B37" s="307" t="s">
        <v>256</v>
      </c>
      <c r="C37" s="308"/>
      <c r="D37" s="113" t="s">
        <v>513</v>
      </c>
      <c r="E37" s="115" t="s">
        <v>513</v>
      </c>
      <c r="F37" s="114" t="s">
        <v>513</v>
      </c>
      <c r="G37" s="114">
        <v>5</v>
      </c>
      <c r="H37" s="114" t="s">
        <v>513</v>
      </c>
      <c r="I37" s="140">
        <v>3</v>
      </c>
      <c r="J37" s="115" t="s">
        <v>513</v>
      </c>
      <c r="K37" s="116" t="s">
        <v>513</v>
      </c>
    </row>
    <row r="38" spans="1:11" ht="14.1" customHeight="1" x14ac:dyDescent="0.2">
      <c r="A38" s="306">
        <v>43</v>
      </c>
      <c r="B38" s="307" t="s">
        <v>257</v>
      </c>
      <c r="C38" s="308"/>
      <c r="D38" s="113">
        <v>0.51743532058492692</v>
      </c>
      <c r="E38" s="115">
        <v>23</v>
      </c>
      <c r="F38" s="114">
        <v>10</v>
      </c>
      <c r="G38" s="114">
        <v>22</v>
      </c>
      <c r="H38" s="114">
        <v>7</v>
      </c>
      <c r="I38" s="140">
        <v>17</v>
      </c>
      <c r="J38" s="115">
        <v>6</v>
      </c>
      <c r="K38" s="116">
        <v>35.294117647058826</v>
      </c>
    </row>
    <row r="39" spans="1:11" ht="14.1" customHeight="1" x14ac:dyDescent="0.2">
      <c r="A39" s="306">
        <v>51</v>
      </c>
      <c r="B39" s="307" t="s">
        <v>258</v>
      </c>
      <c r="C39" s="308"/>
      <c r="D39" s="113">
        <v>5.3768278965129355</v>
      </c>
      <c r="E39" s="115">
        <v>239</v>
      </c>
      <c r="F39" s="114">
        <v>259</v>
      </c>
      <c r="G39" s="114">
        <v>219</v>
      </c>
      <c r="H39" s="114">
        <v>251</v>
      </c>
      <c r="I39" s="140">
        <v>339</v>
      </c>
      <c r="J39" s="115">
        <v>-100</v>
      </c>
      <c r="K39" s="116">
        <v>-29.498525073746311</v>
      </c>
    </row>
    <row r="40" spans="1:11" ht="14.1" customHeight="1" x14ac:dyDescent="0.2">
      <c r="A40" s="306" t="s">
        <v>259</v>
      </c>
      <c r="B40" s="307" t="s">
        <v>260</v>
      </c>
      <c r="C40" s="308"/>
      <c r="D40" s="113">
        <v>4.2294713160854895</v>
      </c>
      <c r="E40" s="115">
        <v>188</v>
      </c>
      <c r="F40" s="114">
        <v>205</v>
      </c>
      <c r="G40" s="114">
        <v>163</v>
      </c>
      <c r="H40" s="114">
        <v>182</v>
      </c>
      <c r="I40" s="140">
        <v>277</v>
      </c>
      <c r="J40" s="115">
        <v>-89</v>
      </c>
      <c r="K40" s="116">
        <v>-32.129963898916969</v>
      </c>
    </row>
    <row r="41" spans="1:11" ht="14.1" customHeight="1" x14ac:dyDescent="0.2">
      <c r="A41" s="306"/>
      <c r="B41" s="307" t="s">
        <v>261</v>
      </c>
      <c r="C41" s="308"/>
      <c r="D41" s="113">
        <v>3.4645669291338583</v>
      </c>
      <c r="E41" s="115">
        <v>154</v>
      </c>
      <c r="F41" s="114">
        <v>183</v>
      </c>
      <c r="G41" s="114">
        <v>139</v>
      </c>
      <c r="H41" s="114">
        <v>153</v>
      </c>
      <c r="I41" s="140">
        <v>243</v>
      </c>
      <c r="J41" s="115">
        <v>-89</v>
      </c>
      <c r="K41" s="116">
        <v>-36.625514403292179</v>
      </c>
    </row>
    <row r="42" spans="1:11" ht="14.1" customHeight="1" x14ac:dyDescent="0.2">
      <c r="A42" s="306">
        <v>52</v>
      </c>
      <c r="B42" s="307" t="s">
        <v>262</v>
      </c>
      <c r="C42" s="308"/>
      <c r="D42" s="113">
        <v>4.6569178852643418</v>
      </c>
      <c r="E42" s="115">
        <v>207</v>
      </c>
      <c r="F42" s="114">
        <v>196</v>
      </c>
      <c r="G42" s="114">
        <v>200</v>
      </c>
      <c r="H42" s="114">
        <v>194</v>
      </c>
      <c r="I42" s="140">
        <v>254</v>
      </c>
      <c r="J42" s="115">
        <v>-47</v>
      </c>
      <c r="K42" s="116">
        <v>-18.503937007874015</v>
      </c>
    </row>
    <row r="43" spans="1:11" ht="14.1" customHeight="1" x14ac:dyDescent="0.2">
      <c r="A43" s="306" t="s">
        <v>263</v>
      </c>
      <c r="B43" s="307" t="s">
        <v>264</v>
      </c>
      <c r="C43" s="308"/>
      <c r="D43" s="113">
        <v>2.9471316085489314</v>
      </c>
      <c r="E43" s="115">
        <v>131</v>
      </c>
      <c r="F43" s="114">
        <v>93</v>
      </c>
      <c r="G43" s="114">
        <v>119</v>
      </c>
      <c r="H43" s="114">
        <v>117</v>
      </c>
      <c r="I43" s="140">
        <v>166</v>
      </c>
      <c r="J43" s="115">
        <v>-35</v>
      </c>
      <c r="K43" s="116">
        <v>-21.08433734939759</v>
      </c>
    </row>
    <row r="44" spans="1:11" ht="14.1" customHeight="1" x14ac:dyDescent="0.2">
      <c r="A44" s="306">
        <v>53</v>
      </c>
      <c r="B44" s="307" t="s">
        <v>265</v>
      </c>
      <c r="C44" s="308"/>
      <c r="D44" s="113">
        <v>0.78740157480314965</v>
      </c>
      <c r="E44" s="115">
        <v>35</v>
      </c>
      <c r="F44" s="114">
        <v>27</v>
      </c>
      <c r="G44" s="114">
        <v>37</v>
      </c>
      <c r="H44" s="114">
        <v>28</v>
      </c>
      <c r="I44" s="140">
        <v>41</v>
      </c>
      <c r="J44" s="115">
        <v>-6</v>
      </c>
      <c r="K44" s="116">
        <v>-14.634146341463415</v>
      </c>
    </row>
    <row r="45" spans="1:11" ht="14.1" customHeight="1" x14ac:dyDescent="0.2">
      <c r="A45" s="306" t="s">
        <v>266</v>
      </c>
      <c r="B45" s="307" t="s">
        <v>267</v>
      </c>
      <c r="C45" s="308"/>
      <c r="D45" s="113">
        <v>0.67491563554555678</v>
      </c>
      <c r="E45" s="115">
        <v>30</v>
      </c>
      <c r="F45" s="114">
        <v>25</v>
      </c>
      <c r="G45" s="114">
        <v>33</v>
      </c>
      <c r="H45" s="114">
        <v>25</v>
      </c>
      <c r="I45" s="140">
        <v>36</v>
      </c>
      <c r="J45" s="115">
        <v>-6</v>
      </c>
      <c r="K45" s="116">
        <v>-16.666666666666668</v>
      </c>
    </row>
    <row r="46" spans="1:11" ht="14.1" customHeight="1" x14ac:dyDescent="0.2">
      <c r="A46" s="306">
        <v>54</v>
      </c>
      <c r="B46" s="307" t="s">
        <v>268</v>
      </c>
      <c r="C46" s="308"/>
      <c r="D46" s="113">
        <v>3.4870641169853767</v>
      </c>
      <c r="E46" s="115">
        <v>155</v>
      </c>
      <c r="F46" s="114">
        <v>204</v>
      </c>
      <c r="G46" s="114">
        <v>160</v>
      </c>
      <c r="H46" s="114">
        <v>127</v>
      </c>
      <c r="I46" s="140">
        <v>179</v>
      </c>
      <c r="J46" s="115">
        <v>-24</v>
      </c>
      <c r="K46" s="116">
        <v>-13.407821229050279</v>
      </c>
    </row>
    <row r="47" spans="1:11" ht="14.1" customHeight="1" x14ac:dyDescent="0.2">
      <c r="A47" s="306">
        <v>61</v>
      </c>
      <c r="B47" s="307" t="s">
        <v>269</v>
      </c>
      <c r="C47" s="308"/>
      <c r="D47" s="113">
        <v>1.0348706411698538</v>
      </c>
      <c r="E47" s="115">
        <v>46</v>
      </c>
      <c r="F47" s="114">
        <v>35</v>
      </c>
      <c r="G47" s="114">
        <v>48</v>
      </c>
      <c r="H47" s="114">
        <v>38</v>
      </c>
      <c r="I47" s="140">
        <v>40</v>
      </c>
      <c r="J47" s="115">
        <v>6</v>
      </c>
      <c r="K47" s="116">
        <v>15</v>
      </c>
    </row>
    <row r="48" spans="1:11" ht="14.1" customHeight="1" x14ac:dyDescent="0.2">
      <c r="A48" s="306">
        <v>62</v>
      </c>
      <c r="B48" s="307" t="s">
        <v>270</v>
      </c>
      <c r="C48" s="308"/>
      <c r="D48" s="113">
        <v>9.7862767154105743</v>
      </c>
      <c r="E48" s="115">
        <v>435</v>
      </c>
      <c r="F48" s="114">
        <v>401</v>
      </c>
      <c r="G48" s="114">
        <v>516</v>
      </c>
      <c r="H48" s="114">
        <v>338</v>
      </c>
      <c r="I48" s="140">
        <v>381</v>
      </c>
      <c r="J48" s="115">
        <v>54</v>
      </c>
      <c r="K48" s="116">
        <v>14.173228346456693</v>
      </c>
    </row>
    <row r="49" spans="1:11" ht="14.1" customHeight="1" x14ac:dyDescent="0.2">
      <c r="A49" s="306">
        <v>63</v>
      </c>
      <c r="B49" s="307" t="s">
        <v>271</v>
      </c>
      <c r="C49" s="308"/>
      <c r="D49" s="113">
        <v>6.2542182227221597</v>
      </c>
      <c r="E49" s="115">
        <v>278</v>
      </c>
      <c r="F49" s="114">
        <v>361</v>
      </c>
      <c r="G49" s="114">
        <v>282</v>
      </c>
      <c r="H49" s="114">
        <v>247</v>
      </c>
      <c r="I49" s="140">
        <v>247</v>
      </c>
      <c r="J49" s="115">
        <v>31</v>
      </c>
      <c r="K49" s="116">
        <v>12.550607287449393</v>
      </c>
    </row>
    <row r="50" spans="1:11" ht="14.1" customHeight="1" x14ac:dyDescent="0.2">
      <c r="A50" s="306" t="s">
        <v>272</v>
      </c>
      <c r="B50" s="307" t="s">
        <v>273</v>
      </c>
      <c r="C50" s="308"/>
      <c r="D50" s="113">
        <v>0.92238470191226096</v>
      </c>
      <c r="E50" s="115">
        <v>41</v>
      </c>
      <c r="F50" s="114">
        <v>53</v>
      </c>
      <c r="G50" s="114">
        <v>51</v>
      </c>
      <c r="H50" s="114">
        <v>62</v>
      </c>
      <c r="I50" s="140">
        <v>44</v>
      </c>
      <c r="J50" s="115">
        <v>-3</v>
      </c>
      <c r="K50" s="116">
        <v>-6.8181818181818183</v>
      </c>
    </row>
    <row r="51" spans="1:11" ht="14.1" customHeight="1" x14ac:dyDescent="0.2">
      <c r="A51" s="306" t="s">
        <v>274</v>
      </c>
      <c r="B51" s="307" t="s">
        <v>275</v>
      </c>
      <c r="C51" s="308"/>
      <c r="D51" s="113">
        <v>4.9943757030371208</v>
      </c>
      <c r="E51" s="115">
        <v>222</v>
      </c>
      <c r="F51" s="114">
        <v>297</v>
      </c>
      <c r="G51" s="114">
        <v>217</v>
      </c>
      <c r="H51" s="114">
        <v>173</v>
      </c>
      <c r="I51" s="140">
        <v>195</v>
      </c>
      <c r="J51" s="115">
        <v>27</v>
      </c>
      <c r="K51" s="116">
        <v>13.846153846153847</v>
      </c>
    </row>
    <row r="52" spans="1:11" ht="14.1" customHeight="1" x14ac:dyDescent="0.2">
      <c r="A52" s="306">
        <v>71</v>
      </c>
      <c r="B52" s="307" t="s">
        <v>276</v>
      </c>
      <c r="C52" s="308"/>
      <c r="D52" s="113">
        <v>7.0416197975253096</v>
      </c>
      <c r="E52" s="115">
        <v>313</v>
      </c>
      <c r="F52" s="114">
        <v>210</v>
      </c>
      <c r="G52" s="114">
        <v>245</v>
      </c>
      <c r="H52" s="114">
        <v>242</v>
      </c>
      <c r="I52" s="140">
        <v>265</v>
      </c>
      <c r="J52" s="115">
        <v>48</v>
      </c>
      <c r="K52" s="116">
        <v>18.113207547169811</v>
      </c>
    </row>
    <row r="53" spans="1:11" ht="14.1" customHeight="1" x14ac:dyDescent="0.2">
      <c r="A53" s="306" t="s">
        <v>277</v>
      </c>
      <c r="B53" s="307" t="s">
        <v>278</v>
      </c>
      <c r="C53" s="308"/>
      <c r="D53" s="113">
        <v>1.9347581552305961</v>
      </c>
      <c r="E53" s="115">
        <v>86</v>
      </c>
      <c r="F53" s="114">
        <v>54</v>
      </c>
      <c r="G53" s="114">
        <v>74</v>
      </c>
      <c r="H53" s="114">
        <v>63</v>
      </c>
      <c r="I53" s="140">
        <v>80</v>
      </c>
      <c r="J53" s="115">
        <v>6</v>
      </c>
      <c r="K53" s="116">
        <v>7.5</v>
      </c>
    </row>
    <row r="54" spans="1:11" ht="14.1" customHeight="1" x14ac:dyDescent="0.2">
      <c r="A54" s="306" t="s">
        <v>279</v>
      </c>
      <c r="B54" s="307" t="s">
        <v>280</v>
      </c>
      <c r="C54" s="308"/>
      <c r="D54" s="113">
        <v>4.6794150731158606</v>
      </c>
      <c r="E54" s="115">
        <v>208</v>
      </c>
      <c r="F54" s="114">
        <v>134</v>
      </c>
      <c r="G54" s="114">
        <v>153</v>
      </c>
      <c r="H54" s="114">
        <v>162</v>
      </c>
      <c r="I54" s="140">
        <v>164</v>
      </c>
      <c r="J54" s="115">
        <v>44</v>
      </c>
      <c r="K54" s="116">
        <v>26.829268292682926</v>
      </c>
    </row>
    <row r="55" spans="1:11" ht="14.1" customHeight="1" x14ac:dyDescent="0.2">
      <c r="A55" s="306">
        <v>72</v>
      </c>
      <c r="B55" s="307" t="s">
        <v>281</v>
      </c>
      <c r="C55" s="308"/>
      <c r="D55" s="113">
        <v>1.5973003374578179</v>
      </c>
      <c r="E55" s="115">
        <v>71</v>
      </c>
      <c r="F55" s="114">
        <v>38</v>
      </c>
      <c r="G55" s="114">
        <v>45</v>
      </c>
      <c r="H55" s="114">
        <v>55</v>
      </c>
      <c r="I55" s="140">
        <v>66</v>
      </c>
      <c r="J55" s="115">
        <v>5</v>
      </c>
      <c r="K55" s="116">
        <v>7.5757575757575761</v>
      </c>
    </row>
    <row r="56" spans="1:11" ht="14.1" customHeight="1" x14ac:dyDescent="0.2">
      <c r="A56" s="306" t="s">
        <v>282</v>
      </c>
      <c r="B56" s="307" t="s">
        <v>283</v>
      </c>
      <c r="C56" s="308"/>
      <c r="D56" s="113">
        <v>0.65241844769403823</v>
      </c>
      <c r="E56" s="115">
        <v>29</v>
      </c>
      <c r="F56" s="114">
        <v>20</v>
      </c>
      <c r="G56" s="114">
        <v>27</v>
      </c>
      <c r="H56" s="114">
        <v>26</v>
      </c>
      <c r="I56" s="140">
        <v>33</v>
      </c>
      <c r="J56" s="115">
        <v>-4</v>
      </c>
      <c r="K56" s="116">
        <v>-12.121212121212121</v>
      </c>
    </row>
    <row r="57" spans="1:11" ht="14.1" customHeight="1" x14ac:dyDescent="0.2">
      <c r="A57" s="306" t="s">
        <v>284</v>
      </c>
      <c r="B57" s="307" t="s">
        <v>285</v>
      </c>
      <c r="C57" s="308"/>
      <c r="D57" s="113">
        <v>0.7649043869516311</v>
      </c>
      <c r="E57" s="115">
        <v>34</v>
      </c>
      <c r="F57" s="114">
        <v>13</v>
      </c>
      <c r="G57" s="114">
        <v>10</v>
      </c>
      <c r="H57" s="114">
        <v>13</v>
      </c>
      <c r="I57" s="140">
        <v>23</v>
      </c>
      <c r="J57" s="115">
        <v>11</v>
      </c>
      <c r="K57" s="116">
        <v>47.826086956521742</v>
      </c>
    </row>
    <row r="58" spans="1:11" ht="14.1" customHeight="1" x14ac:dyDescent="0.2">
      <c r="A58" s="306">
        <v>73</v>
      </c>
      <c r="B58" s="307" t="s">
        <v>286</v>
      </c>
      <c r="C58" s="308"/>
      <c r="D58" s="113">
        <v>1.0123734533183353</v>
      </c>
      <c r="E58" s="115">
        <v>45</v>
      </c>
      <c r="F58" s="114">
        <v>39</v>
      </c>
      <c r="G58" s="114">
        <v>47</v>
      </c>
      <c r="H58" s="114">
        <v>52</v>
      </c>
      <c r="I58" s="140">
        <v>45</v>
      </c>
      <c r="J58" s="115">
        <v>0</v>
      </c>
      <c r="K58" s="116">
        <v>0</v>
      </c>
    </row>
    <row r="59" spans="1:11" ht="14.1" customHeight="1" x14ac:dyDescent="0.2">
      <c r="A59" s="306" t="s">
        <v>287</v>
      </c>
      <c r="B59" s="307" t="s">
        <v>288</v>
      </c>
      <c r="C59" s="308"/>
      <c r="D59" s="113">
        <v>0.67491563554555678</v>
      </c>
      <c r="E59" s="115">
        <v>30</v>
      </c>
      <c r="F59" s="114">
        <v>31</v>
      </c>
      <c r="G59" s="114">
        <v>39</v>
      </c>
      <c r="H59" s="114">
        <v>39</v>
      </c>
      <c r="I59" s="140">
        <v>37</v>
      </c>
      <c r="J59" s="115">
        <v>-7</v>
      </c>
      <c r="K59" s="116">
        <v>-18.918918918918919</v>
      </c>
    </row>
    <row r="60" spans="1:11" ht="14.1" customHeight="1" x14ac:dyDescent="0.2">
      <c r="A60" s="306">
        <v>81</v>
      </c>
      <c r="B60" s="307" t="s">
        <v>289</v>
      </c>
      <c r="C60" s="308"/>
      <c r="D60" s="113">
        <v>7.0191226096737909</v>
      </c>
      <c r="E60" s="115">
        <v>312</v>
      </c>
      <c r="F60" s="114">
        <v>210</v>
      </c>
      <c r="G60" s="114">
        <v>300</v>
      </c>
      <c r="H60" s="114">
        <v>249</v>
      </c>
      <c r="I60" s="140">
        <v>266</v>
      </c>
      <c r="J60" s="115">
        <v>46</v>
      </c>
      <c r="K60" s="116">
        <v>17.293233082706767</v>
      </c>
    </row>
    <row r="61" spans="1:11" ht="14.1" customHeight="1" x14ac:dyDescent="0.2">
      <c r="A61" s="306" t="s">
        <v>290</v>
      </c>
      <c r="B61" s="307" t="s">
        <v>291</v>
      </c>
      <c r="C61" s="308"/>
      <c r="D61" s="113">
        <v>2.2272215973003373</v>
      </c>
      <c r="E61" s="115">
        <v>99</v>
      </c>
      <c r="F61" s="114">
        <v>48</v>
      </c>
      <c r="G61" s="114">
        <v>61</v>
      </c>
      <c r="H61" s="114">
        <v>94</v>
      </c>
      <c r="I61" s="140">
        <v>71</v>
      </c>
      <c r="J61" s="115">
        <v>28</v>
      </c>
      <c r="K61" s="116">
        <v>39.436619718309856</v>
      </c>
    </row>
    <row r="62" spans="1:11" ht="14.1" customHeight="1" x14ac:dyDescent="0.2">
      <c r="A62" s="306" t="s">
        <v>292</v>
      </c>
      <c r="B62" s="307" t="s">
        <v>293</v>
      </c>
      <c r="C62" s="308"/>
      <c r="D62" s="113">
        <v>1.7997750281214848</v>
      </c>
      <c r="E62" s="115">
        <v>80</v>
      </c>
      <c r="F62" s="114">
        <v>80</v>
      </c>
      <c r="G62" s="114">
        <v>145</v>
      </c>
      <c r="H62" s="114">
        <v>73</v>
      </c>
      <c r="I62" s="140">
        <v>77</v>
      </c>
      <c r="J62" s="115">
        <v>3</v>
      </c>
      <c r="K62" s="116">
        <v>3.8961038961038961</v>
      </c>
    </row>
    <row r="63" spans="1:11" ht="14.1" customHeight="1" x14ac:dyDescent="0.2">
      <c r="A63" s="306"/>
      <c r="B63" s="307" t="s">
        <v>294</v>
      </c>
      <c r="C63" s="308"/>
      <c r="D63" s="113">
        <v>1.5298087739032622</v>
      </c>
      <c r="E63" s="115">
        <v>68</v>
      </c>
      <c r="F63" s="114">
        <v>70</v>
      </c>
      <c r="G63" s="114">
        <v>122</v>
      </c>
      <c r="H63" s="114">
        <v>60</v>
      </c>
      <c r="I63" s="140">
        <v>67</v>
      </c>
      <c r="J63" s="115">
        <v>1</v>
      </c>
      <c r="K63" s="116">
        <v>1.4925373134328359</v>
      </c>
    </row>
    <row r="64" spans="1:11" ht="14.1" customHeight="1" x14ac:dyDescent="0.2">
      <c r="A64" s="306" t="s">
        <v>295</v>
      </c>
      <c r="B64" s="307" t="s">
        <v>296</v>
      </c>
      <c r="C64" s="308"/>
      <c r="D64" s="113">
        <v>0.8098987626546682</v>
      </c>
      <c r="E64" s="115">
        <v>36</v>
      </c>
      <c r="F64" s="114">
        <v>26</v>
      </c>
      <c r="G64" s="114">
        <v>32</v>
      </c>
      <c r="H64" s="114">
        <v>26</v>
      </c>
      <c r="I64" s="140">
        <v>28</v>
      </c>
      <c r="J64" s="115">
        <v>8</v>
      </c>
      <c r="K64" s="116">
        <v>28.571428571428573</v>
      </c>
    </row>
    <row r="65" spans="1:11" ht="14.1" customHeight="1" x14ac:dyDescent="0.2">
      <c r="A65" s="306" t="s">
        <v>297</v>
      </c>
      <c r="B65" s="307" t="s">
        <v>298</v>
      </c>
      <c r="C65" s="308"/>
      <c r="D65" s="113">
        <v>0.7649043869516311</v>
      </c>
      <c r="E65" s="115">
        <v>34</v>
      </c>
      <c r="F65" s="114">
        <v>33</v>
      </c>
      <c r="G65" s="114">
        <v>24</v>
      </c>
      <c r="H65" s="114">
        <v>30</v>
      </c>
      <c r="I65" s="140">
        <v>18</v>
      </c>
      <c r="J65" s="115">
        <v>16</v>
      </c>
      <c r="K65" s="116">
        <v>88.888888888888886</v>
      </c>
    </row>
    <row r="66" spans="1:11" ht="14.1" customHeight="1" x14ac:dyDescent="0.2">
      <c r="A66" s="306">
        <v>82</v>
      </c>
      <c r="B66" s="307" t="s">
        <v>299</v>
      </c>
      <c r="C66" s="308"/>
      <c r="D66" s="113">
        <v>4.8368953880764902</v>
      </c>
      <c r="E66" s="115">
        <v>215</v>
      </c>
      <c r="F66" s="114">
        <v>196</v>
      </c>
      <c r="G66" s="114">
        <v>267</v>
      </c>
      <c r="H66" s="114">
        <v>146</v>
      </c>
      <c r="I66" s="140">
        <v>204</v>
      </c>
      <c r="J66" s="115">
        <v>11</v>
      </c>
      <c r="K66" s="116">
        <v>5.3921568627450984</v>
      </c>
    </row>
    <row r="67" spans="1:11" ht="14.1" customHeight="1" x14ac:dyDescent="0.2">
      <c r="A67" s="306" t="s">
        <v>300</v>
      </c>
      <c r="B67" s="307" t="s">
        <v>301</v>
      </c>
      <c r="C67" s="308"/>
      <c r="D67" s="113">
        <v>3.5320584926884138</v>
      </c>
      <c r="E67" s="115">
        <v>157</v>
      </c>
      <c r="F67" s="114">
        <v>154</v>
      </c>
      <c r="G67" s="114">
        <v>195</v>
      </c>
      <c r="H67" s="114">
        <v>104</v>
      </c>
      <c r="I67" s="140">
        <v>145</v>
      </c>
      <c r="J67" s="115">
        <v>12</v>
      </c>
      <c r="K67" s="116">
        <v>8.2758620689655178</v>
      </c>
    </row>
    <row r="68" spans="1:11" ht="14.1" customHeight="1" x14ac:dyDescent="0.2">
      <c r="A68" s="306" t="s">
        <v>302</v>
      </c>
      <c r="B68" s="307" t="s">
        <v>303</v>
      </c>
      <c r="C68" s="308"/>
      <c r="D68" s="113">
        <v>0.74240719910011244</v>
      </c>
      <c r="E68" s="115">
        <v>33</v>
      </c>
      <c r="F68" s="114">
        <v>22</v>
      </c>
      <c r="G68" s="114">
        <v>47</v>
      </c>
      <c r="H68" s="114">
        <v>25</v>
      </c>
      <c r="I68" s="140">
        <v>46</v>
      </c>
      <c r="J68" s="115">
        <v>-13</v>
      </c>
      <c r="K68" s="116">
        <v>-28.260869565217391</v>
      </c>
    </row>
    <row r="69" spans="1:11" ht="14.1" customHeight="1" x14ac:dyDescent="0.2">
      <c r="A69" s="306">
        <v>83</v>
      </c>
      <c r="B69" s="307" t="s">
        <v>304</v>
      </c>
      <c r="C69" s="308"/>
      <c r="D69" s="113">
        <v>4.7919010123734536</v>
      </c>
      <c r="E69" s="115">
        <v>213</v>
      </c>
      <c r="F69" s="114">
        <v>206</v>
      </c>
      <c r="G69" s="114">
        <v>352</v>
      </c>
      <c r="H69" s="114">
        <v>159</v>
      </c>
      <c r="I69" s="140">
        <v>215</v>
      </c>
      <c r="J69" s="115">
        <v>-2</v>
      </c>
      <c r="K69" s="116">
        <v>-0.93023255813953487</v>
      </c>
    </row>
    <row r="70" spans="1:11" ht="14.1" customHeight="1" x14ac:dyDescent="0.2">
      <c r="A70" s="306" t="s">
        <v>305</v>
      </c>
      <c r="B70" s="307" t="s">
        <v>306</v>
      </c>
      <c r="C70" s="308"/>
      <c r="D70" s="113">
        <v>3.7570303712035997</v>
      </c>
      <c r="E70" s="115">
        <v>167</v>
      </c>
      <c r="F70" s="114">
        <v>168</v>
      </c>
      <c r="G70" s="114">
        <v>304</v>
      </c>
      <c r="H70" s="114">
        <v>118</v>
      </c>
      <c r="I70" s="140">
        <v>172</v>
      </c>
      <c r="J70" s="115">
        <v>-5</v>
      </c>
      <c r="K70" s="116">
        <v>-2.9069767441860463</v>
      </c>
    </row>
    <row r="71" spans="1:11" ht="14.1" customHeight="1" x14ac:dyDescent="0.2">
      <c r="A71" s="306"/>
      <c r="B71" s="307" t="s">
        <v>307</v>
      </c>
      <c r="C71" s="308"/>
      <c r="D71" s="113">
        <v>2.2722159730033744</v>
      </c>
      <c r="E71" s="115">
        <v>101</v>
      </c>
      <c r="F71" s="114">
        <v>108</v>
      </c>
      <c r="G71" s="114">
        <v>198</v>
      </c>
      <c r="H71" s="114">
        <v>73</v>
      </c>
      <c r="I71" s="140">
        <v>122</v>
      </c>
      <c r="J71" s="115">
        <v>-21</v>
      </c>
      <c r="K71" s="116">
        <v>-17.21311475409836</v>
      </c>
    </row>
    <row r="72" spans="1:11" ht="14.1" customHeight="1" x14ac:dyDescent="0.2">
      <c r="A72" s="306">
        <v>84</v>
      </c>
      <c r="B72" s="307" t="s">
        <v>308</v>
      </c>
      <c r="C72" s="308"/>
      <c r="D72" s="113">
        <v>0.96737907761529807</v>
      </c>
      <c r="E72" s="115">
        <v>43</v>
      </c>
      <c r="F72" s="114">
        <v>16</v>
      </c>
      <c r="G72" s="114">
        <v>107</v>
      </c>
      <c r="H72" s="114">
        <v>26</v>
      </c>
      <c r="I72" s="140">
        <v>56</v>
      </c>
      <c r="J72" s="115">
        <v>-13</v>
      </c>
      <c r="K72" s="116">
        <v>-23.214285714285715</v>
      </c>
    </row>
    <row r="73" spans="1:11" ht="14.1" customHeight="1" x14ac:dyDescent="0.2">
      <c r="A73" s="306" t="s">
        <v>309</v>
      </c>
      <c r="B73" s="307" t="s">
        <v>310</v>
      </c>
      <c r="C73" s="308"/>
      <c r="D73" s="113">
        <v>0.53993250843644547</v>
      </c>
      <c r="E73" s="115">
        <v>24</v>
      </c>
      <c r="F73" s="114">
        <v>8</v>
      </c>
      <c r="G73" s="114">
        <v>55</v>
      </c>
      <c r="H73" s="114">
        <v>7</v>
      </c>
      <c r="I73" s="140">
        <v>31</v>
      </c>
      <c r="J73" s="115">
        <v>-7</v>
      </c>
      <c r="K73" s="116">
        <v>-22.580645161290324</v>
      </c>
    </row>
    <row r="74" spans="1:11" ht="14.1" customHeight="1" x14ac:dyDescent="0.2">
      <c r="A74" s="306" t="s">
        <v>311</v>
      </c>
      <c r="B74" s="307" t="s">
        <v>312</v>
      </c>
      <c r="C74" s="308"/>
      <c r="D74" s="113">
        <v>6.7491563554555684E-2</v>
      </c>
      <c r="E74" s="115">
        <v>3</v>
      </c>
      <c r="F74" s="114" t="s">
        <v>513</v>
      </c>
      <c r="G74" s="114">
        <v>35</v>
      </c>
      <c r="H74" s="114">
        <v>9</v>
      </c>
      <c r="I74" s="140">
        <v>11</v>
      </c>
      <c r="J74" s="115">
        <v>-8</v>
      </c>
      <c r="K74" s="116">
        <v>-72.727272727272734</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v>0.29246344206974129</v>
      </c>
      <c r="E76" s="115">
        <v>13</v>
      </c>
      <c r="F76" s="114">
        <v>5</v>
      </c>
      <c r="G76" s="114">
        <v>22</v>
      </c>
      <c r="H76" s="114">
        <v>4</v>
      </c>
      <c r="I76" s="140">
        <v>10</v>
      </c>
      <c r="J76" s="115">
        <v>3</v>
      </c>
      <c r="K76" s="116">
        <v>30</v>
      </c>
    </row>
    <row r="77" spans="1:11" ht="14.1" customHeight="1" x14ac:dyDescent="0.2">
      <c r="A77" s="306">
        <v>92</v>
      </c>
      <c r="B77" s="307" t="s">
        <v>316</v>
      </c>
      <c r="C77" s="308"/>
      <c r="D77" s="113">
        <v>0.4049493813273341</v>
      </c>
      <c r="E77" s="115">
        <v>18</v>
      </c>
      <c r="F77" s="114">
        <v>15</v>
      </c>
      <c r="G77" s="114">
        <v>28</v>
      </c>
      <c r="H77" s="114">
        <v>24</v>
      </c>
      <c r="I77" s="140">
        <v>17</v>
      </c>
      <c r="J77" s="115">
        <v>1</v>
      </c>
      <c r="K77" s="116">
        <v>5.882352941176471</v>
      </c>
    </row>
    <row r="78" spans="1:11" ht="14.1" customHeight="1" x14ac:dyDescent="0.2">
      <c r="A78" s="306">
        <v>93</v>
      </c>
      <c r="B78" s="307" t="s">
        <v>317</v>
      </c>
      <c r="C78" s="308"/>
      <c r="D78" s="113">
        <v>6.7491563554555684E-2</v>
      </c>
      <c r="E78" s="115">
        <v>3</v>
      </c>
      <c r="F78" s="114" t="s">
        <v>513</v>
      </c>
      <c r="G78" s="114">
        <v>7</v>
      </c>
      <c r="H78" s="114">
        <v>5</v>
      </c>
      <c r="I78" s="140" t="s">
        <v>513</v>
      </c>
      <c r="J78" s="115" t="s">
        <v>513</v>
      </c>
      <c r="K78" s="116" t="s">
        <v>513</v>
      </c>
    </row>
    <row r="79" spans="1:11" ht="14.1" customHeight="1" x14ac:dyDescent="0.2">
      <c r="A79" s="306">
        <v>94</v>
      </c>
      <c r="B79" s="307" t="s">
        <v>318</v>
      </c>
      <c r="C79" s="308"/>
      <c r="D79" s="113" t="s">
        <v>513</v>
      </c>
      <c r="E79" s="115" t="s">
        <v>513</v>
      </c>
      <c r="F79" s="114" t="s">
        <v>513</v>
      </c>
      <c r="G79" s="114" t="s">
        <v>513</v>
      </c>
      <c r="H79" s="114">
        <v>5</v>
      </c>
      <c r="I79" s="140">
        <v>9</v>
      </c>
      <c r="J79" s="115" t="s">
        <v>513</v>
      </c>
      <c r="K79" s="116" t="s">
        <v>513</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0.29246344206974129</v>
      </c>
      <c r="E81" s="143">
        <v>13</v>
      </c>
      <c r="F81" s="144">
        <v>10</v>
      </c>
      <c r="G81" s="144">
        <v>19</v>
      </c>
      <c r="H81" s="144">
        <v>14</v>
      </c>
      <c r="I81" s="145">
        <v>16</v>
      </c>
      <c r="J81" s="143">
        <v>-3</v>
      </c>
      <c r="K81" s="146">
        <v>-18.75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39613</v>
      </c>
      <c r="C10" s="114">
        <v>19645</v>
      </c>
      <c r="D10" s="114">
        <v>19968</v>
      </c>
      <c r="E10" s="114">
        <v>29390</v>
      </c>
      <c r="F10" s="114">
        <v>9851</v>
      </c>
      <c r="G10" s="114">
        <v>5258</v>
      </c>
      <c r="H10" s="114">
        <v>11066</v>
      </c>
      <c r="I10" s="115">
        <v>15398</v>
      </c>
      <c r="J10" s="114">
        <v>11626</v>
      </c>
      <c r="K10" s="114">
        <v>3772</v>
      </c>
      <c r="L10" s="423">
        <v>3006</v>
      </c>
      <c r="M10" s="424">
        <v>2894</v>
      </c>
    </row>
    <row r="11" spans="1:13" ht="11.1" customHeight="1" x14ac:dyDescent="0.2">
      <c r="A11" s="422" t="s">
        <v>387</v>
      </c>
      <c r="B11" s="115">
        <v>40326</v>
      </c>
      <c r="C11" s="114">
        <v>20164</v>
      </c>
      <c r="D11" s="114">
        <v>20162</v>
      </c>
      <c r="E11" s="114">
        <v>30058</v>
      </c>
      <c r="F11" s="114">
        <v>9892</v>
      </c>
      <c r="G11" s="114">
        <v>5167</v>
      </c>
      <c r="H11" s="114">
        <v>11436</v>
      </c>
      <c r="I11" s="115">
        <v>16063</v>
      </c>
      <c r="J11" s="114">
        <v>11984</v>
      </c>
      <c r="K11" s="114">
        <v>4079</v>
      </c>
      <c r="L11" s="423">
        <v>3332</v>
      </c>
      <c r="M11" s="424">
        <v>2678</v>
      </c>
    </row>
    <row r="12" spans="1:13" ht="11.1" customHeight="1" x14ac:dyDescent="0.2">
      <c r="A12" s="422" t="s">
        <v>388</v>
      </c>
      <c r="B12" s="115">
        <v>41468</v>
      </c>
      <c r="C12" s="114">
        <v>20847</v>
      </c>
      <c r="D12" s="114">
        <v>20621</v>
      </c>
      <c r="E12" s="114">
        <v>31063</v>
      </c>
      <c r="F12" s="114">
        <v>10026</v>
      </c>
      <c r="G12" s="114">
        <v>5952</v>
      </c>
      <c r="H12" s="114">
        <v>11612</v>
      </c>
      <c r="I12" s="115">
        <v>16141</v>
      </c>
      <c r="J12" s="114">
        <v>11931</v>
      </c>
      <c r="K12" s="114">
        <v>4210</v>
      </c>
      <c r="L12" s="423">
        <v>4357</v>
      </c>
      <c r="M12" s="424">
        <v>3320</v>
      </c>
    </row>
    <row r="13" spans="1:13" s="110" customFormat="1" ht="11.1" customHeight="1" x14ac:dyDescent="0.2">
      <c r="A13" s="422" t="s">
        <v>389</v>
      </c>
      <c r="B13" s="115">
        <v>40232</v>
      </c>
      <c r="C13" s="114">
        <v>20020</v>
      </c>
      <c r="D13" s="114">
        <v>20212</v>
      </c>
      <c r="E13" s="114">
        <v>29859</v>
      </c>
      <c r="F13" s="114">
        <v>9991</v>
      </c>
      <c r="G13" s="114">
        <v>5630</v>
      </c>
      <c r="H13" s="114">
        <v>11447</v>
      </c>
      <c r="I13" s="115">
        <v>15588</v>
      </c>
      <c r="J13" s="114">
        <v>11604</v>
      </c>
      <c r="K13" s="114">
        <v>3984</v>
      </c>
      <c r="L13" s="423">
        <v>2167</v>
      </c>
      <c r="M13" s="424">
        <v>3459</v>
      </c>
    </row>
    <row r="14" spans="1:13" ht="15" customHeight="1" x14ac:dyDescent="0.2">
      <c r="A14" s="422" t="s">
        <v>390</v>
      </c>
      <c r="B14" s="115">
        <v>40276</v>
      </c>
      <c r="C14" s="114">
        <v>20009</v>
      </c>
      <c r="D14" s="114">
        <v>20267</v>
      </c>
      <c r="E14" s="114">
        <v>28393</v>
      </c>
      <c r="F14" s="114">
        <v>11533</v>
      </c>
      <c r="G14" s="114">
        <v>5452</v>
      </c>
      <c r="H14" s="114">
        <v>11619</v>
      </c>
      <c r="I14" s="115">
        <v>15540</v>
      </c>
      <c r="J14" s="114">
        <v>11592</v>
      </c>
      <c r="K14" s="114">
        <v>3948</v>
      </c>
      <c r="L14" s="423">
        <v>3590</v>
      </c>
      <c r="M14" s="424">
        <v>3429</v>
      </c>
    </row>
    <row r="15" spans="1:13" ht="11.1" customHeight="1" x14ac:dyDescent="0.2">
      <c r="A15" s="422" t="s">
        <v>387</v>
      </c>
      <c r="B15" s="115">
        <v>41054</v>
      </c>
      <c r="C15" s="114">
        <v>20489</v>
      </c>
      <c r="D15" s="114">
        <v>20565</v>
      </c>
      <c r="E15" s="114">
        <v>28635</v>
      </c>
      <c r="F15" s="114">
        <v>12081</v>
      </c>
      <c r="G15" s="114">
        <v>5359</v>
      </c>
      <c r="H15" s="114">
        <v>11965</v>
      </c>
      <c r="I15" s="115">
        <v>16304</v>
      </c>
      <c r="J15" s="114">
        <v>12114</v>
      </c>
      <c r="K15" s="114">
        <v>4190</v>
      </c>
      <c r="L15" s="423">
        <v>3448</v>
      </c>
      <c r="M15" s="424">
        <v>2678</v>
      </c>
    </row>
    <row r="16" spans="1:13" ht="11.1" customHeight="1" x14ac:dyDescent="0.2">
      <c r="A16" s="422" t="s">
        <v>388</v>
      </c>
      <c r="B16" s="115">
        <v>42191</v>
      </c>
      <c r="C16" s="114">
        <v>21151</v>
      </c>
      <c r="D16" s="114">
        <v>21040</v>
      </c>
      <c r="E16" s="114">
        <v>29588</v>
      </c>
      <c r="F16" s="114">
        <v>12263</v>
      </c>
      <c r="G16" s="114">
        <v>6124</v>
      </c>
      <c r="H16" s="114">
        <v>12173</v>
      </c>
      <c r="I16" s="115">
        <v>16247</v>
      </c>
      <c r="J16" s="114">
        <v>11801</v>
      </c>
      <c r="K16" s="114">
        <v>4446</v>
      </c>
      <c r="L16" s="423">
        <v>4623</v>
      </c>
      <c r="M16" s="424">
        <v>3653</v>
      </c>
    </row>
    <row r="17" spans="1:13" s="110" customFormat="1" ht="11.1" customHeight="1" x14ac:dyDescent="0.2">
      <c r="A17" s="422" t="s">
        <v>389</v>
      </c>
      <c r="B17" s="115">
        <v>41254</v>
      </c>
      <c r="C17" s="114">
        <v>20582</v>
      </c>
      <c r="D17" s="114">
        <v>20672</v>
      </c>
      <c r="E17" s="114">
        <v>29201</v>
      </c>
      <c r="F17" s="114">
        <v>12044</v>
      </c>
      <c r="G17" s="114">
        <v>5799</v>
      </c>
      <c r="H17" s="114">
        <v>12006</v>
      </c>
      <c r="I17" s="115">
        <v>15697</v>
      </c>
      <c r="J17" s="114">
        <v>11450</v>
      </c>
      <c r="K17" s="114">
        <v>4247</v>
      </c>
      <c r="L17" s="423">
        <v>2256</v>
      </c>
      <c r="M17" s="424">
        <v>3278</v>
      </c>
    </row>
    <row r="18" spans="1:13" ht="15" customHeight="1" x14ac:dyDescent="0.2">
      <c r="A18" s="422" t="s">
        <v>391</v>
      </c>
      <c r="B18" s="115">
        <v>41581</v>
      </c>
      <c r="C18" s="114">
        <v>20757</v>
      </c>
      <c r="D18" s="114">
        <v>20824</v>
      </c>
      <c r="E18" s="114">
        <v>29177</v>
      </c>
      <c r="F18" s="114">
        <v>12380</v>
      </c>
      <c r="G18" s="114">
        <v>5611</v>
      </c>
      <c r="H18" s="114">
        <v>12267</v>
      </c>
      <c r="I18" s="115">
        <v>15586</v>
      </c>
      <c r="J18" s="114">
        <v>11344</v>
      </c>
      <c r="K18" s="114">
        <v>4242</v>
      </c>
      <c r="L18" s="423">
        <v>3479</v>
      </c>
      <c r="M18" s="424">
        <v>3143</v>
      </c>
    </row>
    <row r="19" spans="1:13" ht="11.1" customHeight="1" x14ac:dyDescent="0.2">
      <c r="A19" s="422" t="s">
        <v>387</v>
      </c>
      <c r="B19" s="115">
        <v>42237</v>
      </c>
      <c r="C19" s="114">
        <v>21075</v>
      </c>
      <c r="D19" s="114">
        <v>21162</v>
      </c>
      <c r="E19" s="114">
        <v>29349</v>
      </c>
      <c r="F19" s="114">
        <v>12855</v>
      </c>
      <c r="G19" s="114">
        <v>5406</v>
      </c>
      <c r="H19" s="114">
        <v>12685</v>
      </c>
      <c r="I19" s="115">
        <v>16336</v>
      </c>
      <c r="J19" s="114">
        <v>11752</v>
      </c>
      <c r="K19" s="114">
        <v>4584</v>
      </c>
      <c r="L19" s="423">
        <v>3327</v>
      </c>
      <c r="M19" s="424">
        <v>2790</v>
      </c>
    </row>
    <row r="20" spans="1:13" ht="11.1" customHeight="1" x14ac:dyDescent="0.2">
      <c r="A20" s="422" t="s">
        <v>388</v>
      </c>
      <c r="B20" s="115">
        <v>43270</v>
      </c>
      <c r="C20" s="114">
        <v>21635</v>
      </c>
      <c r="D20" s="114">
        <v>21635</v>
      </c>
      <c r="E20" s="114">
        <v>30130</v>
      </c>
      <c r="F20" s="114">
        <v>13081</v>
      </c>
      <c r="G20" s="114">
        <v>6035</v>
      </c>
      <c r="H20" s="114">
        <v>12875</v>
      </c>
      <c r="I20" s="115">
        <v>16604</v>
      </c>
      <c r="J20" s="114">
        <v>11804</v>
      </c>
      <c r="K20" s="114">
        <v>4800</v>
      </c>
      <c r="L20" s="423">
        <v>4568</v>
      </c>
      <c r="M20" s="424">
        <v>3764</v>
      </c>
    </row>
    <row r="21" spans="1:13" s="110" customFormat="1" ht="11.1" customHeight="1" x14ac:dyDescent="0.2">
      <c r="A21" s="422" t="s">
        <v>389</v>
      </c>
      <c r="B21" s="115">
        <v>42198</v>
      </c>
      <c r="C21" s="114">
        <v>20967</v>
      </c>
      <c r="D21" s="114">
        <v>21231</v>
      </c>
      <c r="E21" s="114">
        <v>29448</v>
      </c>
      <c r="F21" s="114">
        <v>12738</v>
      </c>
      <c r="G21" s="114">
        <v>5730</v>
      </c>
      <c r="H21" s="114">
        <v>12709</v>
      </c>
      <c r="I21" s="115">
        <v>16225</v>
      </c>
      <c r="J21" s="114">
        <v>11560</v>
      </c>
      <c r="K21" s="114">
        <v>4665</v>
      </c>
      <c r="L21" s="423">
        <v>2292</v>
      </c>
      <c r="M21" s="424">
        <v>3555</v>
      </c>
    </row>
    <row r="22" spans="1:13" ht="15" customHeight="1" x14ac:dyDescent="0.2">
      <c r="A22" s="422" t="s">
        <v>392</v>
      </c>
      <c r="B22" s="115">
        <v>42441</v>
      </c>
      <c r="C22" s="114">
        <v>20977</v>
      </c>
      <c r="D22" s="114">
        <v>21464</v>
      </c>
      <c r="E22" s="114">
        <v>29483</v>
      </c>
      <c r="F22" s="114">
        <v>12917</v>
      </c>
      <c r="G22" s="114">
        <v>5513</v>
      </c>
      <c r="H22" s="114">
        <v>13046</v>
      </c>
      <c r="I22" s="115">
        <v>16187</v>
      </c>
      <c r="J22" s="114">
        <v>11544</v>
      </c>
      <c r="K22" s="114">
        <v>4643</v>
      </c>
      <c r="L22" s="423">
        <v>3661</v>
      </c>
      <c r="M22" s="424">
        <v>3549</v>
      </c>
    </row>
    <row r="23" spans="1:13" ht="11.1" customHeight="1" x14ac:dyDescent="0.2">
      <c r="A23" s="422" t="s">
        <v>387</v>
      </c>
      <c r="B23" s="115">
        <v>42588</v>
      </c>
      <c r="C23" s="114">
        <v>21060</v>
      </c>
      <c r="D23" s="114">
        <v>21528</v>
      </c>
      <c r="E23" s="114">
        <v>29460</v>
      </c>
      <c r="F23" s="114">
        <v>13080</v>
      </c>
      <c r="G23" s="114">
        <v>5238</v>
      </c>
      <c r="H23" s="114">
        <v>13355</v>
      </c>
      <c r="I23" s="115">
        <v>16873</v>
      </c>
      <c r="J23" s="114">
        <v>11998</v>
      </c>
      <c r="K23" s="114">
        <v>4875</v>
      </c>
      <c r="L23" s="423">
        <v>3190</v>
      </c>
      <c r="M23" s="424">
        <v>3075</v>
      </c>
    </row>
    <row r="24" spans="1:13" ht="11.1" customHeight="1" x14ac:dyDescent="0.2">
      <c r="A24" s="422" t="s">
        <v>388</v>
      </c>
      <c r="B24" s="115">
        <v>43731</v>
      </c>
      <c r="C24" s="114">
        <v>21649</v>
      </c>
      <c r="D24" s="114">
        <v>22082</v>
      </c>
      <c r="E24" s="114">
        <v>29908</v>
      </c>
      <c r="F24" s="114">
        <v>13422</v>
      </c>
      <c r="G24" s="114">
        <v>5972</v>
      </c>
      <c r="H24" s="114">
        <v>13530</v>
      </c>
      <c r="I24" s="115">
        <v>17071</v>
      </c>
      <c r="J24" s="114">
        <v>11940</v>
      </c>
      <c r="K24" s="114">
        <v>5131</v>
      </c>
      <c r="L24" s="423">
        <v>4704</v>
      </c>
      <c r="M24" s="424">
        <v>3715</v>
      </c>
    </row>
    <row r="25" spans="1:13" s="110" customFormat="1" ht="11.1" customHeight="1" x14ac:dyDescent="0.2">
      <c r="A25" s="422" t="s">
        <v>389</v>
      </c>
      <c r="B25" s="115">
        <v>42363</v>
      </c>
      <c r="C25" s="114">
        <v>20816</v>
      </c>
      <c r="D25" s="114">
        <v>21547</v>
      </c>
      <c r="E25" s="114">
        <v>28779</v>
      </c>
      <c r="F25" s="114">
        <v>13177</v>
      </c>
      <c r="G25" s="114">
        <v>5585</v>
      </c>
      <c r="H25" s="114">
        <v>13301</v>
      </c>
      <c r="I25" s="115">
        <v>16523</v>
      </c>
      <c r="J25" s="114">
        <v>11698</v>
      </c>
      <c r="K25" s="114">
        <v>4825</v>
      </c>
      <c r="L25" s="423">
        <v>2133</v>
      </c>
      <c r="M25" s="424">
        <v>3546</v>
      </c>
    </row>
    <row r="26" spans="1:13" ht="15" customHeight="1" x14ac:dyDescent="0.2">
      <c r="A26" s="422" t="s">
        <v>393</v>
      </c>
      <c r="B26" s="115">
        <v>42821</v>
      </c>
      <c r="C26" s="114">
        <v>21062</v>
      </c>
      <c r="D26" s="114">
        <v>21759</v>
      </c>
      <c r="E26" s="114">
        <v>29000</v>
      </c>
      <c r="F26" s="114">
        <v>13401</v>
      </c>
      <c r="G26" s="114">
        <v>5441</v>
      </c>
      <c r="H26" s="114">
        <v>13539</v>
      </c>
      <c r="I26" s="115">
        <v>16620</v>
      </c>
      <c r="J26" s="114">
        <v>11711</v>
      </c>
      <c r="K26" s="114">
        <v>4909</v>
      </c>
      <c r="L26" s="423">
        <v>3838</v>
      </c>
      <c r="M26" s="424">
        <v>3389</v>
      </c>
    </row>
    <row r="27" spans="1:13" ht="11.1" customHeight="1" x14ac:dyDescent="0.2">
      <c r="A27" s="422" t="s">
        <v>387</v>
      </c>
      <c r="B27" s="115">
        <v>43517</v>
      </c>
      <c r="C27" s="114">
        <v>21499</v>
      </c>
      <c r="D27" s="114">
        <v>22018</v>
      </c>
      <c r="E27" s="114">
        <v>29312</v>
      </c>
      <c r="F27" s="114">
        <v>13784</v>
      </c>
      <c r="G27" s="114">
        <v>5302</v>
      </c>
      <c r="H27" s="114">
        <v>13961</v>
      </c>
      <c r="I27" s="115">
        <v>17255</v>
      </c>
      <c r="J27" s="114">
        <v>12116</v>
      </c>
      <c r="K27" s="114">
        <v>5139</v>
      </c>
      <c r="L27" s="423">
        <v>3471</v>
      </c>
      <c r="M27" s="424">
        <v>2833</v>
      </c>
    </row>
    <row r="28" spans="1:13" ht="11.1" customHeight="1" x14ac:dyDescent="0.2">
      <c r="A28" s="422" t="s">
        <v>388</v>
      </c>
      <c r="B28" s="115">
        <v>44383</v>
      </c>
      <c r="C28" s="114">
        <v>21913</v>
      </c>
      <c r="D28" s="114">
        <v>22470</v>
      </c>
      <c r="E28" s="114">
        <v>30373</v>
      </c>
      <c r="F28" s="114">
        <v>13983</v>
      </c>
      <c r="G28" s="114">
        <v>5929</v>
      </c>
      <c r="H28" s="114">
        <v>14070</v>
      </c>
      <c r="I28" s="115">
        <v>17420</v>
      </c>
      <c r="J28" s="114">
        <v>12057</v>
      </c>
      <c r="K28" s="114">
        <v>5363</v>
      </c>
      <c r="L28" s="423">
        <v>4926</v>
      </c>
      <c r="M28" s="424">
        <v>4225</v>
      </c>
    </row>
    <row r="29" spans="1:13" s="110" customFormat="1" ht="11.1" customHeight="1" x14ac:dyDescent="0.2">
      <c r="A29" s="422" t="s">
        <v>389</v>
      </c>
      <c r="B29" s="115">
        <v>43155</v>
      </c>
      <c r="C29" s="114">
        <v>21182</v>
      </c>
      <c r="D29" s="114">
        <v>21973</v>
      </c>
      <c r="E29" s="114">
        <v>29428</v>
      </c>
      <c r="F29" s="114">
        <v>13717</v>
      </c>
      <c r="G29" s="114">
        <v>5575</v>
      </c>
      <c r="H29" s="114">
        <v>13826</v>
      </c>
      <c r="I29" s="115">
        <v>16965</v>
      </c>
      <c r="J29" s="114">
        <v>11847</v>
      </c>
      <c r="K29" s="114">
        <v>5118</v>
      </c>
      <c r="L29" s="423">
        <v>2533</v>
      </c>
      <c r="M29" s="424">
        <v>3754</v>
      </c>
    </row>
    <row r="30" spans="1:13" ht="15" customHeight="1" x14ac:dyDescent="0.2">
      <c r="A30" s="422" t="s">
        <v>394</v>
      </c>
      <c r="B30" s="115">
        <v>43595</v>
      </c>
      <c r="C30" s="114">
        <v>21272</v>
      </c>
      <c r="D30" s="114">
        <v>22323</v>
      </c>
      <c r="E30" s="114">
        <v>29404</v>
      </c>
      <c r="F30" s="114">
        <v>14184</v>
      </c>
      <c r="G30" s="114">
        <v>5420</v>
      </c>
      <c r="H30" s="114">
        <v>14131</v>
      </c>
      <c r="I30" s="115">
        <v>16891</v>
      </c>
      <c r="J30" s="114">
        <v>11763</v>
      </c>
      <c r="K30" s="114">
        <v>5128</v>
      </c>
      <c r="L30" s="423">
        <v>4512</v>
      </c>
      <c r="M30" s="424">
        <v>4189</v>
      </c>
    </row>
    <row r="31" spans="1:13" ht="11.1" customHeight="1" x14ac:dyDescent="0.2">
      <c r="A31" s="422" t="s">
        <v>387</v>
      </c>
      <c r="B31" s="115">
        <v>44333</v>
      </c>
      <c r="C31" s="114">
        <v>21769</v>
      </c>
      <c r="D31" s="114">
        <v>22564</v>
      </c>
      <c r="E31" s="114">
        <v>29716</v>
      </c>
      <c r="F31" s="114">
        <v>14612</v>
      </c>
      <c r="G31" s="114">
        <v>5376</v>
      </c>
      <c r="H31" s="114">
        <v>14444</v>
      </c>
      <c r="I31" s="115">
        <v>17296</v>
      </c>
      <c r="J31" s="114">
        <v>11892</v>
      </c>
      <c r="K31" s="114">
        <v>5404</v>
      </c>
      <c r="L31" s="423">
        <v>3610</v>
      </c>
      <c r="M31" s="424">
        <v>2941</v>
      </c>
    </row>
    <row r="32" spans="1:13" ht="11.1" customHeight="1" x14ac:dyDescent="0.2">
      <c r="A32" s="422" t="s">
        <v>388</v>
      </c>
      <c r="B32" s="115">
        <v>45417</v>
      </c>
      <c r="C32" s="114">
        <v>22377</v>
      </c>
      <c r="D32" s="114">
        <v>23040</v>
      </c>
      <c r="E32" s="114">
        <v>30546</v>
      </c>
      <c r="F32" s="114">
        <v>14869</v>
      </c>
      <c r="G32" s="114">
        <v>5994</v>
      </c>
      <c r="H32" s="114">
        <v>14622</v>
      </c>
      <c r="I32" s="115">
        <v>17443</v>
      </c>
      <c r="J32" s="114">
        <v>11880</v>
      </c>
      <c r="K32" s="114">
        <v>5563</v>
      </c>
      <c r="L32" s="423">
        <v>5235</v>
      </c>
      <c r="M32" s="424">
        <v>4262</v>
      </c>
    </row>
    <row r="33" spans="1:13" s="110" customFormat="1" ht="11.1" customHeight="1" x14ac:dyDescent="0.2">
      <c r="A33" s="422" t="s">
        <v>389</v>
      </c>
      <c r="B33" s="115">
        <v>43918</v>
      </c>
      <c r="C33" s="114">
        <v>21409</v>
      </c>
      <c r="D33" s="114">
        <v>22509</v>
      </c>
      <c r="E33" s="114">
        <v>29448</v>
      </c>
      <c r="F33" s="114">
        <v>14469</v>
      </c>
      <c r="G33" s="114">
        <v>5656</v>
      </c>
      <c r="H33" s="114">
        <v>14241</v>
      </c>
      <c r="I33" s="115">
        <v>16981</v>
      </c>
      <c r="J33" s="114">
        <v>11696</v>
      </c>
      <c r="K33" s="114">
        <v>5285</v>
      </c>
      <c r="L33" s="423">
        <v>2575</v>
      </c>
      <c r="M33" s="424">
        <v>3769</v>
      </c>
    </row>
    <row r="34" spans="1:13" ht="15" customHeight="1" x14ac:dyDescent="0.2">
      <c r="A34" s="422" t="s">
        <v>395</v>
      </c>
      <c r="B34" s="115">
        <v>43873</v>
      </c>
      <c r="C34" s="114">
        <v>21178</v>
      </c>
      <c r="D34" s="114">
        <v>22695</v>
      </c>
      <c r="E34" s="114">
        <v>29158</v>
      </c>
      <c r="F34" s="114">
        <v>14714</v>
      </c>
      <c r="G34" s="114">
        <v>5413</v>
      </c>
      <c r="H34" s="114">
        <v>14427</v>
      </c>
      <c r="I34" s="115">
        <v>16960</v>
      </c>
      <c r="J34" s="114">
        <v>11618</v>
      </c>
      <c r="K34" s="114">
        <v>5342</v>
      </c>
      <c r="L34" s="423">
        <v>3796</v>
      </c>
      <c r="M34" s="424">
        <v>3535</v>
      </c>
    </row>
    <row r="35" spans="1:13" ht="11.1" customHeight="1" x14ac:dyDescent="0.2">
      <c r="A35" s="422" t="s">
        <v>387</v>
      </c>
      <c r="B35" s="115">
        <v>44489</v>
      </c>
      <c r="C35" s="114">
        <v>21515</v>
      </c>
      <c r="D35" s="114">
        <v>22974</v>
      </c>
      <c r="E35" s="114">
        <v>29343</v>
      </c>
      <c r="F35" s="114">
        <v>15145</v>
      </c>
      <c r="G35" s="114">
        <v>5294</v>
      </c>
      <c r="H35" s="114">
        <v>14825</v>
      </c>
      <c r="I35" s="115">
        <v>17541</v>
      </c>
      <c r="J35" s="114">
        <v>11917</v>
      </c>
      <c r="K35" s="114">
        <v>5624</v>
      </c>
      <c r="L35" s="423">
        <v>3754</v>
      </c>
      <c r="M35" s="424">
        <v>3234</v>
      </c>
    </row>
    <row r="36" spans="1:13" ht="11.1" customHeight="1" x14ac:dyDescent="0.2">
      <c r="A36" s="422" t="s">
        <v>388</v>
      </c>
      <c r="B36" s="115">
        <v>45625</v>
      </c>
      <c r="C36" s="114">
        <v>22093</v>
      </c>
      <c r="D36" s="114">
        <v>23532</v>
      </c>
      <c r="E36" s="114">
        <v>30220</v>
      </c>
      <c r="F36" s="114">
        <v>15405</v>
      </c>
      <c r="G36" s="114">
        <v>5996</v>
      </c>
      <c r="H36" s="114">
        <v>14993</v>
      </c>
      <c r="I36" s="115">
        <v>17465</v>
      </c>
      <c r="J36" s="114">
        <v>11612</v>
      </c>
      <c r="K36" s="114">
        <v>5853</v>
      </c>
      <c r="L36" s="423">
        <v>5105</v>
      </c>
      <c r="M36" s="424">
        <v>4122</v>
      </c>
    </row>
    <row r="37" spans="1:13" s="110" customFormat="1" ht="11.1" customHeight="1" x14ac:dyDescent="0.2">
      <c r="A37" s="422" t="s">
        <v>389</v>
      </c>
      <c r="B37" s="115">
        <v>44722</v>
      </c>
      <c r="C37" s="114">
        <v>21605</v>
      </c>
      <c r="D37" s="114">
        <v>23117</v>
      </c>
      <c r="E37" s="114">
        <v>29549</v>
      </c>
      <c r="F37" s="114">
        <v>15173</v>
      </c>
      <c r="G37" s="114">
        <v>5630</v>
      </c>
      <c r="H37" s="114">
        <v>14915</v>
      </c>
      <c r="I37" s="115">
        <v>17094</v>
      </c>
      <c r="J37" s="114">
        <v>11506</v>
      </c>
      <c r="K37" s="114">
        <v>5588</v>
      </c>
      <c r="L37" s="423">
        <v>2716</v>
      </c>
      <c r="M37" s="424">
        <v>3709</v>
      </c>
    </row>
    <row r="38" spans="1:13" ht="15" customHeight="1" x14ac:dyDescent="0.2">
      <c r="A38" s="425" t="s">
        <v>396</v>
      </c>
      <c r="B38" s="115">
        <v>45041</v>
      </c>
      <c r="C38" s="114">
        <v>21760</v>
      </c>
      <c r="D38" s="114">
        <v>23281</v>
      </c>
      <c r="E38" s="114">
        <v>29628</v>
      </c>
      <c r="F38" s="114">
        <v>15413</v>
      </c>
      <c r="G38" s="114">
        <v>5484</v>
      </c>
      <c r="H38" s="114">
        <v>15133</v>
      </c>
      <c r="I38" s="115">
        <v>17051</v>
      </c>
      <c r="J38" s="114">
        <v>11485</v>
      </c>
      <c r="K38" s="114">
        <v>5566</v>
      </c>
      <c r="L38" s="423">
        <v>4352</v>
      </c>
      <c r="M38" s="424">
        <v>4061</v>
      </c>
    </row>
    <row r="39" spans="1:13" ht="11.1" customHeight="1" x14ac:dyDescent="0.2">
      <c r="A39" s="422" t="s">
        <v>387</v>
      </c>
      <c r="B39" s="115">
        <v>45849</v>
      </c>
      <c r="C39" s="114">
        <v>22184</v>
      </c>
      <c r="D39" s="114">
        <v>23665</v>
      </c>
      <c r="E39" s="114">
        <v>30013</v>
      </c>
      <c r="F39" s="114">
        <v>15836</v>
      </c>
      <c r="G39" s="114">
        <v>5402</v>
      </c>
      <c r="H39" s="114">
        <v>15573</v>
      </c>
      <c r="I39" s="115">
        <v>17939</v>
      </c>
      <c r="J39" s="114">
        <v>11959</v>
      </c>
      <c r="K39" s="114">
        <v>5980</v>
      </c>
      <c r="L39" s="423">
        <v>4049</v>
      </c>
      <c r="M39" s="424">
        <v>3377</v>
      </c>
    </row>
    <row r="40" spans="1:13" ht="11.1" customHeight="1" x14ac:dyDescent="0.2">
      <c r="A40" s="425" t="s">
        <v>388</v>
      </c>
      <c r="B40" s="115">
        <v>47146</v>
      </c>
      <c r="C40" s="114">
        <v>22895</v>
      </c>
      <c r="D40" s="114">
        <v>24251</v>
      </c>
      <c r="E40" s="114">
        <v>30991</v>
      </c>
      <c r="F40" s="114">
        <v>16155</v>
      </c>
      <c r="G40" s="114">
        <v>6077</v>
      </c>
      <c r="H40" s="114">
        <v>15910</v>
      </c>
      <c r="I40" s="115">
        <v>18077</v>
      </c>
      <c r="J40" s="114">
        <v>11783</v>
      </c>
      <c r="K40" s="114">
        <v>6294</v>
      </c>
      <c r="L40" s="423">
        <v>5281</v>
      </c>
      <c r="M40" s="424">
        <v>4258</v>
      </c>
    </row>
    <row r="41" spans="1:13" s="110" customFormat="1" ht="11.1" customHeight="1" x14ac:dyDescent="0.2">
      <c r="A41" s="422" t="s">
        <v>389</v>
      </c>
      <c r="B41" s="115">
        <v>46313</v>
      </c>
      <c r="C41" s="114">
        <v>22313</v>
      </c>
      <c r="D41" s="114">
        <v>24000</v>
      </c>
      <c r="E41" s="114">
        <v>30351</v>
      </c>
      <c r="F41" s="114">
        <v>15962</v>
      </c>
      <c r="G41" s="114">
        <v>5764</v>
      </c>
      <c r="H41" s="114">
        <v>15824</v>
      </c>
      <c r="I41" s="115">
        <v>17830</v>
      </c>
      <c r="J41" s="114">
        <v>11679</v>
      </c>
      <c r="K41" s="114">
        <v>6151</v>
      </c>
      <c r="L41" s="423">
        <v>2957</v>
      </c>
      <c r="M41" s="424">
        <v>3815</v>
      </c>
    </row>
    <row r="42" spans="1:13" ht="15" customHeight="1" x14ac:dyDescent="0.2">
      <c r="A42" s="422" t="s">
        <v>397</v>
      </c>
      <c r="B42" s="115">
        <v>46731</v>
      </c>
      <c r="C42" s="114">
        <v>22629</v>
      </c>
      <c r="D42" s="114">
        <v>24102</v>
      </c>
      <c r="E42" s="114">
        <v>30585</v>
      </c>
      <c r="F42" s="114">
        <v>16146</v>
      </c>
      <c r="G42" s="114">
        <v>5610</v>
      </c>
      <c r="H42" s="114">
        <v>16089</v>
      </c>
      <c r="I42" s="115">
        <v>17771</v>
      </c>
      <c r="J42" s="114">
        <v>11584</v>
      </c>
      <c r="K42" s="114">
        <v>6187</v>
      </c>
      <c r="L42" s="423">
        <v>4472</v>
      </c>
      <c r="M42" s="424">
        <v>4117</v>
      </c>
    </row>
    <row r="43" spans="1:13" ht="11.1" customHeight="1" x14ac:dyDescent="0.2">
      <c r="A43" s="422" t="s">
        <v>387</v>
      </c>
      <c r="B43" s="115">
        <v>47659</v>
      </c>
      <c r="C43" s="114">
        <v>23362</v>
      </c>
      <c r="D43" s="114">
        <v>24297</v>
      </c>
      <c r="E43" s="114">
        <v>31205</v>
      </c>
      <c r="F43" s="114">
        <v>16454</v>
      </c>
      <c r="G43" s="114">
        <v>5468</v>
      </c>
      <c r="H43" s="114">
        <v>16606</v>
      </c>
      <c r="I43" s="115">
        <v>18309</v>
      </c>
      <c r="J43" s="114">
        <v>11839</v>
      </c>
      <c r="K43" s="114">
        <v>6470</v>
      </c>
      <c r="L43" s="423">
        <v>4519</v>
      </c>
      <c r="M43" s="424">
        <v>3931</v>
      </c>
    </row>
    <row r="44" spans="1:13" ht="11.1" customHeight="1" x14ac:dyDescent="0.2">
      <c r="A44" s="422" t="s">
        <v>388</v>
      </c>
      <c r="B44" s="115">
        <v>49058</v>
      </c>
      <c r="C44" s="114">
        <v>24110</v>
      </c>
      <c r="D44" s="114">
        <v>24948</v>
      </c>
      <c r="E44" s="114">
        <v>32238</v>
      </c>
      <c r="F44" s="114">
        <v>16820</v>
      </c>
      <c r="G44" s="114">
        <v>6167</v>
      </c>
      <c r="H44" s="114">
        <v>16787</v>
      </c>
      <c r="I44" s="115">
        <v>18175</v>
      </c>
      <c r="J44" s="114">
        <v>11465</v>
      </c>
      <c r="K44" s="114">
        <v>6710</v>
      </c>
      <c r="L44" s="423">
        <v>6014</v>
      </c>
      <c r="M44" s="424">
        <v>4831</v>
      </c>
    </row>
    <row r="45" spans="1:13" s="110" customFormat="1" ht="11.1" customHeight="1" x14ac:dyDescent="0.2">
      <c r="A45" s="422" t="s">
        <v>389</v>
      </c>
      <c r="B45" s="115">
        <v>47886</v>
      </c>
      <c r="C45" s="114">
        <v>23301</v>
      </c>
      <c r="D45" s="114">
        <v>24585</v>
      </c>
      <c r="E45" s="114">
        <v>31392</v>
      </c>
      <c r="F45" s="114">
        <v>16494</v>
      </c>
      <c r="G45" s="114">
        <v>5831</v>
      </c>
      <c r="H45" s="114">
        <v>16568</v>
      </c>
      <c r="I45" s="115">
        <v>17496</v>
      </c>
      <c r="J45" s="114">
        <v>11094</v>
      </c>
      <c r="K45" s="114">
        <v>6402</v>
      </c>
      <c r="L45" s="423">
        <v>3154</v>
      </c>
      <c r="M45" s="424">
        <v>4401</v>
      </c>
    </row>
    <row r="46" spans="1:13" ht="15" customHeight="1" x14ac:dyDescent="0.2">
      <c r="A46" s="422" t="s">
        <v>398</v>
      </c>
      <c r="B46" s="115">
        <v>47975</v>
      </c>
      <c r="C46" s="114">
        <v>23368</v>
      </c>
      <c r="D46" s="114">
        <v>24607</v>
      </c>
      <c r="E46" s="114">
        <v>31451</v>
      </c>
      <c r="F46" s="114">
        <v>16524</v>
      </c>
      <c r="G46" s="114">
        <v>5651</v>
      </c>
      <c r="H46" s="114">
        <v>16783</v>
      </c>
      <c r="I46" s="115">
        <v>17487</v>
      </c>
      <c r="J46" s="114">
        <v>11077</v>
      </c>
      <c r="K46" s="114">
        <v>6410</v>
      </c>
      <c r="L46" s="423">
        <v>4190</v>
      </c>
      <c r="M46" s="424">
        <v>4197</v>
      </c>
    </row>
    <row r="47" spans="1:13" ht="11.1" customHeight="1" x14ac:dyDescent="0.2">
      <c r="A47" s="422" t="s">
        <v>387</v>
      </c>
      <c r="B47" s="115">
        <v>49164</v>
      </c>
      <c r="C47" s="114">
        <v>24182</v>
      </c>
      <c r="D47" s="114">
        <v>24982</v>
      </c>
      <c r="E47" s="114">
        <v>32160</v>
      </c>
      <c r="F47" s="114">
        <v>17004</v>
      </c>
      <c r="G47" s="114">
        <v>5564</v>
      </c>
      <c r="H47" s="114">
        <v>17344</v>
      </c>
      <c r="I47" s="115">
        <v>18321</v>
      </c>
      <c r="J47" s="114">
        <v>11546</v>
      </c>
      <c r="K47" s="114">
        <v>6775</v>
      </c>
      <c r="L47" s="423">
        <v>4138</v>
      </c>
      <c r="M47" s="424">
        <v>3542</v>
      </c>
    </row>
    <row r="48" spans="1:13" ht="11.1" customHeight="1" x14ac:dyDescent="0.2">
      <c r="A48" s="422" t="s">
        <v>388</v>
      </c>
      <c r="B48" s="115">
        <v>50261</v>
      </c>
      <c r="C48" s="114">
        <v>24771</v>
      </c>
      <c r="D48" s="114">
        <v>25490</v>
      </c>
      <c r="E48" s="114">
        <v>33171</v>
      </c>
      <c r="F48" s="114">
        <v>17090</v>
      </c>
      <c r="G48" s="114">
        <v>6247</v>
      </c>
      <c r="H48" s="114">
        <v>17569</v>
      </c>
      <c r="I48" s="115">
        <v>18302</v>
      </c>
      <c r="J48" s="114">
        <v>11333</v>
      </c>
      <c r="K48" s="114">
        <v>6969</v>
      </c>
      <c r="L48" s="423">
        <v>5439</v>
      </c>
      <c r="M48" s="424">
        <v>4503</v>
      </c>
    </row>
    <row r="49" spans="1:17" s="110" customFormat="1" ht="11.1" customHeight="1" x14ac:dyDescent="0.2">
      <c r="A49" s="422" t="s">
        <v>389</v>
      </c>
      <c r="B49" s="115">
        <v>49397</v>
      </c>
      <c r="C49" s="114">
        <v>24198</v>
      </c>
      <c r="D49" s="114">
        <v>25199</v>
      </c>
      <c r="E49" s="114">
        <v>32506</v>
      </c>
      <c r="F49" s="114">
        <v>16891</v>
      </c>
      <c r="G49" s="114">
        <v>5951</v>
      </c>
      <c r="H49" s="114">
        <v>17406</v>
      </c>
      <c r="I49" s="115">
        <v>17709</v>
      </c>
      <c r="J49" s="114">
        <v>11053</v>
      </c>
      <c r="K49" s="114">
        <v>6656</v>
      </c>
      <c r="L49" s="423">
        <v>3000</v>
      </c>
      <c r="M49" s="424">
        <v>3965</v>
      </c>
    </row>
    <row r="50" spans="1:17" ht="15" customHeight="1" x14ac:dyDescent="0.2">
      <c r="A50" s="422" t="s">
        <v>399</v>
      </c>
      <c r="B50" s="143">
        <v>49269</v>
      </c>
      <c r="C50" s="144">
        <v>24164</v>
      </c>
      <c r="D50" s="144">
        <v>25105</v>
      </c>
      <c r="E50" s="144">
        <v>32321</v>
      </c>
      <c r="F50" s="144">
        <v>16948</v>
      </c>
      <c r="G50" s="144">
        <v>5724</v>
      </c>
      <c r="H50" s="144">
        <v>17531</v>
      </c>
      <c r="I50" s="143">
        <v>16997</v>
      </c>
      <c r="J50" s="144">
        <v>10655</v>
      </c>
      <c r="K50" s="144">
        <v>6342</v>
      </c>
      <c r="L50" s="426">
        <v>4251</v>
      </c>
      <c r="M50" s="427">
        <v>4445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2.6972381448671183</v>
      </c>
      <c r="C6" s="480">
        <f>'Tabelle 3.3'!J11</f>
        <v>-2.8020815462915309</v>
      </c>
      <c r="D6" s="481">
        <f t="shared" ref="D6:E9" si="0">IF(OR(AND(B6&gt;=-50,B6&lt;=50),ISNUMBER(B6)=FALSE),B6,"")</f>
        <v>2.6972381448671183</v>
      </c>
      <c r="E6" s="481">
        <f t="shared" si="0"/>
        <v>-2.8020815462915309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2.6972381448671183</v>
      </c>
      <c r="C14" s="480">
        <f>'Tabelle 3.3'!J11</f>
        <v>-2.8020815462915309</v>
      </c>
      <c r="D14" s="481">
        <f>IF(OR(AND(B14&gt;=-50,B14&lt;=50),ISNUMBER(B14)=FALSE),B14,"")</f>
        <v>2.6972381448671183</v>
      </c>
      <c r="E14" s="481">
        <f>IF(OR(AND(C14&gt;=-50,C14&lt;=50),ISNUMBER(C14)=FALSE),C14,"")</f>
        <v>-2.8020815462915309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1.79472798653954</v>
      </c>
      <c r="C15" s="480">
        <f>'Tabelle 3.3'!J12</f>
        <v>4.4827586206896548</v>
      </c>
      <c r="D15" s="481">
        <f t="shared" ref="D15:E45" si="3">IF(OR(AND(B15&gt;=-50,B15&lt;=50),ISNUMBER(B15)=FALSE),B15,"")</f>
        <v>1.79472798653954</v>
      </c>
      <c r="E15" s="481">
        <f t="shared" si="3"/>
        <v>4.4827586206896548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-1.1703511053315996</v>
      </c>
      <c r="C16" s="480">
        <f>'Tabelle 3.3'!J13</f>
        <v>-1.7857142857142858</v>
      </c>
      <c r="D16" s="481">
        <f t="shared" si="3"/>
        <v>-1.1703511053315996</v>
      </c>
      <c r="E16" s="481">
        <f t="shared" si="3"/>
        <v>-1.7857142857142858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0.34173430158052115</v>
      </c>
      <c r="C17" s="480">
        <f>'Tabelle 3.3'!J14</f>
        <v>-3.4647550776583036</v>
      </c>
      <c r="D17" s="481">
        <f t="shared" si="3"/>
        <v>0.34173430158052115</v>
      </c>
      <c r="E17" s="481">
        <f t="shared" si="3"/>
        <v>-3.4647550776583036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0.322061191626409</v>
      </c>
      <c r="C18" s="480">
        <f>'Tabelle 3.3'!J15</f>
        <v>-0.23310023310023309</v>
      </c>
      <c r="D18" s="481">
        <f t="shared" si="3"/>
        <v>0.322061191626409</v>
      </c>
      <c r="E18" s="481">
        <f t="shared" si="3"/>
        <v>-0.23310023310023309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0.31347962382445144</v>
      </c>
      <c r="C19" s="480">
        <f>'Tabelle 3.3'!J16</f>
        <v>-10.828025477707007</v>
      </c>
      <c r="D19" s="481">
        <f t="shared" si="3"/>
        <v>0.31347962382445144</v>
      </c>
      <c r="E19" s="481">
        <f t="shared" si="3"/>
        <v>-10.828025477707007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0.5494505494505495</v>
      </c>
      <c r="C20" s="480">
        <f>'Tabelle 3.3'!J17</f>
        <v>6.3829787234042552</v>
      </c>
      <c r="D20" s="481">
        <f t="shared" si="3"/>
        <v>0.5494505494505495</v>
      </c>
      <c r="E20" s="481">
        <f t="shared" si="3"/>
        <v>6.3829787234042552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14.308608058608058</v>
      </c>
      <c r="C21" s="480">
        <f>'Tabelle 3.3'!J18</f>
        <v>6.0686015831134563</v>
      </c>
      <c r="D21" s="481">
        <f t="shared" si="3"/>
        <v>14.308608058608058</v>
      </c>
      <c r="E21" s="481">
        <f t="shared" si="3"/>
        <v>6.0686015831134563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0.77312716608904297</v>
      </c>
      <c r="C22" s="480">
        <f>'Tabelle 3.3'!J19</f>
        <v>-3.516873889875666</v>
      </c>
      <c r="D22" s="481">
        <f t="shared" si="3"/>
        <v>0.77312716608904297</v>
      </c>
      <c r="E22" s="481">
        <f t="shared" si="3"/>
        <v>-3.516873889875666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0.88803088803088803</v>
      </c>
      <c r="C23" s="480">
        <f>'Tabelle 3.3'!J20</f>
        <v>15.707434052757794</v>
      </c>
      <c r="D23" s="481">
        <f t="shared" si="3"/>
        <v>0.88803088803088803</v>
      </c>
      <c r="E23" s="481">
        <f t="shared" si="3"/>
        <v>15.707434052757794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-0.57947019867549665</v>
      </c>
      <c r="C24" s="480">
        <f>'Tabelle 3.3'!J21</f>
        <v>-8.8454706927175852</v>
      </c>
      <c r="D24" s="481">
        <f t="shared" si="3"/>
        <v>-0.57947019867549665</v>
      </c>
      <c r="E24" s="481">
        <f t="shared" si="3"/>
        <v>-8.8454706927175852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0.50251256281407031</v>
      </c>
      <c r="C25" s="480">
        <f>'Tabelle 3.3'!J22</f>
        <v>-66.239316239316238</v>
      </c>
      <c r="D25" s="481">
        <f t="shared" si="3"/>
        <v>0.50251256281407031</v>
      </c>
      <c r="E25" s="481" t="str">
        <f t="shared" si="3"/>
        <v/>
      </c>
      <c r="F25" s="476" t="str">
        <f t="shared" si="4"/>
        <v/>
      </c>
      <c r="G25" s="476" t="str">
        <f t="shared" si="4"/>
        <v>&lt; -50</v>
      </c>
      <c r="H25" s="482" t="str">
        <f t="shared" si="5"/>
        <v/>
      </c>
      <c r="I25" s="482">
        <f t="shared" si="5"/>
        <v>0.75</v>
      </c>
      <c r="J25" s="476" t="e">
        <f t="shared" si="6"/>
        <v>#N/A</v>
      </c>
      <c r="K25" s="476" t="e">
        <f t="shared" si="7"/>
        <v>#N/A</v>
      </c>
      <c r="L25" s="476">
        <f t="shared" si="8"/>
        <v>118</v>
      </c>
      <c r="M25" s="476">
        <f t="shared" si="9"/>
        <v>-45</v>
      </c>
      <c r="N25" s="476">
        <v>118</v>
      </c>
    </row>
    <row r="26" spans="1:14" s="475" customFormat="1" ht="15" customHeight="1" x14ac:dyDescent="0.2">
      <c r="A26" s="475">
        <v>13</v>
      </c>
      <c r="B26" s="479">
        <f>'Tabelle 2.3'!J23</f>
        <v>0.69204152249134943</v>
      </c>
      <c r="C26" s="480">
        <f>'Tabelle 3.3'!J23</f>
        <v>-11.764705882352942</v>
      </c>
      <c r="D26" s="481">
        <f t="shared" si="3"/>
        <v>0.69204152249134943</v>
      </c>
      <c r="E26" s="481">
        <f t="shared" si="3"/>
        <v>-11.764705882352942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4.5344910757356489</v>
      </c>
      <c r="C27" s="480">
        <f>'Tabelle 3.3'!J24</f>
        <v>-0.6092254134029591</v>
      </c>
      <c r="D27" s="481">
        <f t="shared" si="3"/>
        <v>4.5344910757356489</v>
      </c>
      <c r="E27" s="481">
        <f t="shared" si="3"/>
        <v>-0.6092254134029591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9.252669039145907</v>
      </c>
      <c r="C28" s="480">
        <f>'Tabelle 3.3'!J25</f>
        <v>4.8884165781083952</v>
      </c>
      <c r="D28" s="481">
        <f t="shared" si="3"/>
        <v>9.252669039145907</v>
      </c>
      <c r="E28" s="481">
        <f t="shared" si="3"/>
        <v>4.8884165781083952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-4.8808172531214531</v>
      </c>
      <c r="C29" s="480">
        <f>'Tabelle 3.3'!J26</f>
        <v>-18.703703703703702</v>
      </c>
      <c r="D29" s="481">
        <f t="shared" si="3"/>
        <v>-4.8808172531214531</v>
      </c>
      <c r="E29" s="481">
        <f t="shared" si="3"/>
        <v>-18.703703703703702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1.9372077488309953</v>
      </c>
      <c r="C30" s="480">
        <f>'Tabelle 3.3'!J27</f>
        <v>-5.5335968379446641</v>
      </c>
      <c r="D30" s="481">
        <f t="shared" si="3"/>
        <v>1.9372077488309953</v>
      </c>
      <c r="E30" s="481">
        <f t="shared" si="3"/>
        <v>-5.5335968379446641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3.6984352773826457</v>
      </c>
      <c r="C31" s="480">
        <f>'Tabelle 3.3'!J28</f>
        <v>-4.8252911813643928</v>
      </c>
      <c r="D31" s="481">
        <f t="shared" si="3"/>
        <v>3.6984352773826457</v>
      </c>
      <c r="E31" s="481">
        <f t="shared" si="3"/>
        <v>-4.8252911813643928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1.0836845273931366</v>
      </c>
      <c r="C32" s="480">
        <f>'Tabelle 3.3'!J29</f>
        <v>-3.0681818181818183</v>
      </c>
      <c r="D32" s="481">
        <f t="shared" si="3"/>
        <v>1.0836845273931366</v>
      </c>
      <c r="E32" s="481">
        <f t="shared" si="3"/>
        <v>-3.0681818181818183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3.9951573849878934</v>
      </c>
      <c r="C33" s="480">
        <f>'Tabelle 3.3'!J30</f>
        <v>0.70707070707070707</v>
      </c>
      <c r="D33" s="481">
        <f t="shared" si="3"/>
        <v>3.9951573849878934</v>
      </c>
      <c r="E33" s="481">
        <f t="shared" si="3"/>
        <v>0.70707070707070707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-0.39973351099267157</v>
      </c>
      <c r="C34" s="480">
        <f>'Tabelle 3.3'!J31</f>
        <v>-1.1278195488721805</v>
      </c>
      <c r="D34" s="481">
        <f t="shared" si="3"/>
        <v>-0.39973351099267157</v>
      </c>
      <c r="E34" s="481">
        <f t="shared" si="3"/>
        <v>-1.1278195488721805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1.79472798653954</v>
      </c>
      <c r="C37" s="480">
        <f>'Tabelle 3.3'!J34</f>
        <v>4.4827586206896548</v>
      </c>
      <c r="D37" s="481">
        <f t="shared" si="3"/>
        <v>1.79472798653954</v>
      </c>
      <c r="E37" s="481">
        <f t="shared" si="3"/>
        <v>4.4827586206896548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5.2631578947368425</v>
      </c>
      <c r="C38" s="480">
        <f>'Tabelle 3.3'!J35</f>
        <v>0.87873462214411246</v>
      </c>
      <c r="D38" s="481">
        <f t="shared" si="3"/>
        <v>5.2631578947368425</v>
      </c>
      <c r="E38" s="481">
        <f t="shared" si="3"/>
        <v>0.87873462214411246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1.8277452910581529</v>
      </c>
      <c r="C39" s="480">
        <f>'Tabelle 3.3'!J36</f>
        <v>-3.8098495212038306</v>
      </c>
      <c r="D39" s="481">
        <f t="shared" si="3"/>
        <v>1.8277452910581529</v>
      </c>
      <c r="E39" s="481">
        <f t="shared" si="3"/>
        <v>-3.8098495212038306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1.8277452910581529</v>
      </c>
      <c r="C45" s="480">
        <f>'Tabelle 3.3'!J36</f>
        <v>-3.8098495212038306</v>
      </c>
      <c r="D45" s="481">
        <f t="shared" si="3"/>
        <v>1.8277452910581529</v>
      </c>
      <c r="E45" s="481">
        <f t="shared" si="3"/>
        <v>-3.8098495212038306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42821</v>
      </c>
      <c r="C51" s="487">
        <v>11711</v>
      </c>
      <c r="D51" s="487">
        <v>4909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43517</v>
      </c>
      <c r="C52" s="487">
        <v>12116</v>
      </c>
      <c r="D52" s="487">
        <v>5139</v>
      </c>
      <c r="E52" s="488">
        <f t="shared" ref="E52:G70" si="11">IF($A$51=37802,IF(COUNTBLANK(B$51:B$70)&gt;0,#N/A,B52/B$51*100),IF(COUNTBLANK(B$51:B$75)&gt;0,#N/A,B52/B$51*100))</f>
        <v>101.62537072931505</v>
      </c>
      <c r="F52" s="488">
        <f t="shared" si="11"/>
        <v>103.45828708052258</v>
      </c>
      <c r="G52" s="488">
        <f t="shared" si="11"/>
        <v>104.68527194948054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44383</v>
      </c>
      <c r="C53" s="487">
        <v>12057</v>
      </c>
      <c r="D53" s="487">
        <v>5363</v>
      </c>
      <c r="E53" s="488">
        <f t="shared" si="11"/>
        <v>103.64774292987087</v>
      </c>
      <c r="F53" s="488">
        <f t="shared" si="11"/>
        <v>102.95448723422422</v>
      </c>
      <c r="G53" s="488">
        <f t="shared" si="11"/>
        <v>109.24831941332246</v>
      </c>
      <c r="H53" s="489">
        <f>IF(ISERROR(L53)=TRUE,IF(MONTH(A53)=MONTH(MAX(A$51:A$75)),A53,""),"")</f>
        <v>41883</v>
      </c>
      <c r="I53" s="488">
        <f t="shared" si="12"/>
        <v>103.64774292987087</v>
      </c>
      <c r="J53" s="488">
        <f t="shared" si="10"/>
        <v>102.95448723422422</v>
      </c>
      <c r="K53" s="488">
        <f t="shared" si="10"/>
        <v>109.24831941332246</v>
      </c>
      <c r="L53" s="488" t="e">
        <f t="shared" si="13"/>
        <v>#N/A</v>
      </c>
    </row>
    <row r="54" spans="1:14" ht="15" customHeight="1" x14ac:dyDescent="0.2">
      <c r="A54" s="490" t="s">
        <v>462</v>
      </c>
      <c r="B54" s="487">
        <v>43155</v>
      </c>
      <c r="C54" s="487">
        <v>11847</v>
      </c>
      <c r="D54" s="487">
        <v>5118</v>
      </c>
      <c r="E54" s="488">
        <f t="shared" si="11"/>
        <v>100.77999112584948</v>
      </c>
      <c r="F54" s="488">
        <f t="shared" si="11"/>
        <v>101.16130134061993</v>
      </c>
      <c r="G54" s="488">
        <f t="shared" si="11"/>
        <v>104.25748624974536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43595</v>
      </c>
      <c r="C55" s="487">
        <v>11763</v>
      </c>
      <c r="D55" s="487">
        <v>5128</v>
      </c>
      <c r="E55" s="488">
        <f t="shared" si="11"/>
        <v>101.80752434553139</v>
      </c>
      <c r="F55" s="488">
        <f t="shared" si="11"/>
        <v>100.4440269831782</v>
      </c>
      <c r="G55" s="488">
        <f t="shared" si="11"/>
        <v>104.46119372580974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44333</v>
      </c>
      <c r="C56" s="487">
        <v>11892</v>
      </c>
      <c r="D56" s="487">
        <v>5404</v>
      </c>
      <c r="E56" s="488">
        <f t="shared" si="11"/>
        <v>103.53097779127063</v>
      </c>
      <c r="F56" s="488">
        <f t="shared" si="11"/>
        <v>101.545555460678</v>
      </c>
      <c r="G56" s="488">
        <f t="shared" si="11"/>
        <v>110.08352006518641</v>
      </c>
      <c r="H56" s="489" t="str">
        <f t="shared" si="14"/>
        <v/>
      </c>
      <c r="I56" s="488" t="str">
        <f t="shared" si="12"/>
        <v/>
      </c>
      <c r="J56" s="488" t="str">
        <f t="shared" si="10"/>
        <v/>
      </c>
      <c r="K56" s="488" t="str">
        <f t="shared" si="10"/>
        <v/>
      </c>
      <c r="L56" s="488" t="e">
        <f t="shared" si="13"/>
        <v>#N/A</v>
      </c>
    </row>
    <row r="57" spans="1:14" ht="15" customHeight="1" x14ac:dyDescent="0.2">
      <c r="A57" s="490">
        <v>42248</v>
      </c>
      <c r="B57" s="487">
        <v>45417</v>
      </c>
      <c r="C57" s="487">
        <v>11880</v>
      </c>
      <c r="D57" s="487">
        <v>5563</v>
      </c>
      <c r="E57" s="488">
        <f t="shared" si="11"/>
        <v>106.0624459961234</v>
      </c>
      <c r="F57" s="488">
        <f t="shared" si="11"/>
        <v>101.44308769532917</v>
      </c>
      <c r="G57" s="488">
        <f t="shared" si="11"/>
        <v>113.32246893460992</v>
      </c>
      <c r="H57" s="489">
        <f t="shared" si="14"/>
        <v>42248</v>
      </c>
      <c r="I57" s="488">
        <f t="shared" si="12"/>
        <v>106.0624459961234</v>
      </c>
      <c r="J57" s="488">
        <f t="shared" si="10"/>
        <v>101.44308769532917</v>
      </c>
      <c r="K57" s="488">
        <f t="shared" si="10"/>
        <v>113.32246893460992</v>
      </c>
      <c r="L57" s="488" t="e">
        <f t="shared" si="13"/>
        <v>#N/A</v>
      </c>
    </row>
    <row r="58" spans="1:14" ht="15" customHeight="1" x14ac:dyDescent="0.2">
      <c r="A58" s="490" t="s">
        <v>465</v>
      </c>
      <c r="B58" s="487">
        <v>43918</v>
      </c>
      <c r="C58" s="487">
        <v>11696</v>
      </c>
      <c r="D58" s="487">
        <v>5285</v>
      </c>
      <c r="E58" s="488">
        <f t="shared" si="11"/>
        <v>102.56182714088882</v>
      </c>
      <c r="F58" s="488">
        <f t="shared" si="11"/>
        <v>99.871915293313975</v>
      </c>
      <c r="G58" s="488">
        <f t="shared" si="11"/>
        <v>107.65940110002037</v>
      </c>
      <c r="H58" s="489" t="str">
        <f t="shared" si="14"/>
        <v/>
      </c>
      <c r="I58" s="488" t="str">
        <f t="shared" si="12"/>
        <v/>
      </c>
      <c r="J58" s="488" t="str">
        <f t="shared" si="10"/>
        <v/>
      </c>
      <c r="K58" s="488" t="str">
        <f t="shared" si="10"/>
        <v/>
      </c>
      <c r="L58" s="488" t="e">
        <f t="shared" si="13"/>
        <v>#N/A</v>
      </c>
    </row>
    <row r="59" spans="1:14" ht="15" customHeight="1" x14ac:dyDescent="0.2">
      <c r="A59" s="490" t="s">
        <v>466</v>
      </c>
      <c r="B59" s="487">
        <v>43873</v>
      </c>
      <c r="C59" s="487">
        <v>11618</v>
      </c>
      <c r="D59" s="487">
        <v>5342</v>
      </c>
      <c r="E59" s="488">
        <f t="shared" si="11"/>
        <v>102.45673851614863</v>
      </c>
      <c r="F59" s="488">
        <f t="shared" si="11"/>
        <v>99.205874818546675</v>
      </c>
      <c r="G59" s="488">
        <f t="shared" si="11"/>
        <v>108.82053371358728</v>
      </c>
      <c r="H59" s="489" t="str">
        <f t="shared" si="14"/>
        <v/>
      </c>
      <c r="I59" s="488" t="str">
        <f t="shared" si="12"/>
        <v/>
      </c>
      <c r="J59" s="488" t="str">
        <f t="shared" si="10"/>
        <v/>
      </c>
      <c r="K59" s="488" t="str">
        <f t="shared" si="10"/>
        <v/>
      </c>
      <c r="L59" s="488" t="e">
        <f t="shared" si="13"/>
        <v>#N/A</v>
      </c>
    </row>
    <row r="60" spans="1:14" ht="15" customHeight="1" x14ac:dyDescent="0.2">
      <c r="A60" s="490" t="s">
        <v>467</v>
      </c>
      <c r="B60" s="487">
        <v>44489</v>
      </c>
      <c r="C60" s="487">
        <v>11917</v>
      </c>
      <c r="D60" s="487">
        <v>5624</v>
      </c>
      <c r="E60" s="488">
        <f t="shared" si="11"/>
        <v>103.89528502370334</v>
      </c>
      <c r="F60" s="488">
        <f t="shared" si="11"/>
        <v>101.75902997182136</v>
      </c>
      <c r="G60" s="488">
        <f t="shared" si="11"/>
        <v>114.56508453860256</v>
      </c>
      <c r="H60" s="489" t="str">
        <f t="shared" si="14"/>
        <v/>
      </c>
      <c r="I60" s="488" t="str">
        <f t="shared" si="12"/>
        <v/>
      </c>
      <c r="J60" s="488" t="str">
        <f t="shared" si="10"/>
        <v/>
      </c>
      <c r="K60" s="488" t="str">
        <f t="shared" si="10"/>
        <v/>
      </c>
      <c r="L60" s="488" t="e">
        <f t="shared" si="13"/>
        <v>#N/A</v>
      </c>
    </row>
    <row r="61" spans="1:14" ht="15" customHeight="1" x14ac:dyDescent="0.2">
      <c r="A61" s="490">
        <v>42614</v>
      </c>
      <c r="B61" s="487">
        <v>45625</v>
      </c>
      <c r="C61" s="487">
        <v>11612</v>
      </c>
      <c r="D61" s="487">
        <v>5853</v>
      </c>
      <c r="E61" s="488">
        <f t="shared" si="11"/>
        <v>106.5481889727003</v>
      </c>
      <c r="F61" s="488">
        <f t="shared" si="11"/>
        <v>99.154640935872251</v>
      </c>
      <c r="G61" s="488">
        <f t="shared" si="11"/>
        <v>119.22998574047668</v>
      </c>
      <c r="H61" s="489">
        <f t="shared" si="14"/>
        <v>42614</v>
      </c>
      <c r="I61" s="488">
        <f t="shared" si="12"/>
        <v>106.5481889727003</v>
      </c>
      <c r="J61" s="488">
        <f t="shared" si="10"/>
        <v>99.154640935872251</v>
      </c>
      <c r="K61" s="488">
        <f t="shared" si="10"/>
        <v>119.22998574047668</v>
      </c>
      <c r="L61" s="488" t="e">
        <f t="shared" si="13"/>
        <v>#N/A</v>
      </c>
    </row>
    <row r="62" spans="1:14" ht="15" customHeight="1" x14ac:dyDescent="0.2">
      <c r="A62" s="490" t="s">
        <v>468</v>
      </c>
      <c r="B62" s="487">
        <v>44722</v>
      </c>
      <c r="C62" s="487">
        <v>11506</v>
      </c>
      <c r="D62" s="487">
        <v>5588</v>
      </c>
      <c r="E62" s="488">
        <f t="shared" si="11"/>
        <v>104.43941056958035</v>
      </c>
      <c r="F62" s="488">
        <f t="shared" si="11"/>
        <v>98.249509008624372</v>
      </c>
      <c r="G62" s="488">
        <f t="shared" si="11"/>
        <v>113.83173762477084</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45041</v>
      </c>
      <c r="C63" s="487">
        <v>11485</v>
      </c>
      <c r="D63" s="487">
        <v>5566</v>
      </c>
      <c r="E63" s="488">
        <f t="shared" si="11"/>
        <v>105.18437215384975</v>
      </c>
      <c r="F63" s="488">
        <f t="shared" si="11"/>
        <v>98.070190419263938</v>
      </c>
      <c r="G63" s="488">
        <f t="shared" si="11"/>
        <v>113.38358117742922</v>
      </c>
      <c r="H63" s="489" t="str">
        <f t="shared" si="14"/>
        <v/>
      </c>
      <c r="I63" s="488" t="str">
        <f t="shared" si="12"/>
        <v/>
      </c>
      <c r="J63" s="488" t="str">
        <f t="shared" si="10"/>
        <v/>
      </c>
      <c r="K63" s="488" t="str">
        <f t="shared" si="10"/>
        <v/>
      </c>
      <c r="L63" s="488" t="e">
        <f t="shared" si="13"/>
        <v>#N/A</v>
      </c>
    </row>
    <row r="64" spans="1:14" ht="15" customHeight="1" x14ac:dyDescent="0.2">
      <c r="A64" s="490" t="s">
        <v>470</v>
      </c>
      <c r="B64" s="487">
        <v>45849</v>
      </c>
      <c r="C64" s="487">
        <v>11959</v>
      </c>
      <c r="D64" s="487">
        <v>5980</v>
      </c>
      <c r="E64" s="488">
        <f t="shared" si="11"/>
        <v>107.0712967936293</v>
      </c>
      <c r="F64" s="488">
        <f t="shared" si="11"/>
        <v>102.11766715054222</v>
      </c>
      <c r="G64" s="488">
        <f t="shared" si="11"/>
        <v>121.81707068649419</v>
      </c>
      <c r="H64" s="489" t="str">
        <f t="shared" si="14"/>
        <v/>
      </c>
      <c r="I64" s="488" t="str">
        <f t="shared" si="12"/>
        <v/>
      </c>
      <c r="J64" s="488" t="str">
        <f t="shared" si="10"/>
        <v/>
      </c>
      <c r="K64" s="488" t="str">
        <f t="shared" si="10"/>
        <v/>
      </c>
      <c r="L64" s="488" t="e">
        <f t="shared" si="13"/>
        <v>#N/A</v>
      </c>
    </row>
    <row r="65" spans="1:12" ht="15" customHeight="1" x14ac:dyDescent="0.2">
      <c r="A65" s="490">
        <v>42979</v>
      </c>
      <c r="B65" s="487">
        <v>47146</v>
      </c>
      <c r="C65" s="487">
        <v>11783</v>
      </c>
      <c r="D65" s="487">
        <v>6294</v>
      </c>
      <c r="E65" s="488">
        <f t="shared" si="11"/>
        <v>110.10018448891898</v>
      </c>
      <c r="F65" s="488">
        <f t="shared" si="11"/>
        <v>100.6148065920929</v>
      </c>
      <c r="G65" s="488">
        <f t="shared" si="11"/>
        <v>128.21348543491547</v>
      </c>
      <c r="H65" s="489">
        <f t="shared" si="14"/>
        <v>42979</v>
      </c>
      <c r="I65" s="488">
        <f t="shared" si="12"/>
        <v>110.10018448891898</v>
      </c>
      <c r="J65" s="488">
        <f t="shared" si="10"/>
        <v>100.6148065920929</v>
      </c>
      <c r="K65" s="488">
        <f t="shared" si="10"/>
        <v>128.21348543491547</v>
      </c>
      <c r="L65" s="488" t="e">
        <f t="shared" si="13"/>
        <v>#N/A</v>
      </c>
    </row>
    <row r="66" spans="1:12" ht="15" customHeight="1" x14ac:dyDescent="0.2">
      <c r="A66" s="490" t="s">
        <v>471</v>
      </c>
      <c r="B66" s="487">
        <v>46313</v>
      </c>
      <c r="C66" s="487">
        <v>11679</v>
      </c>
      <c r="D66" s="487">
        <v>6151</v>
      </c>
      <c r="E66" s="488">
        <f t="shared" si="11"/>
        <v>108.15487727983933</v>
      </c>
      <c r="F66" s="488">
        <f t="shared" si="11"/>
        <v>99.726752625736495</v>
      </c>
      <c r="G66" s="488">
        <f t="shared" si="11"/>
        <v>125.30046852719494</v>
      </c>
      <c r="H66" s="489" t="str">
        <f t="shared" si="14"/>
        <v/>
      </c>
      <c r="I66" s="488" t="str">
        <f t="shared" si="12"/>
        <v/>
      </c>
      <c r="J66" s="488" t="str">
        <f t="shared" si="10"/>
        <v/>
      </c>
      <c r="K66" s="488" t="str">
        <f t="shared" si="10"/>
        <v/>
      </c>
      <c r="L66" s="488" t="e">
        <f t="shared" si="13"/>
        <v>#N/A</v>
      </c>
    </row>
    <row r="67" spans="1:12" ht="15" customHeight="1" x14ac:dyDescent="0.2">
      <c r="A67" s="490" t="s">
        <v>472</v>
      </c>
      <c r="B67" s="487">
        <v>46731</v>
      </c>
      <c r="C67" s="487">
        <v>11584</v>
      </c>
      <c r="D67" s="487">
        <v>6187</v>
      </c>
      <c r="E67" s="488">
        <f t="shared" si="11"/>
        <v>109.13103383853718</v>
      </c>
      <c r="F67" s="488">
        <f t="shared" si="11"/>
        <v>98.915549483391686</v>
      </c>
      <c r="G67" s="488">
        <f t="shared" si="11"/>
        <v>126.03381544102668</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47659</v>
      </c>
      <c r="C68" s="487">
        <v>11839</v>
      </c>
      <c r="D68" s="487">
        <v>6470</v>
      </c>
      <c r="E68" s="488">
        <f t="shared" si="11"/>
        <v>111.29819481095724</v>
      </c>
      <c r="F68" s="488">
        <f t="shared" si="11"/>
        <v>101.09298949705405</v>
      </c>
      <c r="G68" s="488">
        <f t="shared" si="11"/>
        <v>131.79873701364841</v>
      </c>
      <c r="H68" s="489" t="str">
        <f t="shared" si="14"/>
        <v/>
      </c>
      <c r="I68" s="488" t="str">
        <f t="shared" si="12"/>
        <v/>
      </c>
      <c r="J68" s="488" t="str">
        <f t="shared" si="12"/>
        <v/>
      </c>
      <c r="K68" s="488" t="str">
        <f t="shared" si="12"/>
        <v/>
      </c>
      <c r="L68" s="488" t="e">
        <f t="shared" si="13"/>
        <v>#N/A</v>
      </c>
    </row>
    <row r="69" spans="1:12" ht="15" customHeight="1" x14ac:dyDescent="0.2">
      <c r="A69" s="490">
        <v>43344</v>
      </c>
      <c r="B69" s="487">
        <v>49058</v>
      </c>
      <c r="C69" s="487">
        <v>11465</v>
      </c>
      <c r="D69" s="487">
        <v>6710</v>
      </c>
      <c r="E69" s="488">
        <f t="shared" si="11"/>
        <v>114.56528338899139</v>
      </c>
      <c r="F69" s="488">
        <f t="shared" si="11"/>
        <v>97.899410810349238</v>
      </c>
      <c r="G69" s="488">
        <f t="shared" si="11"/>
        <v>136.68771643919331</v>
      </c>
      <c r="H69" s="489">
        <f t="shared" si="14"/>
        <v>43344</v>
      </c>
      <c r="I69" s="488">
        <f t="shared" si="12"/>
        <v>114.56528338899139</v>
      </c>
      <c r="J69" s="488">
        <f t="shared" si="12"/>
        <v>97.899410810349238</v>
      </c>
      <c r="K69" s="488">
        <f t="shared" si="12"/>
        <v>136.68771643919331</v>
      </c>
      <c r="L69" s="488" t="e">
        <f t="shared" si="13"/>
        <v>#N/A</v>
      </c>
    </row>
    <row r="70" spans="1:12" ht="15" customHeight="1" x14ac:dyDescent="0.2">
      <c r="A70" s="490" t="s">
        <v>474</v>
      </c>
      <c r="B70" s="487">
        <v>47886</v>
      </c>
      <c r="C70" s="487">
        <v>11094</v>
      </c>
      <c r="D70" s="487">
        <v>6402</v>
      </c>
      <c r="E70" s="488">
        <f t="shared" si="11"/>
        <v>111.82830854020224</v>
      </c>
      <c r="F70" s="488">
        <f t="shared" si="11"/>
        <v>94.731449064981646</v>
      </c>
      <c r="G70" s="488">
        <f t="shared" si="11"/>
        <v>130.41352617641067</v>
      </c>
      <c r="H70" s="489" t="str">
        <f t="shared" si="14"/>
        <v/>
      </c>
      <c r="I70" s="488" t="str">
        <f t="shared" si="12"/>
        <v/>
      </c>
      <c r="J70" s="488" t="str">
        <f t="shared" si="12"/>
        <v/>
      </c>
      <c r="K70" s="488" t="str">
        <f t="shared" si="12"/>
        <v/>
      </c>
      <c r="L70" s="488" t="e">
        <f t="shared" si="13"/>
        <v>#N/A</v>
      </c>
    </row>
    <row r="71" spans="1:12" ht="15" customHeight="1" x14ac:dyDescent="0.2">
      <c r="A71" s="490" t="s">
        <v>475</v>
      </c>
      <c r="B71" s="487">
        <v>47975</v>
      </c>
      <c r="C71" s="487">
        <v>11077</v>
      </c>
      <c r="D71" s="487">
        <v>6410</v>
      </c>
      <c r="E71" s="491">
        <f t="shared" ref="E71:G75" si="15">IF($A$51=37802,IF(COUNTBLANK(B$51:B$70)&gt;0,#N/A,IF(ISBLANK(B71)=FALSE,B71/B$51*100,#N/A)),IF(COUNTBLANK(B$51:B$75)&gt;0,#N/A,B71/B$51*100))</f>
        <v>112.03615048691063</v>
      </c>
      <c r="F71" s="491">
        <f t="shared" si="15"/>
        <v>94.586286397404152</v>
      </c>
      <c r="G71" s="491">
        <f t="shared" si="15"/>
        <v>130.57649215726218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49164</v>
      </c>
      <c r="C72" s="487">
        <v>11546</v>
      </c>
      <c r="D72" s="487">
        <v>6775</v>
      </c>
      <c r="E72" s="491">
        <f t="shared" si="15"/>
        <v>114.81282548282385</v>
      </c>
      <c r="F72" s="491">
        <f t="shared" si="15"/>
        <v>98.591068226453757</v>
      </c>
      <c r="G72" s="491">
        <f t="shared" si="15"/>
        <v>138.01181503361173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50261</v>
      </c>
      <c r="C73" s="487">
        <v>11333</v>
      </c>
      <c r="D73" s="487">
        <v>6969</v>
      </c>
      <c r="E73" s="491">
        <f t="shared" si="15"/>
        <v>117.37465262371268</v>
      </c>
      <c r="F73" s="491">
        <f t="shared" si="15"/>
        <v>96.772265391512263</v>
      </c>
      <c r="G73" s="491">
        <f t="shared" si="15"/>
        <v>141.96374006926052</v>
      </c>
      <c r="H73" s="492">
        <f>IF(A$51=37802,IF(ISERROR(L73)=TRUE,IF(ISBLANK(A73)=FALSE,IF(MONTH(A73)=MONTH(MAX(A$51:A$75)),A73,""),""),""),IF(ISERROR(L73)=TRUE,IF(MONTH(A73)=MONTH(MAX(A$51:A$75)),A73,""),""))</f>
        <v>43709</v>
      </c>
      <c r="I73" s="488">
        <f t="shared" si="12"/>
        <v>117.37465262371268</v>
      </c>
      <c r="J73" s="488">
        <f t="shared" si="12"/>
        <v>96.772265391512263</v>
      </c>
      <c r="K73" s="488">
        <f t="shared" si="12"/>
        <v>141.96374006926052</v>
      </c>
      <c r="L73" s="488" t="e">
        <f t="shared" si="13"/>
        <v>#N/A</v>
      </c>
    </row>
    <row r="74" spans="1:12" ht="15" customHeight="1" x14ac:dyDescent="0.2">
      <c r="A74" s="490" t="s">
        <v>477</v>
      </c>
      <c r="B74" s="487">
        <v>49397</v>
      </c>
      <c r="C74" s="487">
        <v>11053</v>
      </c>
      <c r="D74" s="487">
        <v>6656</v>
      </c>
      <c r="E74" s="491">
        <f t="shared" si="15"/>
        <v>115.35695102870088</v>
      </c>
      <c r="F74" s="491">
        <f t="shared" si="15"/>
        <v>94.381350866706512</v>
      </c>
      <c r="G74" s="491">
        <f t="shared" si="15"/>
        <v>135.58769606844572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49269</v>
      </c>
      <c r="C75" s="493">
        <v>10655</v>
      </c>
      <c r="D75" s="493">
        <v>6342</v>
      </c>
      <c r="E75" s="491">
        <f t="shared" si="15"/>
        <v>115.05803227388431</v>
      </c>
      <c r="F75" s="491">
        <f t="shared" si="15"/>
        <v>90.982836649304076</v>
      </c>
      <c r="G75" s="491">
        <f t="shared" si="15"/>
        <v>129.19128132002444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117.37465262371268</v>
      </c>
      <c r="J77" s="488">
        <f>IF(J75&lt;&gt;"",J75,IF(J74&lt;&gt;"",J74,IF(J73&lt;&gt;"",J73,IF(J72&lt;&gt;"",J72,IF(J71&lt;&gt;"",J71,IF(J70&lt;&gt;"",J70,""))))))</f>
        <v>96.772265391512263</v>
      </c>
      <c r="K77" s="488">
        <f>IF(K75&lt;&gt;"",K75,IF(K74&lt;&gt;"",K74,IF(K73&lt;&gt;"",K73,IF(K72&lt;&gt;"",K72,IF(K71&lt;&gt;"",K71,IF(K70&lt;&gt;"",K70,""))))))</f>
        <v>141.96374006926052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+17,4%</v>
      </c>
      <c r="J79" s="488" t="str">
        <f>"GeB - ausschließlich: "&amp;IF(J77&gt;100,"+","")&amp;TEXT(J77-100,"0,0")&amp;"%"</f>
        <v>GeB - ausschließlich: -3,2%</v>
      </c>
      <c r="K79" s="488" t="str">
        <f>"GeB - im Nebenjob: "&amp;IF(K77&gt;100,"+","")&amp;TEXT(K77-100,"0,0")&amp;"%"</f>
        <v>GeB - im Nebenjob: +42,0%</v>
      </c>
    </row>
    <row r="81" spans="9:9" ht="15" customHeight="1" x14ac:dyDescent="0.2">
      <c r="I81" s="488" t="str">
        <f>IF(ISERROR(HLOOKUP(1,I$78:K$79,2,FALSE)),"",HLOOKUP(1,I$78:K$79,2,FALSE))</f>
        <v>GeB - im Nebenjob: +42,0%</v>
      </c>
    </row>
    <row r="82" spans="9:9" ht="15" customHeight="1" x14ac:dyDescent="0.2">
      <c r="I82" s="488" t="str">
        <f>IF(ISERROR(HLOOKUP(2,I$78:K$79,2,FALSE)),"",HLOOKUP(2,I$78:K$79,2,FALSE))</f>
        <v>SvB: +17,4%</v>
      </c>
    </row>
    <row r="83" spans="9:9" ht="15" customHeight="1" x14ac:dyDescent="0.2">
      <c r="I83" s="488" t="str">
        <f>IF(ISERROR(HLOOKUP(3,I$78:K$79,2,FALSE)),"",HLOOKUP(3,I$78:K$79,2,FALSE))</f>
        <v>GeB - ausschließlich: -3,2%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49269</v>
      </c>
      <c r="E12" s="114">
        <v>49397</v>
      </c>
      <c r="F12" s="114">
        <v>50261</v>
      </c>
      <c r="G12" s="114">
        <v>49164</v>
      </c>
      <c r="H12" s="114">
        <v>47975</v>
      </c>
      <c r="I12" s="115">
        <v>1294</v>
      </c>
      <c r="J12" s="116">
        <v>2.6972381448671183</v>
      </c>
      <c r="N12" s="117"/>
    </row>
    <row r="13" spans="1:15" s="110" customFormat="1" ht="13.5" customHeight="1" x14ac:dyDescent="0.2">
      <c r="A13" s="118" t="s">
        <v>105</v>
      </c>
      <c r="B13" s="119" t="s">
        <v>106</v>
      </c>
      <c r="C13" s="113">
        <v>49.045038462319106</v>
      </c>
      <c r="D13" s="114">
        <v>24164</v>
      </c>
      <c r="E13" s="114">
        <v>24198</v>
      </c>
      <c r="F13" s="114">
        <v>24771</v>
      </c>
      <c r="G13" s="114">
        <v>24182</v>
      </c>
      <c r="H13" s="114">
        <v>23368</v>
      </c>
      <c r="I13" s="115">
        <v>796</v>
      </c>
      <c r="J13" s="116">
        <v>3.4063676823005822</v>
      </c>
    </row>
    <row r="14" spans="1:15" s="110" customFormat="1" ht="13.5" customHeight="1" x14ac:dyDescent="0.2">
      <c r="A14" s="120"/>
      <c r="B14" s="119" t="s">
        <v>107</v>
      </c>
      <c r="C14" s="113">
        <v>50.954961537680894</v>
      </c>
      <c r="D14" s="114">
        <v>25105</v>
      </c>
      <c r="E14" s="114">
        <v>25199</v>
      </c>
      <c r="F14" s="114">
        <v>25490</v>
      </c>
      <c r="G14" s="114">
        <v>24982</v>
      </c>
      <c r="H14" s="114">
        <v>24607</v>
      </c>
      <c r="I14" s="115">
        <v>498</v>
      </c>
      <c r="J14" s="116">
        <v>2.023814361766977</v>
      </c>
    </row>
    <row r="15" spans="1:15" s="110" customFormat="1" ht="13.5" customHeight="1" x14ac:dyDescent="0.2">
      <c r="A15" s="118" t="s">
        <v>105</v>
      </c>
      <c r="B15" s="121" t="s">
        <v>108</v>
      </c>
      <c r="C15" s="113">
        <v>11.617853011021129</v>
      </c>
      <c r="D15" s="114">
        <v>5724</v>
      </c>
      <c r="E15" s="114">
        <v>5951</v>
      </c>
      <c r="F15" s="114">
        <v>6247</v>
      </c>
      <c r="G15" s="114">
        <v>5564</v>
      </c>
      <c r="H15" s="114">
        <v>5651</v>
      </c>
      <c r="I15" s="115">
        <v>73</v>
      </c>
      <c r="J15" s="116">
        <v>1.2918067598655105</v>
      </c>
    </row>
    <row r="16" spans="1:15" s="110" customFormat="1" ht="13.5" customHeight="1" x14ac:dyDescent="0.2">
      <c r="A16" s="118"/>
      <c r="B16" s="121" t="s">
        <v>109</v>
      </c>
      <c r="C16" s="113">
        <v>65.509752582759944</v>
      </c>
      <c r="D16" s="114">
        <v>32276</v>
      </c>
      <c r="E16" s="114">
        <v>32356</v>
      </c>
      <c r="F16" s="114">
        <v>32900</v>
      </c>
      <c r="G16" s="114">
        <v>32690</v>
      </c>
      <c r="H16" s="114">
        <v>31889</v>
      </c>
      <c r="I16" s="115">
        <v>387</v>
      </c>
      <c r="J16" s="116">
        <v>1.2135846216563706</v>
      </c>
    </row>
    <row r="17" spans="1:10" s="110" customFormat="1" ht="13.5" customHeight="1" x14ac:dyDescent="0.2">
      <c r="A17" s="118"/>
      <c r="B17" s="121" t="s">
        <v>110</v>
      </c>
      <c r="C17" s="113">
        <v>21.311575229860562</v>
      </c>
      <c r="D17" s="114">
        <v>10500</v>
      </c>
      <c r="E17" s="114">
        <v>10334</v>
      </c>
      <c r="F17" s="114">
        <v>10378</v>
      </c>
      <c r="G17" s="114">
        <v>10143</v>
      </c>
      <c r="H17" s="114">
        <v>9731</v>
      </c>
      <c r="I17" s="115">
        <v>769</v>
      </c>
      <c r="J17" s="116">
        <v>7.9025793854691191</v>
      </c>
    </row>
    <row r="18" spans="1:10" s="110" customFormat="1" ht="13.5" customHeight="1" x14ac:dyDescent="0.2">
      <c r="A18" s="120"/>
      <c r="B18" s="121" t="s">
        <v>111</v>
      </c>
      <c r="C18" s="113">
        <v>1.5608191763583592</v>
      </c>
      <c r="D18" s="114">
        <v>769</v>
      </c>
      <c r="E18" s="114">
        <v>756</v>
      </c>
      <c r="F18" s="114">
        <v>736</v>
      </c>
      <c r="G18" s="114">
        <v>767</v>
      </c>
      <c r="H18" s="114">
        <v>704</v>
      </c>
      <c r="I18" s="115">
        <v>65</v>
      </c>
      <c r="J18" s="116">
        <v>9.232954545454545</v>
      </c>
    </row>
    <row r="19" spans="1:10" s="110" customFormat="1" ht="13.5" customHeight="1" x14ac:dyDescent="0.2">
      <c r="A19" s="120"/>
      <c r="B19" s="121" t="s">
        <v>112</v>
      </c>
      <c r="C19" s="113">
        <v>0.40187541862022774</v>
      </c>
      <c r="D19" s="114">
        <v>198</v>
      </c>
      <c r="E19" s="114">
        <v>174</v>
      </c>
      <c r="F19" s="114">
        <v>173</v>
      </c>
      <c r="G19" s="114">
        <v>166</v>
      </c>
      <c r="H19" s="114">
        <v>178</v>
      </c>
      <c r="I19" s="115">
        <v>20</v>
      </c>
      <c r="J19" s="116">
        <v>11.235955056179776</v>
      </c>
    </row>
    <row r="20" spans="1:10" s="110" customFormat="1" ht="13.5" customHeight="1" x14ac:dyDescent="0.2">
      <c r="A20" s="118" t="s">
        <v>113</v>
      </c>
      <c r="B20" s="122" t="s">
        <v>114</v>
      </c>
      <c r="C20" s="113">
        <v>65.601087905173642</v>
      </c>
      <c r="D20" s="114">
        <v>32321</v>
      </c>
      <c r="E20" s="114">
        <v>32506</v>
      </c>
      <c r="F20" s="114">
        <v>33171</v>
      </c>
      <c r="G20" s="114">
        <v>32160</v>
      </c>
      <c r="H20" s="114">
        <v>31451</v>
      </c>
      <c r="I20" s="115">
        <v>870</v>
      </c>
      <c r="J20" s="116">
        <v>2.766207751740803</v>
      </c>
    </row>
    <row r="21" spans="1:10" s="110" customFormat="1" ht="13.5" customHeight="1" x14ac:dyDescent="0.2">
      <c r="A21" s="120"/>
      <c r="B21" s="122" t="s">
        <v>115</v>
      </c>
      <c r="C21" s="113">
        <v>34.398912094826365</v>
      </c>
      <c r="D21" s="114">
        <v>16948</v>
      </c>
      <c r="E21" s="114">
        <v>16891</v>
      </c>
      <c r="F21" s="114">
        <v>17090</v>
      </c>
      <c r="G21" s="114">
        <v>17004</v>
      </c>
      <c r="H21" s="114">
        <v>16524</v>
      </c>
      <c r="I21" s="115">
        <v>424</v>
      </c>
      <c r="J21" s="116">
        <v>2.5659646574679256</v>
      </c>
    </row>
    <row r="22" spans="1:10" s="110" customFormat="1" ht="13.5" customHeight="1" x14ac:dyDescent="0.2">
      <c r="A22" s="118" t="s">
        <v>113</v>
      </c>
      <c r="B22" s="122" t="s">
        <v>116</v>
      </c>
      <c r="C22" s="113">
        <v>91.024782317481581</v>
      </c>
      <c r="D22" s="114">
        <v>44847</v>
      </c>
      <c r="E22" s="114">
        <v>45075</v>
      </c>
      <c r="F22" s="114">
        <v>45745</v>
      </c>
      <c r="G22" s="114">
        <v>44891</v>
      </c>
      <c r="H22" s="114">
        <v>43885</v>
      </c>
      <c r="I22" s="115">
        <v>962</v>
      </c>
      <c r="J22" s="116">
        <v>2.1920929702631877</v>
      </c>
    </row>
    <row r="23" spans="1:10" s="110" customFormat="1" ht="13.5" customHeight="1" x14ac:dyDescent="0.2">
      <c r="A23" s="123"/>
      <c r="B23" s="124" t="s">
        <v>117</v>
      </c>
      <c r="C23" s="125">
        <v>8.9569506180356822</v>
      </c>
      <c r="D23" s="114">
        <v>4413</v>
      </c>
      <c r="E23" s="114">
        <v>4313</v>
      </c>
      <c r="F23" s="114">
        <v>4506</v>
      </c>
      <c r="G23" s="114">
        <v>4262</v>
      </c>
      <c r="H23" s="114">
        <v>4079</v>
      </c>
      <c r="I23" s="115">
        <v>334</v>
      </c>
      <c r="J23" s="116">
        <v>8.1882814415297869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16997</v>
      </c>
      <c r="E26" s="114">
        <v>17709</v>
      </c>
      <c r="F26" s="114">
        <v>18302</v>
      </c>
      <c r="G26" s="114">
        <v>18321</v>
      </c>
      <c r="H26" s="140">
        <v>17487</v>
      </c>
      <c r="I26" s="115">
        <v>-490</v>
      </c>
      <c r="J26" s="116">
        <v>-2.8020815462915309</v>
      </c>
    </row>
    <row r="27" spans="1:10" s="110" customFormat="1" ht="13.5" customHeight="1" x14ac:dyDescent="0.2">
      <c r="A27" s="118" t="s">
        <v>105</v>
      </c>
      <c r="B27" s="119" t="s">
        <v>106</v>
      </c>
      <c r="C27" s="113">
        <v>39.348120256515855</v>
      </c>
      <c r="D27" s="115">
        <v>6688</v>
      </c>
      <c r="E27" s="114">
        <v>7002</v>
      </c>
      <c r="F27" s="114">
        <v>7241</v>
      </c>
      <c r="G27" s="114">
        <v>7181</v>
      </c>
      <c r="H27" s="140">
        <v>6758</v>
      </c>
      <c r="I27" s="115">
        <v>-70</v>
      </c>
      <c r="J27" s="116">
        <v>-1.0358094110683633</v>
      </c>
    </row>
    <row r="28" spans="1:10" s="110" customFormat="1" ht="13.5" customHeight="1" x14ac:dyDescent="0.2">
      <c r="A28" s="120"/>
      <c r="B28" s="119" t="s">
        <v>107</v>
      </c>
      <c r="C28" s="113">
        <v>60.651879743484145</v>
      </c>
      <c r="D28" s="115">
        <v>10309</v>
      </c>
      <c r="E28" s="114">
        <v>10707</v>
      </c>
      <c r="F28" s="114">
        <v>11061</v>
      </c>
      <c r="G28" s="114">
        <v>11140</v>
      </c>
      <c r="H28" s="140">
        <v>10729</v>
      </c>
      <c r="I28" s="115">
        <v>-420</v>
      </c>
      <c r="J28" s="116">
        <v>-3.914623916488023</v>
      </c>
    </row>
    <row r="29" spans="1:10" s="110" customFormat="1" ht="13.5" customHeight="1" x14ac:dyDescent="0.2">
      <c r="A29" s="118" t="s">
        <v>105</v>
      </c>
      <c r="B29" s="121" t="s">
        <v>108</v>
      </c>
      <c r="C29" s="113">
        <v>14.832029181620285</v>
      </c>
      <c r="D29" s="115">
        <v>2521</v>
      </c>
      <c r="E29" s="114">
        <v>2649</v>
      </c>
      <c r="F29" s="114">
        <v>2798</v>
      </c>
      <c r="G29" s="114">
        <v>2863</v>
      </c>
      <c r="H29" s="140">
        <v>2557</v>
      </c>
      <c r="I29" s="115">
        <v>-36</v>
      </c>
      <c r="J29" s="116">
        <v>-1.4078998826750098</v>
      </c>
    </row>
    <row r="30" spans="1:10" s="110" customFormat="1" ht="13.5" customHeight="1" x14ac:dyDescent="0.2">
      <c r="A30" s="118"/>
      <c r="B30" s="121" t="s">
        <v>109</v>
      </c>
      <c r="C30" s="113">
        <v>46.714126022239221</v>
      </c>
      <c r="D30" s="115">
        <v>7940</v>
      </c>
      <c r="E30" s="114">
        <v>8368</v>
      </c>
      <c r="F30" s="114">
        <v>8665</v>
      </c>
      <c r="G30" s="114">
        <v>8695</v>
      </c>
      <c r="H30" s="140">
        <v>8426</v>
      </c>
      <c r="I30" s="115">
        <v>-486</v>
      </c>
      <c r="J30" s="116">
        <v>-5.7678613814384052</v>
      </c>
    </row>
    <row r="31" spans="1:10" s="110" customFormat="1" ht="13.5" customHeight="1" x14ac:dyDescent="0.2">
      <c r="A31" s="118"/>
      <c r="B31" s="121" t="s">
        <v>110</v>
      </c>
      <c r="C31" s="113">
        <v>20.886038712714008</v>
      </c>
      <c r="D31" s="115">
        <v>3550</v>
      </c>
      <c r="E31" s="114">
        <v>3618</v>
      </c>
      <c r="F31" s="114">
        <v>3674</v>
      </c>
      <c r="G31" s="114">
        <v>3615</v>
      </c>
      <c r="H31" s="140">
        <v>3495</v>
      </c>
      <c r="I31" s="115">
        <v>55</v>
      </c>
      <c r="J31" s="116">
        <v>1.5736766809728182</v>
      </c>
    </row>
    <row r="32" spans="1:10" s="110" customFormat="1" ht="13.5" customHeight="1" x14ac:dyDescent="0.2">
      <c r="A32" s="120"/>
      <c r="B32" s="121" t="s">
        <v>111</v>
      </c>
      <c r="C32" s="113">
        <v>17.567806083426486</v>
      </c>
      <c r="D32" s="115">
        <v>2986</v>
      </c>
      <c r="E32" s="114">
        <v>3074</v>
      </c>
      <c r="F32" s="114">
        <v>3165</v>
      </c>
      <c r="G32" s="114">
        <v>3148</v>
      </c>
      <c r="H32" s="140">
        <v>3009</v>
      </c>
      <c r="I32" s="115">
        <v>-23</v>
      </c>
      <c r="J32" s="116">
        <v>-0.76437354602858087</v>
      </c>
    </row>
    <row r="33" spans="1:10" s="110" customFormat="1" ht="13.5" customHeight="1" x14ac:dyDescent="0.2">
      <c r="A33" s="120"/>
      <c r="B33" s="121" t="s">
        <v>112</v>
      </c>
      <c r="C33" s="113">
        <v>1.5002647526034005</v>
      </c>
      <c r="D33" s="115">
        <v>255</v>
      </c>
      <c r="E33" s="114">
        <v>281</v>
      </c>
      <c r="F33" s="114">
        <v>281</v>
      </c>
      <c r="G33" s="114">
        <v>246</v>
      </c>
      <c r="H33" s="140">
        <v>224</v>
      </c>
      <c r="I33" s="115">
        <v>31</v>
      </c>
      <c r="J33" s="116">
        <v>13.839285714285714</v>
      </c>
    </row>
    <row r="34" spans="1:10" s="110" customFormat="1" ht="13.5" customHeight="1" x14ac:dyDescent="0.2">
      <c r="A34" s="118" t="s">
        <v>113</v>
      </c>
      <c r="B34" s="122" t="s">
        <v>116</v>
      </c>
      <c r="C34" s="113">
        <v>92.828146143437081</v>
      </c>
      <c r="D34" s="115">
        <v>15778</v>
      </c>
      <c r="E34" s="114">
        <v>16377</v>
      </c>
      <c r="F34" s="114">
        <v>16864</v>
      </c>
      <c r="G34" s="114">
        <v>16894</v>
      </c>
      <c r="H34" s="140">
        <v>16184</v>
      </c>
      <c r="I34" s="115">
        <v>-406</v>
      </c>
      <c r="J34" s="116">
        <v>-2.5086505190311419</v>
      </c>
    </row>
    <row r="35" spans="1:10" s="110" customFormat="1" ht="13.5" customHeight="1" x14ac:dyDescent="0.2">
      <c r="A35" s="118"/>
      <c r="B35" s="119" t="s">
        <v>117</v>
      </c>
      <c r="C35" s="113">
        <v>7.013002294522563</v>
      </c>
      <c r="D35" s="115">
        <v>1192</v>
      </c>
      <c r="E35" s="114">
        <v>1308</v>
      </c>
      <c r="F35" s="114">
        <v>1416</v>
      </c>
      <c r="G35" s="114">
        <v>1405</v>
      </c>
      <c r="H35" s="140">
        <v>1275</v>
      </c>
      <c r="I35" s="115">
        <v>-83</v>
      </c>
      <c r="J35" s="116">
        <v>-6.5098039215686274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10655</v>
      </c>
      <c r="E37" s="114">
        <v>11053</v>
      </c>
      <c r="F37" s="114">
        <v>11333</v>
      </c>
      <c r="G37" s="114">
        <v>11546</v>
      </c>
      <c r="H37" s="140">
        <v>11077</v>
      </c>
      <c r="I37" s="115">
        <v>-422</v>
      </c>
      <c r="J37" s="116">
        <v>-3.8096957660016249</v>
      </c>
    </row>
    <row r="38" spans="1:10" s="110" customFormat="1" ht="13.5" customHeight="1" x14ac:dyDescent="0.2">
      <c r="A38" s="118" t="s">
        <v>105</v>
      </c>
      <c r="B38" s="119" t="s">
        <v>106</v>
      </c>
      <c r="C38" s="113">
        <v>37.578601595495073</v>
      </c>
      <c r="D38" s="115">
        <v>4004</v>
      </c>
      <c r="E38" s="114">
        <v>4145</v>
      </c>
      <c r="F38" s="114">
        <v>4277</v>
      </c>
      <c r="G38" s="114">
        <v>4296</v>
      </c>
      <c r="H38" s="140">
        <v>4096</v>
      </c>
      <c r="I38" s="115">
        <v>-92</v>
      </c>
      <c r="J38" s="116">
        <v>-2.24609375</v>
      </c>
    </row>
    <row r="39" spans="1:10" s="110" customFormat="1" ht="13.5" customHeight="1" x14ac:dyDescent="0.2">
      <c r="A39" s="120"/>
      <c r="B39" s="119" t="s">
        <v>107</v>
      </c>
      <c r="C39" s="113">
        <v>62.421398404504927</v>
      </c>
      <c r="D39" s="115">
        <v>6651</v>
      </c>
      <c r="E39" s="114">
        <v>6908</v>
      </c>
      <c r="F39" s="114">
        <v>7056</v>
      </c>
      <c r="G39" s="114">
        <v>7250</v>
      </c>
      <c r="H39" s="140">
        <v>6981</v>
      </c>
      <c r="I39" s="115">
        <v>-330</v>
      </c>
      <c r="J39" s="116">
        <v>-4.7271164589600341</v>
      </c>
    </row>
    <row r="40" spans="1:10" s="110" customFormat="1" ht="13.5" customHeight="1" x14ac:dyDescent="0.2">
      <c r="A40" s="118" t="s">
        <v>105</v>
      </c>
      <c r="B40" s="121" t="s">
        <v>108</v>
      </c>
      <c r="C40" s="113">
        <v>16.51806663538245</v>
      </c>
      <c r="D40" s="115">
        <v>1760</v>
      </c>
      <c r="E40" s="114">
        <v>1792</v>
      </c>
      <c r="F40" s="114">
        <v>1865</v>
      </c>
      <c r="G40" s="114">
        <v>2032</v>
      </c>
      <c r="H40" s="140">
        <v>1757</v>
      </c>
      <c r="I40" s="115">
        <v>3</v>
      </c>
      <c r="J40" s="116">
        <v>0.17074558907228229</v>
      </c>
    </row>
    <row r="41" spans="1:10" s="110" customFormat="1" ht="13.5" customHeight="1" x14ac:dyDescent="0.2">
      <c r="A41" s="118"/>
      <c r="B41" s="121" t="s">
        <v>109</v>
      </c>
      <c r="C41" s="113">
        <v>33.749413420929145</v>
      </c>
      <c r="D41" s="115">
        <v>3596</v>
      </c>
      <c r="E41" s="114">
        <v>3807</v>
      </c>
      <c r="F41" s="114">
        <v>3874</v>
      </c>
      <c r="G41" s="114">
        <v>3939</v>
      </c>
      <c r="H41" s="140">
        <v>3936</v>
      </c>
      <c r="I41" s="115">
        <v>-340</v>
      </c>
      <c r="J41" s="116">
        <v>-8.6382113821138216</v>
      </c>
    </row>
    <row r="42" spans="1:10" s="110" customFormat="1" ht="13.5" customHeight="1" x14ac:dyDescent="0.2">
      <c r="A42" s="118"/>
      <c r="B42" s="121" t="s">
        <v>110</v>
      </c>
      <c r="C42" s="113">
        <v>22.449554199906146</v>
      </c>
      <c r="D42" s="115">
        <v>2392</v>
      </c>
      <c r="E42" s="114">
        <v>2455</v>
      </c>
      <c r="F42" s="114">
        <v>2502</v>
      </c>
      <c r="G42" s="114">
        <v>2493</v>
      </c>
      <c r="H42" s="140">
        <v>2429</v>
      </c>
      <c r="I42" s="115">
        <v>-37</v>
      </c>
      <c r="J42" s="116">
        <v>-1.5232606010703993</v>
      </c>
    </row>
    <row r="43" spans="1:10" s="110" customFormat="1" ht="13.5" customHeight="1" x14ac:dyDescent="0.2">
      <c r="A43" s="120"/>
      <c r="B43" s="121" t="s">
        <v>111</v>
      </c>
      <c r="C43" s="113">
        <v>27.282965743782263</v>
      </c>
      <c r="D43" s="115">
        <v>2907</v>
      </c>
      <c r="E43" s="114">
        <v>2999</v>
      </c>
      <c r="F43" s="114">
        <v>3092</v>
      </c>
      <c r="G43" s="114">
        <v>3082</v>
      </c>
      <c r="H43" s="140">
        <v>2955</v>
      </c>
      <c r="I43" s="115">
        <v>-48</v>
      </c>
      <c r="J43" s="116">
        <v>-1.6243654822335025</v>
      </c>
    </row>
    <row r="44" spans="1:10" s="110" customFormat="1" ht="13.5" customHeight="1" x14ac:dyDescent="0.2">
      <c r="A44" s="120"/>
      <c r="B44" s="121" t="s">
        <v>112</v>
      </c>
      <c r="C44" s="113">
        <v>2.1679962458939466</v>
      </c>
      <c r="D44" s="115">
        <v>231</v>
      </c>
      <c r="E44" s="114">
        <v>260</v>
      </c>
      <c r="F44" s="114">
        <v>262</v>
      </c>
      <c r="G44" s="114">
        <v>235</v>
      </c>
      <c r="H44" s="140">
        <v>213</v>
      </c>
      <c r="I44" s="115">
        <v>18</v>
      </c>
      <c r="J44" s="116">
        <v>8.4507042253521121</v>
      </c>
    </row>
    <row r="45" spans="1:10" s="110" customFormat="1" ht="13.5" customHeight="1" x14ac:dyDescent="0.2">
      <c r="A45" s="118" t="s">
        <v>113</v>
      </c>
      <c r="B45" s="122" t="s">
        <v>116</v>
      </c>
      <c r="C45" s="113">
        <v>93.890192397935238</v>
      </c>
      <c r="D45" s="115">
        <v>10004</v>
      </c>
      <c r="E45" s="114">
        <v>10329</v>
      </c>
      <c r="F45" s="114">
        <v>10570</v>
      </c>
      <c r="G45" s="114">
        <v>10774</v>
      </c>
      <c r="H45" s="140">
        <v>10316</v>
      </c>
      <c r="I45" s="115">
        <v>-312</v>
      </c>
      <c r="J45" s="116">
        <v>-3.0244280728964714</v>
      </c>
    </row>
    <row r="46" spans="1:10" s="110" customFormat="1" ht="13.5" customHeight="1" x14ac:dyDescent="0.2">
      <c r="A46" s="118"/>
      <c r="B46" s="119" t="s">
        <v>117</v>
      </c>
      <c r="C46" s="113">
        <v>5.8564054434537773</v>
      </c>
      <c r="D46" s="115">
        <v>624</v>
      </c>
      <c r="E46" s="114">
        <v>700</v>
      </c>
      <c r="F46" s="114">
        <v>741</v>
      </c>
      <c r="G46" s="114">
        <v>750</v>
      </c>
      <c r="H46" s="140">
        <v>733</v>
      </c>
      <c r="I46" s="115">
        <v>-109</v>
      </c>
      <c r="J46" s="116">
        <v>-14.870395634379264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6342</v>
      </c>
      <c r="E48" s="114">
        <v>6656</v>
      </c>
      <c r="F48" s="114">
        <v>6969</v>
      </c>
      <c r="G48" s="114">
        <v>6775</v>
      </c>
      <c r="H48" s="140">
        <v>6410</v>
      </c>
      <c r="I48" s="115">
        <v>-68</v>
      </c>
      <c r="J48" s="116">
        <v>-1.0608424336973479</v>
      </c>
    </row>
    <row r="49" spans="1:12" s="110" customFormat="1" ht="13.5" customHeight="1" x14ac:dyDescent="0.2">
      <c r="A49" s="118" t="s">
        <v>105</v>
      </c>
      <c r="B49" s="119" t="s">
        <v>106</v>
      </c>
      <c r="C49" s="113">
        <v>42.321034374014509</v>
      </c>
      <c r="D49" s="115">
        <v>2684</v>
      </c>
      <c r="E49" s="114">
        <v>2857</v>
      </c>
      <c r="F49" s="114">
        <v>2964</v>
      </c>
      <c r="G49" s="114">
        <v>2885</v>
      </c>
      <c r="H49" s="140">
        <v>2662</v>
      </c>
      <c r="I49" s="115">
        <v>22</v>
      </c>
      <c r="J49" s="116">
        <v>0.82644628099173556</v>
      </c>
    </row>
    <row r="50" spans="1:12" s="110" customFormat="1" ht="13.5" customHeight="1" x14ac:dyDescent="0.2">
      <c r="A50" s="120"/>
      <c r="B50" s="119" t="s">
        <v>107</v>
      </c>
      <c r="C50" s="113">
        <v>57.678965625985491</v>
      </c>
      <c r="D50" s="115">
        <v>3658</v>
      </c>
      <c r="E50" s="114">
        <v>3799</v>
      </c>
      <c r="F50" s="114">
        <v>4005</v>
      </c>
      <c r="G50" s="114">
        <v>3890</v>
      </c>
      <c r="H50" s="140">
        <v>3748</v>
      </c>
      <c r="I50" s="115">
        <v>-90</v>
      </c>
      <c r="J50" s="116">
        <v>-2.4012806830309499</v>
      </c>
    </row>
    <row r="51" spans="1:12" s="110" customFormat="1" ht="13.5" customHeight="1" x14ac:dyDescent="0.2">
      <c r="A51" s="118" t="s">
        <v>105</v>
      </c>
      <c r="B51" s="121" t="s">
        <v>108</v>
      </c>
      <c r="C51" s="113">
        <v>11.999369284137495</v>
      </c>
      <c r="D51" s="115">
        <v>761</v>
      </c>
      <c r="E51" s="114">
        <v>857</v>
      </c>
      <c r="F51" s="114">
        <v>933</v>
      </c>
      <c r="G51" s="114">
        <v>831</v>
      </c>
      <c r="H51" s="140">
        <v>800</v>
      </c>
      <c r="I51" s="115">
        <v>-39</v>
      </c>
      <c r="J51" s="116">
        <v>-4.875</v>
      </c>
    </row>
    <row r="52" spans="1:12" s="110" customFormat="1" ht="13.5" customHeight="1" x14ac:dyDescent="0.2">
      <c r="A52" s="118"/>
      <c r="B52" s="121" t="s">
        <v>109</v>
      </c>
      <c r="C52" s="113">
        <v>68.495742667928099</v>
      </c>
      <c r="D52" s="115">
        <v>4344</v>
      </c>
      <c r="E52" s="114">
        <v>4561</v>
      </c>
      <c r="F52" s="114">
        <v>4791</v>
      </c>
      <c r="G52" s="114">
        <v>4756</v>
      </c>
      <c r="H52" s="140">
        <v>4490</v>
      </c>
      <c r="I52" s="115">
        <v>-146</v>
      </c>
      <c r="J52" s="116">
        <v>-3.2516703786191536</v>
      </c>
    </row>
    <row r="53" spans="1:12" s="110" customFormat="1" ht="13.5" customHeight="1" x14ac:dyDescent="0.2">
      <c r="A53" s="118"/>
      <c r="B53" s="121" t="s">
        <v>110</v>
      </c>
      <c r="C53" s="113">
        <v>18.25922421948912</v>
      </c>
      <c r="D53" s="115">
        <v>1158</v>
      </c>
      <c r="E53" s="114">
        <v>1163</v>
      </c>
      <c r="F53" s="114">
        <v>1172</v>
      </c>
      <c r="G53" s="114">
        <v>1122</v>
      </c>
      <c r="H53" s="140">
        <v>1066</v>
      </c>
      <c r="I53" s="115">
        <v>92</v>
      </c>
      <c r="J53" s="116">
        <v>8.6303939962476548</v>
      </c>
    </row>
    <row r="54" spans="1:12" s="110" customFormat="1" ht="13.5" customHeight="1" x14ac:dyDescent="0.2">
      <c r="A54" s="120"/>
      <c r="B54" s="121" t="s">
        <v>111</v>
      </c>
      <c r="C54" s="113">
        <v>1.2456638284452854</v>
      </c>
      <c r="D54" s="115">
        <v>79</v>
      </c>
      <c r="E54" s="114">
        <v>75</v>
      </c>
      <c r="F54" s="114">
        <v>73</v>
      </c>
      <c r="G54" s="114">
        <v>66</v>
      </c>
      <c r="H54" s="140">
        <v>54</v>
      </c>
      <c r="I54" s="115">
        <v>25</v>
      </c>
      <c r="J54" s="116">
        <v>46.296296296296298</v>
      </c>
    </row>
    <row r="55" spans="1:12" s="110" customFormat="1" ht="13.5" customHeight="1" x14ac:dyDescent="0.2">
      <c r="A55" s="120"/>
      <c r="B55" s="121" t="s">
        <v>112</v>
      </c>
      <c r="C55" s="113">
        <v>0.3784295175023652</v>
      </c>
      <c r="D55" s="115">
        <v>24</v>
      </c>
      <c r="E55" s="114">
        <v>21</v>
      </c>
      <c r="F55" s="114">
        <v>19</v>
      </c>
      <c r="G55" s="114">
        <v>11</v>
      </c>
      <c r="H55" s="140">
        <v>11</v>
      </c>
      <c r="I55" s="115">
        <v>13</v>
      </c>
      <c r="J55" s="116">
        <v>118.18181818181819</v>
      </c>
    </row>
    <row r="56" spans="1:12" s="110" customFormat="1" ht="13.5" customHeight="1" x14ac:dyDescent="0.2">
      <c r="A56" s="118" t="s">
        <v>113</v>
      </c>
      <c r="B56" s="122" t="s">
        <v>116</v>
      </c>
      <c r="C56" s="113">
        <v>91.043834752444027</v>
      </c>
      <c r="D56" s="115">
        <v>5774</v>
      </c>
      <c r="E56" s="114">
        <v>6048</v>
      </c>
      <c r="F56" s="114">
        <v>6294</v>
      </c>
      <c r="G56" s="114">
        <v>6120</v>
      </c>
      <c r="H56" s="140">
        <v>5868</v>
      </c>
      <c r="I56" s="115">
        <v>-94</v>
      </c>
      <c r="J56" s="116">
        <v>-1.6019086571233812</v>
      </c>
    </row>
    <row r="57" spans="1:12" s="110" customFormat="1" ht="13.5" customHeight="1" x14ac:dyDescent="0.2">
      <c r="A57" s="142"/>
      <c r="B57" s="124" t="s">
        <v>117</v>
      </c>
      <c r="C57" s="125">
        <v>8.9561652475559761</v>
      </c>
      <c r="D57" s="143">
        <v>568</v>
      </c>
      <c r="E57" s="144">
        <v>608</v>
      </c>
      <c r="F57" s="144">
        <v>675</v>
      </c>
      <c r="G57" s="144">
        <v>655</v>
      </c>
      <c r="H57" s="145">
        <v>542</v>
      </c>
      <c r="I57" s="143">
        <v>26</v>
      </c>
      <c r="J57" s="146">
        <v>4.7970479704797047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49269</v>
      </c>
      <c r="E12" s="236">
        <v>49397</v>
      </c>
      <c r="F12" s="114">
        <v>50261</v>
      </c>
      <c r="G12" s="114">
        <v>49164</v>
      </c>
      <c r="H12" s="140">
        <v>47975</v>
      </c>
      <c r="I12" s="115">
        <v>1294</v>
      </c>
      <c r="J12" s="116">
        <v>2.6972381448671183</v>
      </c>
    </row>
    <row r="13" spans="1:15" s="110" customFormat="1" ht="12" customHeight="1" x14ac:dyDescent="0.2">
      <c r="A13" s="118" t="s">
        <v>105</v>
      </c>
      <c r="B13" s="119" t="s">
        <v>106</v>
      </c>
      <c r="C13" s="113">
        <v>49.045038462319106</v>
      </c>
      <c r="D13" s="115">
        <v>24164</v>
      </c>
      <c r="E13" s="114">
        <v>24198</v>
      </c>
      <c r="F13" s="114">
        <v>24771</v>
      </c>
      <c r="G13" s="114">
        <v>24182</v>
      </c>
      <c r="H13" s="140">
        <v>23368</v>
      </c>
      <c r="I13" s="115">
        <v>796</v>
      </c>
      <c r="J13" s="116">
        <v>3.4063676823005822</v>
      </c>
    </row>
    <row r="14" spans="1:15" s="110" customFormat="1" ht="12" customHeight="1" x14ac:dyDescent="0.2">
      <c r="A14" s="118"/>
      <c r="B14" s="119" t="s">
        <v>107</v>
      </c>
      <c r="C14" s="113">
        <v>50.954961537680894</v>
      </c>
      <c r="D14" s="115">
        <v>25105</v>
      </c>
      <c r="E14" s="114">
        <v>25199</v>
      </c>
      <c r="F14" s="114">
        <v>25490</v>
      </c>
      <c r="G14" s="114">
        <v>24982</v>
      </c>
      <c r="H14" s="140">
        <v>24607</v>
      </c>
      <c r="I14" s="115">
        <v>498</v>
      </c>
      <c r="J14" s="116">
        <v>2.023814361766977</v>
      </c>
    </row>
    <row r="15" spans="1:15" s="110" customFormat="1" ht="12" customHeight="1" x14ac:dyDescent="0.2">
      <c r="A15" s="118" t="s">
        <v>105</v>
      </c>
      <c r="B15" s="121" t="s">
        <v>108</v>
      </c>
      <c r="C15" s="113">
        <v>11.617853011021129</v>
      </c>
      <c r="D15" s="115">
        <v>5724</v>
      </c>
      <c r="E15" s="114">
        <v>5951</v>
      </c>
      <c r="F15" s="114">
        <v>6247</v>
      </c>
      <c r="G15" s="114">
        <v>5564</v>
      </c>
      <c r="H15" s="140">
        <v>5651</v>
      </c>
      <c r="I15" s="115">
        <v>73</v>
      </c>
      <c r="J15" s="116">
        <v>1.2918067598655105</v>
      </c>
    </row>
    <row r="16" spans="1:15" s="110" customFormat="1" ht="12" customHeight="1" x14ac:dyDescent="0.2">
      <c r="A16" s="118"/>
      <c r="B16" s="121" t="s">
        <v>109</v>
      </c>
      <c r="C16" s="113">
        <v>65.509752582759944</v>
      </c>
      <c r="D16" s="115">
        <v>32276</v>
      </c>
      <c r="E16" s="114">
        <v>32356</v>
      </c>
      <c r="F16" s="114">
        <v>32900</v>
      </c>
      <c r="G16" s="114">
        <v>32690</v>
      </c>
      <c r="H16" s="140">
        <v>31889</v>
      </c>
      <c r="I16" s="115">
        <v>387</v>
      </c>
      <c r="J16" s="116">
        <v>1.2135846216563706</v>
      </c>
    </row>
    <row r="17" spans="1:10" s="110" customFormat="1" ht="12" customHeight="1" x14ac:dyDescent="0.2">
      <c r="A17" s="118"/>
      <c r="B17" s="121" t="s">
        <v>110</v>
      </c>
      <c r="C17" s="113">
        <v>21.311575229860562</v>
      </c>
      <c r="D17" s="115">
        <v>10500</v>
      </c>
      <c r="E17" s="114">
        <v>10334</v>
      </c>
      <c r="F17" s="114">
        <v>10378</v>
      </c>
      <c r="G17" s="114">
        <v>10143</v>
      </c>
      <c r="H17" s="140">
        <v>9731</v>
      </c>
      <c r="I17" s="115">
        <v>769</v>
      </c>
      <c r="J17" s="116">
        <v>7.9025793854691191</v>
      </c>
    </row>
    <row r="18" spans="1:10" s="110" customFormat="1" ht="12" customHeight="1" x14ac:dyDescent="0.2">
      <c r="A18" s="120"/>
      <c r="B18" s="121" t="s">
        <v>111</v>
      </c>
      <c r="C18" s="113">
        <v>1.5608191763583592</v>
      </c>
      <c r="D18" s="115">
        <v>769</v>
      </c>
      <c r="E18" s="114">
        <v>756</v>
      </c>
      <c r="F18" s="114">
        <v>736</v>
      </c>
      <c r="G18" s="114">
        <v>767</v>
      </c>
      <c r="H18" s="140">
        <v>704</v>
      </c>
      <c r="I18" s="115">
        <v>65</v>
      </c>
      <c r="J18" s="116">
        <v>9.232954545454545</v>
      </c>
    </row>
    <row r="19" spans="1:10" s="110" customFormat="1" ht="12" customHeight="1" x14ac:dyDescent="0.2">
      <c r="A19" s="120"/>
      <c r="B19" s="121" t="s">
        <v>112</v>
      </c>
      <c r="C19" s="113">
        <v>0.40187541862022774</v>
      </c>
      <c r="D19" s="115">
        <v>198</v>
      </c>
      <c r="E19" s="114">
        <v>174</v>
      </c>
      <c r="F19" s="114">
        <v>173</v>
      </c>
      <c r="G19" s="114">
        <v>166</v>
      </c>
      <c r="H19" s="140">
        <v>178</v>
      </c>
      <c r="I19" s="115">
        <v>20</v>
      </c>
      <c r="J19" s="116">
        <v>11.235955056179776</v>
      </c>
    </row>
    <row r="20" spans="1:10" s="110" customFormat="1" ht="12" customHeight="1" x14ac:dyDescent="0.2">
      <c r="A20" s="118" t="s">
        <v>113</v>
      </c>
      <c r="B20" s="119" t="s">
        <v>181</v>
      </c>
      <c r="C20" s="113">
        <v>65.601087905173642</v>
      </c>
      <c r="D20" s="115">
        <v>32321</v>
      </c>
      <c r="E20" s="114">
        <v>32506</v>
      </c>
      <c r="F20" s="114">
        <v>33171</v>
      </c>
      <c r="G20" s="114">
        <v>32160</v>
      </c>
      <c r="H20" s="140">
        <v>31451</v>
      </c>
      <c r="I20" s="115">
        <v>870</v>
      </c>
      <c r="J20" s="116">
        <v>2.766207751740803</v>
      </c>
    </row>
    <row r="21" spans="1:10" s="110" customFormat="1" ht="12" customHeight="1" x14ac:dyDescent="0.2">
      <c r="A21" s="118"/>
      <c r="B21" s="119" t="s">
        <v>182</v>
      </c>
      <c r="C21" s="113">
        <v>34.398912094826365</v>
      </c>
      <c r="D21" s="115">
        <v>16948</v>
      </c>
      <c r="E21" s="114">
        <v>16891</v>
      </c>
      <c r="F21" s="114">
        <v>17090</v>
      </c>
      <c r="G21" s="114">
        <v>17004</v>
      </c>
      <c r="H21" s="140">
        <v>16524</v>
      </c>
      <c r="I21" s="115">
        <v>424</v>
      </c>
      <c r="J21" s="116">
        <v>2.5659646574679256</v>
      </c>
    </row>
    <row r="22" spans="1:10" s="110" customFormat="1" ht="12" customHeight="1" x14ac:dyDescent="0.2">
      <c r="A22" s="118" t="s">
        <v>113</v>
      </c>
      <c r="B22" s="119" t="s">
        <v>116</v>
      </c>
      <c r="C22" s="113">
        <v>91.024782317481581</v>
      </c>
      <c r="D22" s="115">
        <v>44847</v>
      </c>
      <c r="E22" s="114">
        <v>45075</v>
      </c>
      <c r="F22" s="114">
        <v>45745</v>
      </c>
      <c r="G22" s="114">
        <v>44891</v>
      </c>
      <c r="H22" s="140">
        <v>43885</v>
      </c>
      <c r="I22" s="115">
        <v>962</v>
      </c>
      <c r="J22" s="116">
        <v>2.1920929702631877</v>
      </c>
    </row>
    <row r="23" spans="1:10" s="110" customFormat="1" ht="12" customHeight="1" x14ac:dyDescent="0.2">
      <c r="A23" s="118"/>
      <c r="B23" s="119" t="s">
        <v>117</v>
      </c>
      <c r="C23" s="113">
        <v>8.9569506180356822</v>
      </c>
      <c r="D23" s="115">
        <v>4413</v>
      </c>
      <c r="E23" s="114">
        <v>4313</v>
      </c>
      <c r="F23" s="114">
        <v>4506</v>
      </c>
      <c r="G23" s="114">
        <v>4262</v>
      </c>
      <c r="H23" s="140">
        <v>4079</v>
      </c>
      <c r="I23" s="115">
        <v>334</v>
      </c>
      <c r="J23" s="116">
        <v>8.1882814415297869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73767</v>
      </c>
      <c r="E64" s="236">
        <v>73845</v>
      </c>
      <c r="F64" s="236">
        <v>75026</v>
      </c>
      <c r="G64" s="236">
        <v>73462</v>
      </c>
      <c r="H64" s="140">
        <v>73138</v>
      </c>
      <c r="I64" s="115">
        <v>629</v>
      </c>
      <c r="J64" s="116">
        <v>0.8600180480735049</v>
      </c>
    </row>
    <row r="65" spans="1:12" s="110" customFormat="1" ht="12" customHeight="1" x14ac:dyDescent="0.2">
      <c r="A65" s="118" t="s">
        <v>105</v>
      </c>
      <c r="B65" s="119" t="s">
        <v>106</v>
      </c>
      <c r="C65" s="113">
        <v>52.752585844618871</v>
      </c>
      <c r="D65" s="235">
        <v>38914</v>
      </c>
      <c r="E65" s="236">
        <v>39020</v>
      </c>
      <c r="F65" s="236">
        <v>39823</v>
      </c>
      <c r="G65" s="236">
        <v>38972</v>
      </c>
      <c r="H65" s="140">
        <v>38821</v>
      </c>
      <c r="I65" s="115">
        <v>93</v>
      </c>
      <c r="J65" s="116">
        <v>0.23956106231163546</v>
      </c>
    </row>
    <row r="66" spans="1:12" s="110" customFormat="1" ht="12" customHeight="1" x14ac:dyDescent="0.2">
      <c r="A66" s="118"/>
      <c r="B66" s="119" t="s">
        <v>107</v>
      </c>
      <c r="C66" s="113">
        <v>47.247414155381129</v>
      </c>
      <c r="D66" s="235">
        <v>34853</v>
      </c>
      <c r="E66" s="236">
        <v>34825</v>
      </c>
      <c r="F66" s="236">
        <v>35203</v>
      </c>
      <c r="G66" s="236">
        <v>34490</v>
      </c>
      <c r="H66" s="140">
        <v>34317</v>
      </c>
      <c r="I66" s="115">
        <v>536</v>
      </c>
      <c r="J66" s="116">
        <v>1.5619080921992015</v>
      </c>
    </row>
    <row r="67" spans="1:12" s="110" customFormat="1" ht="12" customHeight="1" x14ac:dyDescent="0.2">
      <c r="A67" s="118" t="s">
        <v>105</v>
      </c>
      <c r="B67" s="121" t="s">
        <v>108</v>
      </c>
      <c r="C67" s="113">
        <v>10.866647687990564</v>
      </c>
      <c r="D67" s="235">
        <v>8016</v>
      </c>
      <c r="E67" s="236">
        <v>8358</v>
      </c>
      <c r="F67" s="236">
        <v>8795</v>
      </c>
      <c r="G67" s="236">
        <v>7770</v>
      </c>
      <c r="H67" s="140">
        <v>8096</v>
      </c>
      <c r="I67" s="115">
        <v>-80</v>
      </c>
      <c r="J67" s="116">
        <v>-0.98814229249011853</v>
      </c>
    </row>
    <row r="68" spans="1:12" s="110" customFormat="1" ht="12" customHeight="1" x14ac:dyDescent="0.2">
      <c r="A68" s="118"/>
      <c r="B68" s="121" t="s">
        <v>109</v>
      </c>
      <c r="C68" s="113">
        <v>65.63639567828433</v>
      </c>
      <c r="D68" s="235">
        <v>48418</v>
      </c>
      <c r="E68" s="236">
        <v>48427</v>
      </c>
      <c r="F68" s="236">
        <v>49177</v>
      </c>
      <c r="G68" s="236">
        <v>48947</v>
      </c>
      <c r="H68" s="140">
        <v>48711</v>
      </c>
      <c r="I68" s="115">
        <v>-293</v>
      </c>
      <c r="J68" s="116">
        <v>-0.60150684650284325</v>
      </c>
    </row>
    <row r="69" spans="1:12" s="110" customFormat="1" ht="12" customHeight="1" x14ac:dyDescent="0.2">
      <c r="A69" s="118"/>
      <c r="B69" s="121" t="s">
        <v>110</v>
      </c>
      <c r="C69" s="113">
        <v>22.083045264142502</v>
      </c>
      <c r="D69" s="235">
        <v>16290</v>
      </c>
      <c r="E69" s="236">
        <v>16007</v>
      </c>
      <c r="F69" s="236">
        <v>16014</v>
      </c>
      <c r="G69" s="236">
        <v>15695</v>
      </c>
      <c r="H69" s="140">
        <v>15339</v>
      </c>
      <c r="I69" s="115">
        <v>951</v>
      </c>
      <c r="J69" s="116">
        <v>6.1998826520633683</v>
      </c>
    </row>
    <row r="70" spans="1:12" s="110" customFormat="1" ht="12" customHeight="1" x14ac:dyDescent="0.2">
      <c r="A70" s="120"/>
      <c r="B70" s="121" t="s">
        <v>111</v>
      </c>
      <c r="C70" s="113">
        <v>1.4139113695826047</v>
      </c>
      <c r="D70" s="235">
        <v>1043</v>
      </c>
      <c r="E70" s="236">
        <v>1053</v>
      </c>
      <c r="F70" s="236">
        <v>1040</v>
      </c>
      <c r="G70" s="236">
        <v>1050</v>
      </c>
      <c r="H70" s="140">
        <v>992</v>
      </c>
      <c r="I70" s="115">
        <v>51</v>
      </c>
      <c r="J70" s="116">
        <v>5.1411290322580649</v>
      </c>
    </row>
    <row r="71" spans="1:12" s="110" customFormat="1" ht="12" customHeight="1" x14ac:dyDescent="0.2">
      <c r="A71" s="120"/>
      <c r="B71" s="121" t="s">
        <v>112</v>
      </c>
      <c r="C71" s="113">
        <v>0.35517236704759581</v>
      </c>
      <c r="D71" s="235">
        <v>262</v>
      </c>
      <c r="E71" s="236">
        <v>258</v>
      </c>
      <c r="F71" s="236">
        <v>244</v>
      </c>
      <c r="G71" s="236">
        <v>237</v>
      </c>
      <c r="H71" s="140">
        <v>239</v>
      </c>
      <c r="I71" s="115">
        <v>23</v>
      </c>
      <c r="J71" s="116">
        <v>9.6234309623430967</v>
      </c>
    </row>
    <row r="72" spans="1:12" s="110" customFormat="1" ht="12" customHeight="1" x14ac:dyDescent="0.2">
      <c r="A72" s="118" t="s">
        <v>113</v>
      </c>
      <c r="B72" s="119" t="s">
        <v>181</v>
      </c>
      <c r="C72" s="113">
        <v>69.68292054712812</v>
      </c>
      <c r="D72" s="235">
        <v>51403</v>
      </c>
      <c r="E72" s="236">
        <v>51555</v>
      </c>
      <c r="F72" s="236">
        <v>52479</v>
      </c>
      <c r="G72" s="236">
        <v>51046</v>
      </c>
      <c r="H72" s="140">
        <v>51120</v>
      </c>
      <c r="I72" s="115">
        <v>283</v>
      </c>
      <c r="J72" s="116">
        <v>0.55359937402190929</v>
      </c>
    </row>
    <row r="73" spans="1:12" s="110" customFormat="1" ht="12" customHeight="1" x14ac:dyDescent="0.2">
      <c r="A73" s="118"/>
      <c r="B73" s="119" t="s">
        <v>182</v>
      </c>
      <c r="C73" s="113">
        <v>30.31707945287188</v>
      </c>
      <c r="D73" s="115">
        <v>22364</v>
      </c>
      <c r="E73" s="114">
        <v>22290</v>
      </c>
      <c r="F73" s="114">
        <v>22547</v>
      </c>
      <c r="G73" s="114">
        <v>22416</v>
      </c>
      <c r="H73" s="140">
        <v>22018</v>
      </c>
      <c r="I73" s="115">
        <v>346</v>
      </c>
      <c r="J73" s="116">
        <v>1.5714415478245072</v>
      </c>
    </row>
    <row r="74" spans="1:12" s="110" customFormat="1" ht="12" customHeight="1" x14ac:dyDescent="0.2">
      <c r="A74" s="118" t="s">
        <v>113</v>
      </c>
      <c r="B74" s="119" t="s">
        <v>116</v>
      </c>
      <c r="C74" s="113">
        <v>93.624520449523501</v>
      </c>
      <c r="D74" s="115">
        <v>69064</v>
      </c>
      <c r="E74" s="114">
        <v>69198</v>
      </c>
      <c r="F74" s="114">
        <v>70174</v>
      </c>
      <c r="G74" s="114">
        <v>68879</v>
      </c>
      <c r="H74" s="140">
        <v>68694</v>
      </c>
      <c r="I74" s="115">
        <v>370</v>
      </c>
      <c r="J74" s="116">
        <v>0.53862054910181389</v>
      </c>
    </row>
    <row r="75" spans="1:12" s="110" customFormat="1" ht="12" customHeight="1" x14ac:dyDescent="0.2">
      <c r="A75" s="142"/>
      <c r="B75" s="124" t="s">
        <v>117</v>
      </c>
      <c r="C75" s="125">
        <v>6.3632789729824992</v>
      </c>
      <c r="D75" s="143">
        <v>4694</v>
      </c>
      <c r="E75" s="144">
        <v>4636</v>
      </c>
      <c r="F75" s="144">
        <v>4841</v>
      </c>
      <c r="G75" s="144">
        <v>4569</v>
      </c>
      <c r="H75" s="145">
        <v>4430</v>
      </c>
      <c r="I75" s="143">
        <v>264</v>
      </c>
      <c r="J75" s="146">
        <v>5.9593679458239279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49269</v>
      </c>
      <c r="G11" s="114">
        <v>49397</v>
      </c>
      <c r="H11" s="114">
        <v>50261</v>
      </c>
      <c r="I11" s="114">
        <v>49164</v>
      </c>
      <c r="J11" s="140">
        <v>47975</v>
      </c>
      <c r="K11" s="114">
        <v>1294</v>
      </c>
      <c r="L11" s="116">
        <v>2.6972381448671183</v>
      </c>
    </row>
    <row r="12" spans="1:17" s="110" customFormat="1" ht="24.95" customHeight="1" x14ac:dyDescent="0.2">
      <c r="A12" s="604" t="s">
        <v>185</v>
      </c>
      <c r="B12" s="605"/>
      <c r="C12" s="605"/>
      <c r="D12" s="606"/>
      <c r="E12" s="113">
        <v>49.045038462319106</v>
      </c>
      <c r="F12" s="115">
        <v>24164</v>
      </c>
      <c r="G12" s="114">
        <v>24198</v>
      </c>
      <c r="H12" s="114">
        <v>24771</v>
      </c>
      <c r="I12" s="114">
        <v>24182</v>
      </c>
      <c r="J12" s="140">
        <v>23368</v>
      </c>
      <c r="K12" s="114">
        <v>796</v>
      </c>
      <c r="L12" s="116">
        <v>3.4063676823005822</v>
      </c>
    </row>
    <row r="13" spans="1:17" s="110" customFormat="1" ht="15" customHeight="1" x14ac:dyDescent="0.2">
      <c r="A13" s="120"/>
      <c r="B13" s="612" t="s">
        <v>107</v>
      </c>
      <c r="C13" s="612"/>
      <c r="E13" s="113">
        <v>50.954961537680894</v>
      </c>
      <c r="F13" s="115">
        <v>25105</v>
      </c>
      <c r="G13" s="114">
        <v>25199</v>
      </c>
      <c r="H13" s="114">
        <v>25490</v>
      </c>
      <c r="I13" s="114">
        <v>24982</v>
      </c>
      <c r="J13" s="140">
        <v>24607</v>
      </c>
      <c r="K13" s="114">
        <v>498</v>
      </c>
      <c r="L13" s="116">
        <v>2.023814361766977</v>
      </c>
    </row>
    <row r="14" spans="1:17" s="110" customFormat="1" ht="24.95" customHeight="1" x14ac:dyDescent="0.2">
      <c r="A14" s="604" t="s">
        <v>186</v>
      </c>
      <c r="B14" s="605"/>
      <c r="C14" s="605"/>
      <c r="D14" s="606"/>
      <c r="E14" s="113">
        <v>11.617853011021129</v>
      </c>
      <c r="F14" s="115">
        <v>5724</v>
      </c>
      <c r="G14" s="114">
        <v>5951</v>
      </c>
      <c r="H14" s="114">
        <v>6247</v>
      </c>
      <c r="I14" s="114">
        <v>5564</v>
      </c>
      <c r="J14" s="140">
        <v>5651</v>
      </c>
      <c r="K14" s="114">
        <v>73</v>
      </c>
      <c r="L14" s="116">
        <v>1.2918067598655105</v>
      </c>
    </row>
    <row r="15" spans="1:17" s="110" customFormat="1" ht="15" customHeight="1" x14ac:dyDescent="0.2">
      <c r="A15" s="120"/>
      <c r="B15" s="119"/>
      <c r="C15" s="258" t="s">
        <v>106</v>
      </c>
      <c r="E15" s="113">
        <v>56.097134870719778</v>
      </c>
      <c r="F15" s="115">
        <v>3211</v>
      </c>
      <c r="G15" s="114">
        <v>3328</v>
      </c>
      <c r="H15" s="114">
        <v>3536</v>
      </c>
      <c r="I15" s="114">
        <v>3122</v>
      </c>
      <c r="J15" s="140">
        <v>3150</v>
      </c>
      <c r="K15" s="114">
        <v>61</v>
      </c>
      <c r="L15" s="116">
        <v>1.9365079365079365</v>
      </c>
    </row>
    <row r="16" spans="1:17" s="110" customFormat="1" ht="15" customHeight="1" x14ac:dyDescent="0.2">
      <c r="A16" s="120"/>
      <c r="B16" s="119"/>
      <c r="C16" s="258" t="s">
        <v>107</v>
      </c>
      <c r="E16" s="113">
        <v>43.902865129280222</v>
      </c>
      <c r="F16" s="115">
        <v>2513</v>
      </c>
      <c r="G16" s="114">
        <v>2623</v>
      </c>
      <c r="H16" s="114">
        <v>2711</v>
      </c>
      <c r="I16" s="114">
        <v>2442</v>
      </c>
      <c r="J16" s="140">
        <v>2501</v>
      </c>
      <c r="K16" s="114">
        <v>12</v>
      </c>
      <c r="L16" s="116">
        <v>0.47980807676929227</v>
      </c>
    </row>
    <row r="17" spans="1:12" s="110" customFormat="1" ht="15" customHeight="1" x14ac:dyDescent="0.2">
      <c r="A17" s="120"/>
      <c r="B17" s="121" t="s">
        <v>109</v>
      </c>
      <c r="C17" s="258"/>
      <c r="E17" s="113">
        <v>65.509752582759944</v>
      </c>
      <c r="F17" s="115">
        <v>32276</v>
      </c>
      <c r="G17" s="114">
        <v>32356</v>
      </c>
      <c r="H17" s="114">
        <v>32900</v>
      </c>
      <c r="I17" s="114">
        <v>32690</v>
      </c>
      <c r="J17" s="140">
        <v>31889</v>
      </c>
      <c r="K17" s="114">
        <v>387</v>
      </c>
      <c r="L17" s="116">
        <v>1.2135846216563706</v>
      </c>
    </row>
    <row r="18" spans="1:12" s="110" customFormat="1" ht="15" customHeight="1" x14ac:dyDescent="0.2">
      <c r="A18" s="120"/>
      <c r="B18" s="119"/>
      <c r="C18" s="258" t="s">
        <v>106</v>
      </c>
      <c r="E18" s="113">
        <v>48.608873466352705</v>
      </c>
      <c r="F18" s="115">
        <v>15689</v>
      </c>
      <c r="G18" s="114">
        <v>15664</v>
      </c>
      <c r="H18" s="114">
        <v>16005</v>
      </c>
      <c r="I18" s="114">
        <v>15913</v>
      </c>
      <c r="J18" s="140">
        <v>15324</v>
      </c>
      <c r="K18" s="114">
        <v>365</v>
      </c>
      <c r="L18" s="116">
        <v>2.3818846254241715</v>
      </c>
    </row>
    <row r="19" spans="1:12" s="110" customFormat="1" ht="15" customHeight="1" x14ac:dyDescent="0.2">
      <c r="A19" s="120"/>
      <c r="B19" s="119"/>
      <c r="C19" s="258" t="s">
        <v>107</v>
      </c>
      <c r="E19" s="113">
        <v>51.391126533647295</v>
      </c>
      <c r="F19" s="115">
        <v>16587</v>
      </c>
      <c r="G19" s="114">
        <v>16692</v>
      </c>
      <c r="H19" s="114">
        <v>16895</v>
      </c>
      <c r="I19" s="114">
        <v>16777</v>
      </c>
      <c r="J19" s="140">
        <v>16565</v>
      </c>
      <c r="K19" s="114">
        <v>22</v>
      </c>
      <c r="L19" s="116">
        <v>0.13281014186537882</v>
      </c>
    </row>
    <row r="20" spans="1:12" s="110" customFormat="1" ht="15" customHeight="1" x14ac:dyDescent="0.2">
      <c r="A20" s="120"/>
      <c r="B20" s="121" t="s">
        <v>110</v>
      </c>
      <c r="C20" s="258"/>
      <c r="E20" s="113">
        <v>21.311575229860562</v>
      </c>
      <c r="F20" s="115">
        <v>10500</v>
      </c>
      <c r="G20" s="114">
        <v>10334</v>
      </c>
      <c r="H20" s="114">
        <v>10378</v>
      </c>
      <c r="I20" s="114">
        <v>10143</v>
      </c>
      <c r="J20" s="140">
        <v>9731</v>
      </c>
      <c r="K20" s="114">
        <v>769</v>
      </c>
      <c r="L20" s="116">
        <v>7.9025793854691191</v>
      </c>
    </row>
    <row r="21" spans="1:12" s="110" customFormat="1" ht="15" customHeight="1" x14ac:dyDescent="0.2">
      <c r="A21" s="120"/>
      <c r="B21" s="119"/>
      <c r="C21" s="258" t="s">
        <v>106</v>
      </c>
      <c r="E21" s="113">
        <v>45.704761904761902</v>
      </c>
      <c r="F21" s="115">
        <v>4799</v>
      </c>
      <c r="G21" s="114">
        <v>4743</v>
      </c>
      <c r="H21" s="114">
        <v>4767</v>
      </c>
      <c r="I21" s="114">
        <v>4673</v>
      </c>
      <c r="J21" s="140">
        <v>4458</v>
      </c>
      <c r="K21" s="114">
        <v>341</v>
      </c>
      <c r="L21" s="116">
        <v>7.6491700314042168</v>
      </c>
    </row>
    <row r="22" spans="1:12" s="110" customFormat="1" ht="15" customHeight="1" x14ac:dyDescent="0.2">
      <c r="A22" s="120"/>
      <c r="B22" s="119"/>
      <c r="C22" s="258" t="s">
        <v>107</v>
      </c>
      <c r="E22" s="113">
        <v>54.295238095238098</v>
      </c>
      <c r="F22" s="115">
        <v>5701</v>
      </c>
      <c r="G22" s="114">
        <v>5591</v>
      </c>
      <c r="H22" s="114">
        <v>5611</v>
      </c>
      <c r="I22" s="114">
        <v>5470</v>
      </c>
      <c r="J22" s="140">
        <v>5273</v>
      </c>
      <c r="K22" s="114">
        <v>428</v>
      </c>
      <c r="L22" s="116">
        <v>8.1168215437132556</v>
      </c>
    </row>
    <row r="23" spans="1:12" s="110" customFormat="1" ht="15" customHeight="1" x14ac:dyDescent="0.2">
      <c r="A23" s="120"/>
      <c r="B23" s="121" t="s">
        <v>111</v>
      </c>
      <c r="C23" s="258"/>
      <c r="E23" s="113">
        <v>1.5608191763583592</v>
      </c>
      <c r="F23" s="115">
        <v>769</v>
      </c>
      <c r="G23" s="114">
        <v>756</v>
      </c>
      <c r="H23" s="114">
        <v>736</v>
      </c>
      <c r="I23" s="114">
        <v>767</v>
      </c>
      <c r="J23" s="140">
        <v>704</v>
      </c>
      <c r="K23" s="114">
        <v>65</v>
      </c>
      <c r="L23" s="116">
        <v>9.232954545454545</v>
      </c>
    </row>
    <row r="24" spans="1:12" s="110" customFormat="1" ht="15" customHeight="1" x14ac:dyDescent="0.2">
      <c r="A24" s="120"/>
      <c r="B24" s="119"/>
      <c r="C24" s="258" t="s">
        <v>106</v>
      </c>
      <c r="E24" s="113">
        <v>60.468140442132636</v>
      </c>
      <c r="F24" s="115">
        <v>465</v>
      </c>
      <c r="G24" s="114">
        <v>463</v>
      </c>
      <c r="H24" s="114">
        <v>463</v>
      </c>
      <c r="I24" s="114">
        <v>474</v>
      </c>
      <c r="J24" s="140">
        <v>436</v>
      </c>
      <c r="K24" s="114">
        <v>29</v>
      </c>
      <c r="L24" s="116">
        <v>6.6513761467889907</v>
      </c>
    </row>
    <row r="25" spans="1:12" s="110" customFormat="1" ht="15" customHeight="1" x14ac:dyDescent="0.2">
      <c r="A25" s="120"/>
      <c r="B25" s="119"/>
      <c r="C25" s="258" t="s">
        <v>107</v>
      </c>
      <c r="E25" s="113">
        <v>39.531859557867364</v>
      </c>
      <c r="F25" s="115">
        <v>304</v>
      </c>
      <c r="G25" s="114">
        <v>293</v>
      </c>
      <c r="H25" s="114">
        <v>273</v>
      </c>
      <c r="I25" s="114">
        <v>293</v>
      </c>
      <c r="J25" s="140">
        <v>268</v>
      </c>
      <c r="K25" s="114">
        <v>36</v>
      </c>
      <c r="L25" s="116">
        <v>13.432835820895523</v>
      </c>
    </row>
    <row r="26" spans="1:12" s="110" customFormat="1" ht="15" customHeight="1" x14ac:dyDescent="0.2">
      <c r="A26" s="120"/>
      <c r="C26" s="121" t="s">
        <v>187</v>
      </c>
      <c r="D26" s="110" t="s">
        <v>188</v>
      </c>
      <c r="E26" s="113">
        <v>0.40187541862022774</v>
      </c>
      <c r="F26" s="115">
        <v>198</v>
      </c>
      <c r="G26" s="114">
        <v>174</v>
      </c>
      <c r="H26" s="114">
        <v>173</v>
      </c>
      <c r="I26" s="114">
        <v>166</v>
      </c>
      <c r="J26" s="140">
        <v>178</v>
      </c>
      <c r="K26" s="114">
        <v>20</v>
      </c>
      <c r="L26" s="116">
        <v>11.235955056179776</v>
      </c>
    </row>
    <row r="27" spans="1:12" s="110" customFormat="1" ht="15" customHeight="1" x14ac:dyDescent="0.2">
      <c r="A27" s="120"/>
      <c r="B27" s="119"/>
      <c r="D27" s="259" t="s">
        <v>106</v>
      </c>
      <c r="E27" s="113">
        <v>43.434343434343432</v>
      </c>
      <c r="F27" s="115">
        <v>86</v>
      </c>
      <c r="G27" s="114">
        <v>81</v>
      </c>
      <c r="H27" s="114">
        <v>82</v>
      </c>
      <c r="I27" s="114">
        <v>77</v>
      </c>
      <c r="J27" s="140">
        <v>94</v>
      </c>
      <c r="K27" s="114">
        <v>-8</v>
      </c>
      <c r="L27" s="116">
        <v>-8.5106382978723403</v>
      </c>
    </row>
    <row r="28" spans="1:12" s="110" customFormat="1" ht="15" customHeight="1" x14ac:dyDescent="0.2">
      <c r="A28" s="120"/>
      <c r="B28" s="119"/>
      <c r="D28" s="259" t="s">
        <v>107</v>
      </c>
      <c r="E28" s="113">
        <v>56.565656565656568</v>
      </c>
      <c r="F28" s="115">
        <v>112</v>
      </c>
      <c r="G28" s="114">
        <v>93</v>
      </c>
      <c r="H28" s="114">
        <v>91</v>
      </c>
      <c r="I28" s="114">
        <v>89</v>
      </c>
      <c r="J28" s="140">
        <v>84</v>
      </c>
      <c r="K28" s="114">
        <v>28</v>
      </c>
      <c r="L28" s="116">
        <v>33.333333333333336</v>
      </c>
    </row>
    <row r="29" spans="1:12" s="110" customFormat="1" ht="24.95" customHeight="1" x14ac:dyDescent="0.2">
      <c r="A29" s="604" t="s">
        <v>189</v>
      </c>
      <c r="B29" s="605"/>
      <c r="C29" s="605"/>
      <c r="D29" s="606"/>
      <c r="E29" s="113">
        <v>91.024782317481581</v>
      </c>
      <c r="F29" s="115">
        <v>44847</v>
      </c>
      <c r="G29" s="114">
        <v>45075</v>
      </c>
      <c r="H29" s="114">
        <v>45745</v>
      </c>
      <c r="I29" s="114">
        <v>44891</v>
      </c>
      <c r="J29" s="140">
        <v>43885</v>
      </c>
      <c r="K29" s="114">
        <v>962</v>
      </c>
      <c r="L29" s="116">
        <v>2.1920929702631877</v>
      </c>
    </row>
    <row r="30" spans="1:12" s="110" customFormat="1" ht="15" customHeight="1" x14ac:dyDescent="0.2">
      <c r="A30" s="120"/>
      <c r="B30" s="119"/>
      <c r="C30" s="258" t="s">
        <v>106</v>
      </c>
      <c r="E30" s="113">
        <v>47.229469083773722</v>
      </c>
      <c r="F30" s="115">
        <v>21181</v>
      </c>
      <c r="G30" s="114">
        <v>21298</v>
      </c>
      <c r="H30" s="114">
        <v>21711</v>
      </c>
      <c r="I30" s="114">
        <v>21329</v>
      </c>
      <c r="J30" s="140">
        <v>20612</v>
      </c>
      <c r="K30" s="114">
        <v>569</v>
      </c>
      <c r="L30" s="116">
        <v>2.7605278478556179</v>
      </c>
    </row>
    <row r="31" spans="1:12" s="110" customFormat="1" ht="15" customHeight="1" x14ac:dyDescent="0.2">
      <c r="A31" s="120"/>
      <c r="B31" s="119"/>
      <c r="C31" s="258" t="s">
        <v>107</v>
      </c>
      <c r="E31" s="113">
        <v>52.770530916226278</v>
      </c>
      <c r="F31" s="115">
        <v>23666</v>
      </c>
      <c r="G31" s="114">
        <v>23777</v>
      </c>
      <c r="H31" s="114">
        <v>24034</v>
      </c>
      <c r="I31" s="114">
        <v>23562</v>
      </c>
      <c r="J31" s="140">
        <v>23273</v>
      </c>
      <c r="K31" s="114">
        <v>393</v>
      </c>
      <c r="L31" s="116">
        <v>1.6886520861083658</v>
      </c>
    </row>
    <row r="32" spans="1:12" s="110" customFormat="1" ht="15" customHeight="1" x14ac:dyDescent="0.2">
      <c r="A32" s="120"/>
      <c r="B32" s="119" t="s">
        <v>117</v>
      </c>
      <c r="C32" s="258"/>
      <c r="E32" s="113">
        <v>8.9569506180356822</v>
      </c>
      <c r="F32" s="115">
        <v>4413</v>
      </c>
      <c r="G32" s="114">
        <v>4313</v>
      </c>
      <c r="H32" s="114">
        <v>4506</v>
      </c>
      <c r="I32" s="114">
        <v>4262</v>
      </c>
      <c r="J32" s="140">
        <v>4079</v>
      </c>
      <c r="K32" s="114">
        <v>334</v>
      </c>
      <c r="L32" s="116">
        <v>8.1882814415297869</v>
      </c>
    </row>
    <row r="33" spans="1:12" s="110" customFormat="1" ht="15" customHeight="1" x14ac:dyDescent="0.2">
      <c r="A33" s="120"/>
      <c r="B33" s="119"/>
      <c r="C33" s="258" t="s">
        <v>106</v>
      </c>
      <c r="E33" s="113">
        <v>67.459777928846592</v>
      </c>
      <c r="F33" s="115">
        <v>2977</v>
      </c>
      <c r="G33" s="114">
        <v>2894</v>
      </c>
      <c r="H33" s="114">
        <v>3054</v>
      </c>
      <c r="I33" s="114">
        <v>2846</v>
      </c>
      <c r="J33" s="140">
        <v>2749</v>
      </c>
      <c r="K33" s="114">
        <v>228</v>
      </c>
      <c r="L33" s="116">
        <v>8.293925063659513</v>
      </c>
    </row>
    <row r="34" spans="1:12" s="110" customFormat="1" ht="15" customHeight="1" x14ac:dyDescent="0.2">
      <c r="A34" s="120"/>
      <c r="B34" s="119"/>
      <c r="C34" s="258" t="s">
        <v>107</v>
      </c>
      <c r="E34" s="113">
        <v>32.540222071153408</v>
      </c>
      <c r="F34" s="115">
        <v>1436</v>
      </c>
      <c r="G34" s="114">
        <v>1419</v>
      </c>
      <c r="H34" s="114">
        <v>1452</v>
      </c>
      <c r="I34" s="114">
        <v>1416</v>
      </c>
      <c r="J34" s="140">
        <v>1330</v>
      </c>
      <c r="K34" s="114">
        <v>106</v>
      </c>
      <c r="L34" s="116">
        <v>7.969924812030075</v>
      </c>
    </row>
    <row r="35" spans="1:12" s="110" customFormat="1" ht="24.95" customHeight="1" x14ac:dyDescent="0.2">
      <c r="A35" s="604" t="s">
        <v>190</v>
      </c>
      <c r="B35" s="605"/>
      <c r="C35" s="605"/>
      <c r="D35" s="606"/>
      <c r="E35" s="113">
        <v>65.601087905173642</v>
      </c>
      <c r="F35" s="115">
        <v>32321</v>
      </c>
      <c r="G35" s="114">
        <v>32506</v>
      </c>
      <c r="H35" s="114">
        <v>33171</v>
      </c>
      <c r="I35" s="114">
        <v>32160</v>
      </c>
      <c r="J35" s="140">
        <v>31451</v>
      </c>
      <c r="K35" s="114">
        <v>870</v>
      </c>
      <c r="L35" s="116">
        <v>2.766207751740803</v>
      </c>
    </row>
    <row r="36" spans="1:12" s="110" customFormat="1" ht="15" customHeight="1" x14ac:dyDescent="0.2">
      <c r="A36" s="120"/>
      <c r="B36" s="119"/>
      <c r="C36" s="258" t="s">
        <v>106</v>
      </c>
      <c r="E36" s="113">
        <v>66.479997524829059</v>
      </c>
      <c r="F36" s="115">
        <v>21487</v>
      </c>
      <c r="G36" s="114">
        <v>21582</v>
      </c>
      <c r="H36" s="114">
        <v>22081</v>
      </c>
      <c r="I36" s="114">
        <v>21448</v>
      </c>
      <c r="J36" s="140">
        <v>20823</v>
      </c>
      <c r="K36" s="114">
        <v>664</v>
      </c>
      <c r="L36" s="116">
        <v>3.1887816356913028</v>
      </c>
    </row>
    <row r="37" spans="1:12" s="110" customFormat="1" ht="15" customHeight="1" x14ac:dyDescent="0.2">
      <c r="A37" s="120"/>
      <c r="B37" s="119"/>
      <c r="C37" s="258" t="s">
        <v>107</v>
      </c>
      <c r="E37" s="113">
        <v>33.520002475170941</v>
      </c>
      <c r="F37" s="115">
        <v>10834</v>
      </c>
      <c r="G37" s="114">
        <v>10924</v>
      </c>
      <c r="H37" s="114">
        <v>11090</v>
      </c>
      <c r="I37" s="114">
        <v>10712</v>
      </c>
      <c r="J37" s="140">
        <v>10628</v>
      </c>
      <c r="K37" s="114">
        <v>206</v>
      </c>
      <c r="L37" s="116">
        <v>1.9382762514113663</v>
      </c>
    </row>
    <row r="38" spans="1:12" s="110" customFormat="1" ht="15" customHeight="1" x14ac:dyDescent="0.2">
      <c r="A38" s="120"/>
      <c r="B38" s="119" t="s">
        <v>182</v>
      </c>
      <c r="C38" s="258"/>
      <c r="E38" s="113">
        <v>34.398912094826365</v>
      </c>
      <c r="F38" s="115">
        <v>16948</v>
      </c>
      <c r="G38" s="114">
        <v>16891</v>
      </c>
      <c r="H38" s="114">
        <v>17090</v>
      </c>
      <c r="I38" s="114">
        <v>17004</v>
      </c>
      <c r="J38" s="140">
        <v>16524</v>
      </c>
      <c r="K38" s="114">
        <v>424</v>
      </c>
      <c r="L38" s="116">
        <v>2.5659646574679256</v>
      </c>
    </row>
    <row r="39" spans="1:12" s="110" customFormat="1" ht="15" customHeight="1" x14ac:dyDescent="0.2">
      <c r="A39" s="120"/>
      <c r="B39" s="119"/>
      <c r="C39" s="258" t="s">
        <v>106</v>
      </c>
      <c r="E39" s="113">
        <v>15.79537408543781</v>
      </c>
      <c r="F39" s="115">
        <v>2677</v>
      </c>
      <c r="G39" s="114">
        <v>2616</v>
      </c>
      <c r="H39" s="114">
        <v>2690</v>
      </c>
      <c r="I39" s="114">
        <v>2734</v>
      </c>
      <c r="J39" s="140">
        <v>2545</v>
      </c>
      <c r="K39" s="114">
        <v>132</v>
      </c>
      <c r="L39" s="116">
        <v>5.1866404715127699</v>
      </c>
    </row>
    <row r="40" spans="1:12" s="110" customFormat="1" ht="15" customHeight="1" x14ac:dyDescent="0.2">
      <c r="A40" s="120"/>
      <c r="B40" s="119"/>
      <c r="C40" s="258" t="s">
        <v>107</v>
      </c>
      <c r="E40" s="113">
        <v>84.204625914562186</v>
      </c>
      <c r="F40" s="115">
        <v>14271</v>
      </c>
      <c r="G40" s="114">
        <v>14275</v>
      </c>
      <c r="H40" s="114">
        <v>14400</v>
      </c>
      <c r="I40" s="114">
        <v>14270</v>
      </c>
      <c r="J40" s="140">
        <v>13979</v>
      </c>
      <c r="K40" s="114">
        <v>292</v>
      </c>
      <c r="L40" s="116">
        <v>2.0888475570498604</v>
      </c>
    </row>
    <row r="41" spans="1:12" s="110" customFormat="1" ht="24.75" customHeight="1" x14ac:dyDescent="0.2">
      <c r="A41" s="604" t="s">
        <v>517</v>
      </c>
      <c r="B41" s="605"/>
      <c r="C41" s="605"/>
      <c r="D41" s="606"/>
      <c r="E41" s="113">
        <v>5.5410095597637463</v>
      </c>
      <c r="F41" s="115">
        <v>2730</v>
      </c>
      <c r="G41" s="114">
        <v>3040</v>
      </c>
      <c r="H41" s="114">
        <v>3135</v>
      </c>
      <c r="I41" s="114">
        <v>2415</v>
      </c>
      <c r="J41" s="140">
        <v>2745</v>
      </c>
      <c r="K41" s="114">
        <v>-15</v>
      </c>
      <c r="L41" s="116">
        <v>-0.54644808743169404</v>
      </c>
    </row>
    <row r="42" spans="1:12" s="110" customFormat="1" ht="15" customHeight="1" x14ac:dyDescent="0.2">
      <c r="A42" s="120"/>
      <c r="B42" s="119"/>
      <c r="C42" s="258" t="s">
        <v>106</v>
      </c>
      <c r="E42" s="113">
        <v>57.985347985347985</v>
      </c>
      <c r="F42" s="115">
        <v>1583</v>
      </c>
      <c r="G42" s="114">
        <v>1805</v>
      </c>
      <c r="H42" s="114">
        <v>1872</v>
      </c>
      <c r="I42" s="114">
        <v>1441</v>
      </c>
      <c r="J42" s="140">
        <v>1579</v>
      </c>
      <c r="K42" s="114">
        <v>4</v>
      </c>
      <c r="L42" s="116">
        <v>0.253324889170361</v>
      </c>
    </row>
    <row r="43" spans="1:12" s="110" customFormat="1" ht="15" customHeight="1" x14ac:dyDescent="0.2">
      <c r="A43" s="123"/>
      <c r="B43" s="124"/>
      <c r="C43" s="260" t="s">
        <v>107</v>
      </c>
      <c r="D43" s="261"/>
      <c r="E43" s="125">
        <v>42.014652014652015</v>
      </c>
      <c r="F43" s="143">
        <v>1147</v>
      </c>
      <c r="G43" s="144">
        <v>1235</v>
      </c>
      <c r="H43" s="144">
        <v>1263</v>
      </c>
      <c r="I43" s="144">
        <v>974</v>
      </c>
      <c r="J43" s="145">
        <v>1166</v>
      </c>
      <c r="K43" s="144">
        <v>-19</v>
      </c>
      <c r="L43" s="146">
        <v>-1.6295025728987993</v>
      </c>
    </row>
    <row r="44" spans="1:12" s="110" customFormat="1" ht="45.75" customHeight="1" x14ac:dyDescent="0.2">
      <c r="A44" s="604" t="s">
        <v>191</v>
      </c>
      <c r="B44" s="605"/>
      <c r="C44" s="605"/>
      <c r="D44" s="606"/>
      <c r="E44" s="113">
        <v>0.88899713815989767</v>
      </c>
      <c r="F44" s="115">
        <v>438</v>
      </c>
      <c r="G44" s="114">
        <v>422</v>
      </c>
      <c r="H44" s="114">
        <v>424</v>
      </c>
      <c r="I44" s="114">
        <v>406</v>
      </c>
      <c r="J44" s="140">
        <v>413</v>
      </c>
      <c r="K44" s="114">
        <v>25</v>
      </c>
      <c r="L44" s="116">
        <v>6.053268765133172</v>
      </c>
    </row>
    <row r="45" spans="1:12" s="110" customFormat="1" ht="15" customHeight="1" x14ac:dyDescent="0.2">
      <c r="A45" s="120"/>
      <c r="B45" s="119"/>
      <c r="C45" s="258" t="s">
        <v>106</v>
      </c>
      <c r="E45" s="113">
        <v>60.730593607305934</v>
      </c>
      <c r="F45" s="115">
        <v>266</v>
      </c>
      <c r="G45" s="114">
        <v>253</v>
      </c>
      <c r="H45" s="114">
        <v>255</v>
      </c>
      <c r="I45" s="114">
        <v>248</v>
      </c>
      <c r="J45" s="140">
        <v>251</v>
      </c>
      <c r="K45" s="114">
        <v>15</v>
      </c>
      <c r="L45" s="116">
        <v>5.9760956175298805</v>
      </c>
    </row>
    <row r="46" spans="1:12" s="110" customFormat="1" ht="15" customHeight="1" x14ac:dyDescent="0.2">
      <c r="A46" s="123"/>
      <c r="B46" s="124"/>
      <c r="C46" s="260" t="s">
        <v>107</v>
      </c>
      <c r="D46" s="261"/>
      <c r="E46" s="125">
        <v>39.269406392694066</v>
      </c>
      <c r="F46" s="143">
        <v>172</v>
      </c>
      <c r="G46" s="144">
        <v>169</v>
      </c>
      <c r="H46" s="144">
        <v>169</v>
      </c>
      <c r="I46" s="144">
        <v>158</v>
      </c>
      <c r="J46" s="145">
        <v>162</v>
      </c>
      <c r="K46" s="144">
        <v>10</v>
      </c>
      <c r="L46" s="146">
        <v>6.1728395061728394</v>
      </c>
    </row>
    <row r="47" spans="1:12" s="110" customFormat="1" ht="39" customHeight="1" x14ac:dyDescent="0.2">
      <c r="A47" s="604" t="s">
        <v>518</v>
      </c>
      <c r="B47" s="607"/>
      <c r="C47" s="607"/>
      <c r="D47" s="608"/>
      <c r="E47" s="113">
        <v>0.37143031114899838</v>
      </c>
      <c r="F47" s="115">
        <v>183</v>
      </c>
      <c r="G47" s="114">
        <v>184</v>
      </c>
      <c r="H47" s="114">
        <v>178</v>
      </c>
      <c r="I47" s="114">
        <v>170</v>
      </c>
      <c r="J47" s="140">
        <v>181</v>
      </c>
      <c r="K47" s="114">
        <v>2</v>
      </c>
      <c r="L47" s="116">
        <v>1.1049723756906078</v>
      </c>
    </row>
    <row r="48" spans="1:12" s="110" customFormat="1" ht="15" customHeight="1" x14ac:dyDescent="0.2">
      <c r="A48" s="120"/>
      <c r="B48" s="119"/>
      <c r="C48" s="258" t="s">
        <v>106</v>
      </c>
      <c r="E48" s="113">
        <v>38.251366120218577</v>
      </c>
      <c r="F48" s="115">
        <v>70</v>
      </c>
      <c r="G48" s="114">
        <v>69</v>
      </c>
      <c r="H48" s="114">
        <v>66</v>
      </c>
      <c r="I48" s="114">
        <v>60</v>
      </c>
      <c r="J48" s="140">
        <v>63</v>
      </c>
      <c r="K48" s="114">
        <v>7</v>
      </c>
      <c r="L48" s="116">
        <v>11.111111111111111</v>
      </c>
    </row>
    <row r="49" spans="1:12" s="110" customFormat="1" ht="15" customHeight="1" x14ac:dyDescent="0.2">
      <c r="A49" s="123"/>
      <c r="B49" s="124"/>
      <c r="C49" s="260" t="s">
        <v>107</v>
      </c>
      <c r="D49" s="261"/>
      <c r="E49" s="125">
        <v>61.748633879781423</v>
      </c>
      <c r="F49" s="143">
        <v>113</v>
      </c>
      <c r="G49" s="144">
        <v>115</v>
      </c>
      <c r="H49" s="144">
        <v>112</v>
      </c>
      <c r="I49" s="144">
        <v>110</v>
      </c>
      <c r="J49" s="145">
        <v>118</v>
      </c>
      <c r="K49" s="144">
        <v>-5</v>
      </c>
      <c r="L49" s="146">
        <v>-4.2372881355932206</v>
      </c>
    </row>
    <row r="50" spans="1:12" s="110" customFormat="1" ht="24.95" customHeight="1" x14ac:dyDescent="0.2">
      <c r="A50" s="609" t="s">
        <v>192</v>
      </c>
      <c r="B50" s="610"/>
      <c r="C50" s="610"/>
      <c r="D50" s="611"/>
      <c r="E50" s="262">
        <v>13.556191520022733</v>
      </c>
      <c r="F50" s="263">
        <v>6679</v>
      </c>
      <c r="G50" s="264">
        <v>7011</v>
      </c>
      <c r="H50" s="264">
        <v>7298</v>
      </c>
      <c r="I50" s="264">
        <v>6663</v>
      </c>
      <c r="J50" s="265">
        <v>6496</v>
      </c>
      <c r="K50" s="263">
        <v>183</v>
      </c>
      <c r="L50" s="266">
        <v>2.8171182266009853</v>
      </c>
    </row>
    <row r="51" spans="1:12" s="110" customFormat="1" ht="15" customHeight="1" x14ac:dyDescent="0.2">
      <c r="A51" s="120"/>
      <c r="B51" s="119"/>
      <c r="C51" s="258" t="s">
        <v>106</v>
      </c>
      <c r="E51" s="113">
        <v>54.574038029645159</v>
      </c>
      <c r="F51" s="115">
        <v>3645</v>
      </c>
      <c r="G51" s="114">
        <v>3822</v>
      </c>
      <c r="H51" s="114">
        <v>4012</v>
      </c>
      <c r="I51" s="114">
        <v>3620</v>
      </c>
      <c r="J51" s="140">
        <v>3517</v>
      </c>
      <c r="K51" s="114">
        <v>128</v>
      </c>
      <c r="L51" s="116">
        <v>3.6394654535115154</v>
      </c>
    </row>
    <row r="52" spans="1:12" s="110" customFormat="1" ht="15" customHeight="1" x14ac:dyDescent="0.2">
      <c r="A52" s="120"/>
      <c r="B52" s="119"/>
      <c r="C52" s="258" t="s">
        <v>107</v>
      </c>
      <c r="E52" s="113">
        <v>45.425961970354841</v>
      </c>
      <c r="F52" s="115">
        <v>3034</v>
      </c>
      <c r="G52" s="114">
        <v>3189</v>
      </c>
      <c r="H52" s="114">
        <v>3286</v>
      </c>
      <c r="I52" s="114">
        <v>3043</v>
      </c>
      <c r="J52" s="140">
        <v>2979</v>
      </c>
      <c r="K52" s="114">
        <v>55</v>
      </c>
      <c r="L52" s="116">
        <v>1.8462571332661968</v>
      </c>
    </row>
    <row r="53" spans="1:12" s="110" customFormat="1" ht="15" customHeight="1" x14ac:dyDescent="0.2">
      <c r="A53" s="120"/>
      <c r="B53" s="119"/>
      <c r="C53" s="258" t="s">
        <v>187</v>
      </c>
      <c r="D53" s="110" t="s">
        <v>193</v>
      </c>
      <c r="E53" s="113">
        <v>28.282677047462194</v>
      </c>
      <c r="F53" s="115">
        <v>1889</v>
      </c>
      <c r="G53" s="114">
        <v>2299</v>
      </c>
      <c r="H53" s="114">
        <v>2396</v>
      </c>
      <c r="I53" s="114">
        <v>1755</v>
      </c>
      <c r="J53" s="140">
        <v>1868</v>
      </c>
      <c r="K53" s="114">
        <v>21</v>
      </c>
      <c r="L53" s="116">
        <v>1.1241970021413277</v>
      </c>
    </row>
    <row r="54" spans="1:12" s="110" customFormat="1" ht="15" customHeight="1" x14ac:dyDescent="0.2">
      <c r="A54" s="120"/>
      <c r="B54" s="119"/>
      <c r="D54" s="267" t="s">
        <v>194</v>
      </c>
      <c r="E54" s="113">
        <v>60.137638962413973</v>
      </c>
      <c r="F54" s="115">
        <v>1136</v>
      </c>
      <c r="G54" s="114">
        <v>1355</v>
      </c>
      <c r="H54" s="114">
        <v>1433</v>
      </c>
      <c r="I54" s="114">
        <v>1056</v>
      </c>
      <c r="J54" s="140">
        <v>1118</v>
      </c>
      <c r="K54" s="114">
        <v>18</v>
      </c>
      <c r="L54" s="116">
        <v>1.6100178890876566</v>
      </c>
    </row>
    <row r="55" spans="1:12" s="110" customFormat="1" ht="15" customHeight="1" x14ac:dyDescent="0.2">
      <c r="A55" s="120"/>
      <c r="B55" s="119"/>
      <c r="D55" s="267" t="s">
        <v>195</v>
      </c>
      <c r="E55" s="113">
        <v>39.862361037586027</v>
      </c>
      <c r="F55" s="115">
        <v>753</v>
      </c>
      <c r="G55" s="114">
        <v>944</v>
      </c>
      <c r="H55" s="114">
        <v>963</v>
      </c>
      <c r="I55" s="114">
        <v>699</v>
      </c>
      <c r="J55" s="140">
        <v>750</v>
      </c>
      <c r="K55" s="114">
        <v>3</v>
      </c>
      <c r="L55" s="116">
        <v>0.4</v>
      </c>
    </row>
    <row r="56" spans="1:12" s="110" customFormat="1" ht="15" customHeight="1" x14ac:dyDescent="0.2">
      <c r="A56" s="120"/>
      <c r="B56" s="119" t="s">
        <v>196</v>
      </c>
      <c r="C56" s="258"/>
      <c r="E56" s="113">
        <v>68.148328563599833</v>
      </c>
      <c r="F56" s="115">
        <v>33576</v>
      </c>
      <c r="G56" s="114">
        <v>33340</v>
      </c>
      <c r="H56" s="114">
        <v>33730</v>
      </c>
      <c r="I56" s="114">
        <v>33388</v>
      </c>
      <c r="J56" s="140">
        <v>32550</v>
      </c>
      <c r="K56" s="114">
        <v>1026</v>
      </c>
      <c r="L56" s="116">
        <v>3.1520737327188941</v>
      </c>
    </row>
    <row r="57" spans="1:12" s="110" customFormat="1" ht="15" customHeight="1" x14ac:dyDescent="0.2">
      <c r="A57" s="120"/>
      <c r="B57" s="119"/>
      <c r="C57" s="258" t="s">
        <v>106</v>
      </c>
      <c r="E57" s="113">
        <v>46.97402906838218</v>
      </c>
      <c r="F57" s="115">
        <v>15772</v>
      </c>
      <c r="G57" s="114">
        <v>15628</v>
      </c>
      <c r="H57" s="114">
        <v>15872</v>
      </c>
      <c r="I57" s="114">
        <v>15799</v>
      </c>
      <c r="J57" s="140">
        <v>15174</v>
      </c>
      <c r="K57" s="114">
        <v>598</v>
      </c>
      <c r="L57" s="116">
        <v>3.9409516277843681</v>
      </c>
    </row>
    <row r="58" spans="1:12" s="110" customFormat="1" ht="15" customHeight="1" x14ac:dyDescent="0.2">
      <c r="A58" s="120"/>
      <c r="B58" s="119"/>
      <c r="C58" s="258" t="s">
        <v>107</v>
      </c>
      <c r="E58" s="113">
        <v>53.02597093161782</v>
      </c>
      <c r="F58" s="115">
        <v>17804</v>
      </c>
      <c r="G58" s="114">
        <v>17712</v>
      </c>
      <c r="H58" s="114">
        <v>17858</v>
      </c>
      <c r="I58" s="114">
        <v>17589</v>
      </c>
      <c r="J58" s="140">
        <v>17376</v>
      </c>
      <c r="K58" s="114">
        <v>428</v>
      </c>
      <c r="L58" s="116">
        <v>2.4631675874769798</v>
      </c>
    </row>
    <row r="59" spans="1:12" s="110" customFormat="1" ht="15" customHeight="1" x14ac:dyDescent="0.2">
      <c r="A59" s="120"/>
      <c r="B59" s="119"/>
      <c r="C59" s="258" t="s">
        <v>105</v>
      </c>
      <c r="D59" s="110" t="s">
        <v>197</v>
      </c>
      <c r="E59" s="113">
        <v>93.486418870621875</v>
      </c>
      <c r="F59" s="115">
        <v>31389</v>
      </c>
      <c r="G59" s="114">
        <v>31154</v>
      </c>
      <c r="H59" s="114">
        <v>31535</v>
      </c>
      <c r="I59" s="114">
        <v>31241</v>
      </c>
      <c r="J59" s="140">
        <v>30471</v>
      </c>
      <c r="K59" s="114">
        <v>918</v>
      </c>
      <c r="L59" s="116">
        <v>3.0127006005710348</v>
      </c>
    </row>
    <row r="60" spans="1:12" s="110" customFormat="1" ht="15" customHeight="1" x14ac:dyDescent="0.2">
      <c r="A60" s="120"/>
      <c r="B60" s="119"/>
      <c r="C60" s="258"/>
      <c r="D60" s="267" t="s">
        <v>198</v>
      </c>
      <c r="E60" s="113">
        <v>45.43629934053331</v>
      </c>
      <c r="F60" s="115">
        <v>14262</v>
      </c>
      <c r="G60" s="114">
        <v>14128</v>
      </c>
      <c r="H60" s="114">
        <v>14366</v>
      </c>
      <c r="I60" s="114">
        <v>14305</v>
      </c>
      <c r="J60" s="140">
        <v>13718</v>
      </c>
      <c r="K60" s="114">
        <v>544</v>
      </c>
      <c r="L60" s="116">
        <v>3.9655926519900859</v>
      </c>
    </row>
    <row r="61" spans="1:12" s="110" customFormat="1" ht="15" customHeight="1" x14ac:dyDescent="0.2">
      <c r="A61" s="120"/>
      <c r="B61" s="119"/>
      <c r="C61" s="258"/>
      <c r="D61" s="267" t="s">
        <v>199</v>
      </c>
      <c r="E61" s="113">
        <v>54.56370065946669</v>
      </c>
      <c r="F61" s="115">
        <v>17127</v>
      </c>
      <c r="G61" s="114">
        <v>17026</v>
      </c>
      <c r="H61" s="114">
        <v>17169</v>
      </c>
      <c r="I61" s="114">
        <v>16936</v>
      </c>
      <c r="J61" s="140">
        <v>16753</v>
      </c>
      <c r="K61" s="114">
        <v>374</v>
      </c>
      <c r="L61" s="116">
        <v>2.2324359816152333</v>
      </c>
    </row>
    <row r="62" spans="1:12" s="110" customFormat="1" ht="15" customHeight="1" x14ac:dyDescent="0.2">
      <c r="A62" s="120"/>
      <c r="B62" s="119"/>
      <c r="C62" s="258"/>
      <c r="D62" s="258" t="s">
        <v>200</v>
      </c>
      <c r="E62" s="113">
        <v>6.5135811293781272</v>
      </c>
      <c r="F62" s="115">
        <v>2187</v>
      </c>
      <c r="G62" s="114">
        <v>2186</v>
      </c>
      <c r="H62" s="114">
        <v>2195</v>
      </c>
      <c r="I62" s="114">
        <v>2147</v>
      </c>
      <c r="J62" s="140">
        <v>2079</v>
      </c>
      <c r="K62" s="114">
        <v>108</v>
      </c>
      <c r="L62" s="116">
        <v>5.1948051948051948</v>
      </c>
    </row>
    <row r="63" spans="1:12" s="110" customFormat="1" ht="15" customHeight="1" x14ac:dyDescent="0.2">
      <c r="A63" s="120"/>
      <c r="B63" s="119"/>
      <c r="C63" s="258"/>
      <c r="D63" s="267" t="s">
        <v>198</v>
      </c>
      <c r="E63" s="113">
        <v>69.044352994970282</v>
      </c>
      <c r="F63" s="115">
        <v>1510</v>
      </c>
      <c r="G63" s="114">
        <v>1500</v>
      </c>
      <c r="H63" s="114">
        <v>1506</v>
      </c>
      <c r="I63" s="114">
        <v>1494</v>
      </c>
      <c r="J63" s="140">
        <v>1456</v>
      </c>
      <c r="K63" s="114">
        <v>54</v>
      </c>
      <c r="L63" s="116">
        <v>3.7087912087912089</v>
      </c>
    </row>
    <row r="64" spans="1:12" s="110" customFormat="1" ht="15" customHeight="1" x14ac:dyDescent="0.2">
      <c r="A64" s="120"/>
      <c r="B64" s="119"/>
      <c r="C64" s="258"/>
      <c r="D64" s="267" t="s">
        <v>199</v>
      </c>
      <c r="E64" s="113">
        <v>30.955647005029721</v>
      </c>
      <c r="F64" s="115">
        <v>677</v>
      </c>
      <c r="G64" s="114">
        <v>686</v>
      </c>
      <c r="H64" s="114">
        <v>689</v>
      </c>
      <c r="I64" s="114">
        <v>653</v>
      </c>
      <c r="J64" s="140">
        <v>623</v>
      </c>
      <c r="K64" s="114">
        <v>54</v>
      </c>
      <c r="L64" s="116">
        <v>8.6677367576243984</v>
      </c>
    </row>
    <row r="65" spans="1:12" s="110" customFormat="1" ht="15" customHeight="1" x14ac:dyDescent="0.2">
      <c r="A65" s="120"/>
      <c r="B65" s="119" t="s">
        <v>201</v>
      </c>
      <c r="C65" s="258"/>
      <c r="E65" s="113">
        <v>7.601128498650267</v>
      </c>
      <c r="F65" s="115">
        <v>3745</v>
      </c>
      <c r="G65" s="114">
        <v>3736</v>
      </c>
      <c r="H65" s="114">
        <v>3696</v>
      </c>
      <c r="I65" s="114">
        <v>3682</v>
      </c>
      <c r="J65" s="140">
        <v>3582</v>
      </c>
      <c r="K65" s="114">
        <v>163</v>
      </c>
      <c r="L65" s="116">
        <v>4.5505304299274147</v>
      </c>
    </row>
    <row r="66" spans="1:12" s="110" customFormat="1" ht="15" customHeight="1" x14ac:dyDescent="0.2">
      <c r="A66" s="120"/>
      <c r="B66" s="119"/>
      <c r="C66" s="258" t="s">
        <v>106</v>
      </c>
      <c r="E66" s="113">
        <v>48.090787716955944</v>
      </c>
      <c r="F66" s="115">
        <v>1801</v>
      </c>
      <c r="G66" s="114">
        <v>1804</v>
      </c>
      <c r="H66" s="114">
        <v>1789</v>
      </c>
      <c r="I66" s="114">
        <v>1782</v>
      </c>
      <c r="J66" s="140">
        <v>1737</v>
      </c>
      <c r="K66" s="114">
        <v>64</v>
      </c>
      <c r="L66" s="116">
        <v>3.6845135290731146</v>
      </c>
    </row>
    <row r="67" spans="1:12" s="110" customFormat="1" ht="15" customHeight="1" x14ac:dyDescent="0.2">
      <c r="A67" s="120"/>
      <c r="B67" s="119"/>
      <c r="C67" s="258" t="s">
        <v>107</v>
      </c>
      <c r="E67" s="113">
        <v>51.909212283044056</v>
      </c>
      <c r="F67" s="115">
        <v>1944</v>
      </c>
      <c r="G67" s="114">
        <v>1932</v>
      </c>
      <c r="H67" s="114">
        <v>1907</v>
      </c>
      <c r="I67" s="114">
        <v>1900</v>
      </c>
      <c r="J67" s="140">
        <v>1845</v>
      </c>
      <c r="K67" s="114">
        <v>99</v>
      </c>
      <c r="L67" s="116">
        <v>5.3658536585365857</v>
      </c>
    </row>
    <row r="68" spans="1:12" s="110" customFormat="1" ht="15" customHeight="1" x14ac:dyDescent="0.2">
      <c r="A68" s="120"/>
      <c r="B68" s="119"/>
      <c r="C68" s="258" t="s">
        <v>105</v>
      </c>
      <c r="D68" s="110" t="s">
        <v>202</v>
      </c>
      <c r="E68" s="113">
        <v>18.451268357810413</v>
      </c>
      <c r="F68" s="115">
        <v>691</v>
      </c>
      <c r="G68" s="114">
        <v>673</v>
      </c>
      <c r="H68" s="114">
        <v>644</v>
      </c>
      <c r="I68" s="114">
        <v>624</v>
      </c>
      <c r="J68" s="140">
        <v>596</v>
      </c>
      <c r="K68" s="114">
        <v>95</v>
      </c>
      <c r="L68" s="116">
        <v>15.939597315436242</v>
      </c>
    </row>
    <row r="69" spans="1:12" s="110" customFormat="1" ht="15" customHeight="1" x14ac:dyDescent="0.2">
      <c r="A69" s="120"/>
      <c r="B69" s="119"/>
      <c r="C69" s="258"/>
      <c r="D69" s="267" t="s">
        <v>198</v>
      </c>
      <c r="E69" s="113">
        <v>47.61215629522431</v>
      </c>
      <c r="F69" s="115">
        <v>329</v>
      </c>
      <c r="G69" s="114">
        <v>329</v>
      </c>
      <c r="H69" s="114">
        <v>320</v>
      </c>
      <c r="I69" s="114">
        <v>313</v>
      </c>
      <c r="J69" s="140">
        <v>306</v>
      </c>
      <c r="K69" s="114">
        <v>23</v>
      </c>
      <c r="L69" s="116">
        <v>7.5163398692810457</v>
      </c>
    </row>
    <row r="70" spans="1:12" s="110" customFormat="1" ht="15" customHeight="1" x14ac:dyDescent="0.2">
      <c r="A70" s="120"/>
      <c r="B70" s="119"/>
      <c r="C70" s="258"/>
      <c r="D70" s="267" t="s">
        <v>199</v>
      </c>
      <c r="E70" s="113">
        <v>52.38784370477569</v>
      </c>
      <c r="F70" s="115">
        <v>362</v>
      </c>
      <c r="G70" s="114">
        <v>344</v>
      </c>
      <c r="H70" s="114">
        <v>324</v>
      </c>
      <c r="I70" s="114">
        <v>311</v>
      </c>
      <c r="J70" s="140">
        <v>290</v>
      </c>
      <c r="K70" s="114">
        <v>72</v>
      </c>
      <c r="L70" s="116">
        <v>24.827586206896552</v>
      </c>
    </row>
    <row r="71" spans="1:12" s="110" customFormat="1" ht="15" customHeight="1" x14ac:dyDescent="0.2">
      <c r="A71" s="120"/>
      <c r="B71" s="119"/>
      <c r="C71" s="258"/>
      <c r="D71" s="110" t="s">
        <v>203</v>
      </c>
      <c r="E71" s="113">
        <v>73.110814419225633</v>
      </c>
      <c r="F71" s="115">
        <v>2738</v>
      </c>
      <c r="G71" s="114">
        <v>2747</v>
      </c>
      <c r="H71" s="114">
        <v>2745</v>
      </c>
      <c r="I71" s="114">
        <v>2743</v>
      </c>
      <c r="J71" s="140">
        <v>2680</v>
      </c>
      <c r="K71" s="114">
        <v>58</v>
      </c>
      <c r="L71" s="116">
        <v>2.1641791044776117</v>
      </c>
    </row>
    <row r="72" spans="1:12" s="110" customFormat="1" ht="15" customHeight="1" x14ac:dyDescent="0.2">
      <c r="A72" s="120"/>
      <c r="B72" s="119"/>
      <c r="C72" s="258"/>
      <c r="D72" s="267" t="s">
        <v>198</v>
      </c>
      <c r="E72" s="113">
        <v>46.968590211833458</v>
      </c>
      <c r="F72" s="115">
        <v>1286</v>
      </c>
      <c r="G72" s="114">
        <v>1288</v>
      </c>
      <c r="H72" s="114">
        <v>1286</v>
      </c>
      <c r="I72" s="114">
        <v>1284</v>
      </c>
      <c r="J72" s="140">
        <v>1249</v>
      </c>
      <c r="K72" s="114">
        <v>37</v>
      </c>
      <c r="L72" s="116">
        <v>2.9623698959167335</v>
      </c>
    </row>
    <row r="73" spans="1:12" s="110" customFormat="1" ht="15" customHeight="1" x14ac:dyDescent="0.2">
      <c r="A73" s="120"/>
      <c r="B73" s="119"/>
      <c r="C73" s="258"/>
      <c r="D73" s="267" t="s">
        <v>199</v>
      </c>
      <c r="E73" s="113">
        <v>53.031409788166542</v>
      </c>
      <c r="F73" s="115">
        <v>1452</v>
      </c>
      <c r="G73" s="114">
        <v>1459</v>
      </c>
      <c r="H73" s="114">
        <v>1459</v>
      </c>
      <c r="I73" s="114">
        <v>1459</v>
      </c>
      <c r="J73" s="140">
        <v>1431</v>
      </c>
      <c r="K73" s="114">
        <v>21</v>
      </c>
      <c r="L73" s="116">
        <v>1.4675052410901468</v>
      </c>
    </row>
    <row r="74" spans="1:12" s="110" customFormat="1" ht="15" customHeight="1" x14ac:dyDescent="0.2">
      <c r="A74" s="120"/>
      <c r="B74" s="119"/>
      <c r="C74" s="258"/>
      <c r="D74" s="110" t="s">
        <v>204</v>
      </c>
      <c r="E74" s="113">
        <v>8.4379172229639519</v>
      </c>
      <c r="F74" s="115">
        <v>316</v>
      </c>
      <c r="G74" s="114">
        <v>316</v>
      </c>
      <c r="H74" s="114">
        <v>307</v>
      </c>
      <c r="I74" s="114">
        <v>315</v>
      </c>
      <c r="J74" s="140">
        <v>306</v>
      </c>
      <c r="K74" s="114">
        <v>10</v>
      </c>
      <c r="L74" s="116">
        <v>3.2679738562091503</v>
      </c>
    </row>
    <row r="75" spans="1:12" s="110" customFormat="1" ht="15" customHeight="1" x14ac:dyDescent="0.2">
      <c r="A75" s="120"/>
      <c r="B75" s="119"/>
      <c r="C75" s="258"/>
      <c r="D75" s="267" t="s">
        <v>198</v>
      </c>
      <c r="E75" s="113">
        <v>58.860759493670884</v>
      </c>
      <c r="F75" s="115">
        <v>186</v>
      </c>
      <c r="G75" s="114">
        <v>187</v>
      </c>
      <c r="H75" s="114">
        <v>183</v>
      </c>
      <c r="I75" s="114">
        <v>185</v>
      </c>
      <c r="J75" s="140">
        <v>182</v>
      </c>
      <c r="K75" s="114">
        <v>4</v>
      </c>
      <c r="L75" s="116">
        <v>2.197802197802198</v>
      </c>
    </row>
    <row r="76" spans="1:12" s="110" customFormat="1" ht="15" customHeight="1" x14ac:dyDescent="0.2">
      <c r="A76" s="120"/>
      <c r="B76" s="119"/>
      <c r="C76" s="258"/>
      <c r="D76" s="267" t="s">
        <v>199</v>
      </c>
      <c r="E76" s="113">
        <v>41.139240506329116</v>
      </c>
      <c r="F76" s="115">
        <v>130</v>
      </c>
      <c r="G76" s="114">
        <v>129</v>
      </c>
      <c r="H76" s="114">
        <v>124</v>
      </c>
      <c r="I76" s="114">
        <v>130</v>
      </c>
      <c r="J76" s="140">
        <v>124</v>
      </c>
      <c r="K76" s="114">
        <v>6</v>
      </c>
      <c r="L76" s="116">
        <v>4.838709677419355</v>
      </c>
    </row>
    <row r="77" spans="1:12" s="110" customFormat="1" ht="15" customHeight="1" x14ac:dyDescent="0.2">
      <c r="A77" s="534"/>
      <c r="B77" s="119" t="s">
        <v>205</v>
      </c>
      <c r="C77" s="268"/>
      <c r="D77" s="182"/>
      <c r="E77" s="113">
        <v>10.694351417727171</v>
      </c>
      <c r="F77" s="115">
        <v>5269</v>
      </c>
      <c r="G77" s="114">
        <v>5310</v>
      </c>
      <c r="H77" s="114">
        <v>5537</v>
      </c>
      <c r="I77" s="114">
        <v>5431</v>
      </c>
      <c r="J77" s="140">
        <v>5347</v>
      </c>
      <c r="K77" s="114">
        <v>-78</v>
      </c>
      <c r="L77" s="116">
        <v>-1.4587619225734056</v>
      </c>
    </row>
    <row r="78" spans="1:12" s="110" customFormat="1" ht="15" customHeight="1" x14ac:dyDescent="0.2">
      <c r="A78" s="120"/>
      <c r="B78" s="119"/>
      <c r="C78" s="268" t="s">
        <v>106</v>
      </c>
      <c r="D78" s="182"/>
      <c r="E78" s="113">
        <v>55.911937749098499</v>
      </c>
      <c r="F78" s="115">
        <v>2946</v>
      </c>
      <c r="G78" s="114">
        <v>2944</v>
      </c>
      <c r="H78" s="114">
        <v>3098</v>
      </c>
      <c r="I78" s="114">
        <v>2981</v>
      </c>
      <c r="J78" s="140">
        <v>2940</v>
      </c>
      <c r="K78" s="114">
        <v>6</v>
      </c>
      <c r="L78" s="116">
        <v>0.20408163265306123</v>
      </c>
    </row>
    <row r="79" spans="1:12" s="110" customFormat="1" ht="15" customHeight="1" x14ac:dyDescent="0.2">
      <c r="A79" s="123"/>
      <c r="B79" s="124"/>
      <c r="C79" s="260" t="s">
        <v>107</v>
      </c>
      <c r="D79" s="261"/>
      <c r="E79" s="125">
        <v>44.088062250901501</v>
      </c>
      <c r="F79" s="143">
        <v>2323</v>
      </c>
      <c r="G79" s="144">
        <v>2366</v>
      </c>
      <c r="H79" s="144">
        <v>2439</v>
      </c>
      <c r="I79" s="144">
        <v>2450</v>
      </c>
      <c r="J79" s="145">
        <v>2407</v>
      </c>
      <c r="K79" s="144">
        <v>-84</v>
      </c>
      <c r="L79" s="146">
        <v>-3.4898213543830496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49269</v>
      </c>
      <c r="E11" s="114">
        <v>49397</v>
      </c>
      <c r="F11" s="114">
        <v>50261</v>
      </c>
      <c r="G11" s="114">
        <v>49164</v>
      </c>
      <c r="H11" s="140">
        <v>47975</v>
      </c>
      <c r="I11" s="115">
        <v>1294</v>
      </c>
      <c r="J11" s="116">
        <v>2.6972381448671183</v>
      </c>
    </row>
    <row r="12" spans="1:15" s="110" customFormat="1" ht="24.95" customHeight="1" x14ac:dyDescent="0.2">
      <c r="A12" s="193" t="s">
        <v>132</v>
      </c>
      <c r="B12" s="194" t="s">
        <v>133</v>
      </c>
      <c r="C12" s="113">
        <v>3.6838580040187541</v>
      </c>
      <c r="D12" s="115">
        <v>1815</v>
      </c>
      <c r="E12" s="114">
        <v>1748</v>
      </c>
      <c r="F12" s="114">
        <v>1900</v>
      </c>
      <c r="G12" s="114">
        <v>1798</v>
      </c>
      <c r="H12" s="140">
        <v>1783</v>
      </c>
      <c r="I12" s="115">
        <v>32</v>
      </c>
      <c r="J12" s="116">
        <v>1.79472798653954</v>
      </c>
    </row>
    <row r="13" spans="1:15" s="110" customFormat="1" ht="24.95" customHeight="1" x14ac:dyDescent="0.2">
      <c r="A13" s="193" t="s">
        <v>134</v>
      </c>
      <c r="B13" s="199" t="s">
        <v>214</v>
      </c>
      <c r="C13" s="113">
        <v>1.5425521118756216</v>
      </c>
      <c r="D13" s="115">
        <v>760</v>
      </c>
      <c r="E13" s="114">
        <v>766</v>
      </c>
      <c r="F13" s="114">
        <v>771</v>
      </c>
      <c r="G13" s="114">
        <v>770</v>
      </c>
      <c r="H13" s="140">
        <v>769</v>
      </c>
      <c r="I13" s="115">
        <v>-9</v>
      </c>
      <c r="J13" s="116">
        <v>-1.1703511053315996</v>
      </c>
    </row>
    <row r="14" spans="1:15" s="287" customFormat="1" ht="24" customHeight="1" x14ac:dyDescent="0.2">
      <c r="A14" s="193" t="s">
        <v>215</v>
      </c>
      <c r="B14" s="199" t="s">
        <v>137</v>
      </c>
      <c r="C14" s="113">
        <v>14.303111489983559</v>
      </c>
      <c r="D14" s="115">
        <v>7047</v>
      </c>
      <c r="E14" s="114">
        <v>7222</v>
      </c>
      <c r="F14" s="114">
        <v>7261</v>
      </c>
      <c r="G14" s="114">
        <v>7096</v>
      </c>
      <c r="H14" s="140">
        <v>7023</v>
      </c>
      <c r="I14" s="115">
        <v>24</v>
      </c>
      <c r="J14" s="116">
        <v>0.34173430158052115</v>
      </c>
      <c r="K14" s="110"/>
      <c r="L14" s="110"/>
      <c r="M14" s="110"/>
      <c r="N14" s="110"/>
      <c r="O14" s="110"/>
    </row>
    <row r="15" spans="1:15" s="110" customFormat="1" ht="24.75" customHeight="1" x14ac:dyDescent="0.2">
      <c r="A15" s="193" t="s">
        <v>216</v>
      </c>
      <c r="B15" s="199" t="s">
        <v>217</v>
      </c>
      <c r="C15" s="113">
        <v>6.3224339848586331</v>
      </c>
      <c r="D15" s="115">
        <v>3115</v>
      </c>
      <c r="E15" s="114">
        <v>3183</v>
      </c>
      <c r="F15" s="114">
        <v>3217</v>
      </c>
      <c r="G15" s="114">
        <v>3150</v>
      </c>
      <c r="H15" s="140">
        <v>3105</v>
      </c>
      <c r="I15" s="115">
        <v>10</v>
      </c>
      <c r="J15" s="116">
        <v>0.322061191626409</v>
      </c>
    </row>
    <row r="16" spans="1:15" s="287" customFormat="1" ht="24.95" customHeight="1" x14ac:dyDescent="0.2">
      <c r="A16" s="193" t="s">
        <v>218</v>
      </c>
      <c r="B16" s="199" t="s">
        <v>141</v>
      </c>
      <c r="C16" s="113">
        <v>6.4949562605289328</v>
      </c>
      <c r="D16" s="115">
        <v>3200</v>
      </c>
      <c r="E16" s="114">
        <v>3297</v>
      </c>
      <c r="F16" s="114">
        <v>3290</v>
      </c>
      <c r="G16" s="114">
        <v>3214</v>
      </c>
      <c r="H16" s="140">
        <v>3190</v>
      </c>
      <c r="I16" s="115">
        <v>10</v>
      </c>
      <c r="J16" s="116">
        <v>0.31347962382445144</v>
      </c>
      <c r="K16" s="110"/>
      <c r="L16" s="110"/>
      <c r="M16" s="110"/>
      <c r="N16" s="110"/>
      <c r="O16" s="110"/>
    </row>
    <row r="17" spans="1:15" s="110" customFormat="1" ht="24.95" customHeight="1" x14ac:dyDescent="0.2">
      <c r="A17" s="193" t="s">
        <v>219</v>
      </c>
      <c r="B17" s="199" t="s">
        <v>220</v>
      </c>
      <c r="C17" s="113">
        <v>1.4857212445959935</v>
      </c>
      <c r="D17" s="115">
        <v>732</v>
      </c>
      <c r="E17" s="114">
        <v>742</v>
      </c>
      <c r="F17" s="114">
        <v>754</v>
      </c>
      <c r="G17" s="114">
        <v>732</v>
      </c>
      <c r="H17" s="140">
        <v>728</v>
      </c>
      <c r="I17" s="115">
        <v>4</v>
      </c>
      <c r="J17" s="116">
        <v>0.5494505494505495</v>
      </c>
    </row>
    <row r="18" spans="1:15" s="287" customFormat="1" ht="24.95" customHeight="1" x14ac:dyDescent="0.2">
      <c r="A18" s="201" t="s">
        <v>144</v>
      </c>
      <c r="B18" s="202" t="s">
        <v>145</v>
      </c>
      <c r="C18" s="113">
        <v>10.13416144025655</v>
      </c>
      <c r="D18" s="115">
        <v>4993</v>
      </c>
      <c r="E18" s="114">
        <v>4988</v>
      </c>
      <c r="F18" s="114">
        <v>5120</v>
      </c>
      <c r="G18" s="114">
        <v>4929</v>
      </c>
      <c r="H18" s="140">
        <v>4368</v>
      </c>
      <c r="I18" s="115">
        <v>625</v>
      </c>
      <c r="J18" s="116">
        <v>14.308608058608058</v>
      </c>
      <c r="K18" s="110"/>
      <c r="L18" s="110"/>
      <c r="M18" s="110"/>
      <c r="N18" s="110"/>
      <c r="O18" s="110"/>
    </row>
    <row r="19" spans="1:15" s="110" customFormat="1" ht="24.95" customHeight="1" x14ac:dyDescent="0.2">
      <c r="A19" s="193" t="s">
        <v>146</v>
      </c>
      <c r="B19" s="199" t="s">
        <v>147</v>
      </c>
      <c r="C19" s="113">
        <v>15.344334165499605</v>
      </c>
      <c r="D19" s="115">
        <v>7560</v>
      </c>
      <c r="E19" s="114">
        <v>7688</v>
      </c>
      <c r="F19" s="114">
        <v>7696</v>
      </c>
      <c r="G19" s="114">
        <v>7524</v>
      </c>
      <c r="H19" s="140">
        <v>7502</v>
      </c>
      <c r="I19" s="115">
        <v>58</v>
      </c>
      <c r="J19" s="116">
        <v>0.77312716608904297</v>
      </c>
    </row>
    <row r="20" spans="1:15" s="287" customFormat="1" ht="24.95" customHeight="1" x14ac:dyDescent="0.2">
      <c r="A20" s="193" t="s">
        <v>148</v>
      </c>
      <c r="B20" s="199" t="s">
        <v>149</v>
      </c>
      <c r="C20" s="113">
        <v>5.3035377214881567</v>
      </c>
      <c r="D20" s="115">
        <v>2613</v>
      </c>
      <c r="E20" s="114">
        <v>2630</v>
      </c>
      <c r="F20" s="114">
        <v>2650</v>
      </c>
      <c r="G20" s="114">
        <v>2617</v>
      </c>
      <c r="H20" s="140">
        <v>2590</v>
      </c>
      <c r="I20" s="115">
        <v>23</v>
      </c>
      <c r="J20" s="116">
        <v>0.88803088803088803</v>
      </c>
      <c r="K20" s="110"/>
      <c r="L20" s="110"/>
      <c r="M20" s="110"/>
      <c r="N20" s="110"/>
      <c r="O20" s="110"/>
    </row>
    <row r="21" spans="1:15" s="110" customFormat="1" ht="24.95" customHeight="1" x14ac:dyDescent="0.2">
      <c r="A21" s="201" t="s">
        <v>150</v>
      </c>
      <c r="B21" s="202" t="s">
        <v>151</v>
      </c>
      <c r="C21" s="113">
        <v>4.8752765430595302</v>
      </c>
      <c r="D21" s="115">
        <v>2402</v>
      </c>
      <c r="E21" s="114">
        <v>2409</v>
      </c>
      <c r="F21" s="114">
        <v>2711</v>
      </c>
      <c r="G21" s="114">
        <v>2731</v>
      </c>
      <c r="H21" s="140">
        <v>2416</v>
      </c>
      <c r="I21" s="115">
        <v>-14</v>
      </c>
      <c r="J21" s="116">
        <v>-0.57947019867549665</v>
      </c>
    </row>
    <row r="22" spans="1:15" s="110" customFormat="1" ht="24.95" customHeight="1" x14ac:dyDescent="0.2">
      <c r="A22" s="201" t="s">
        <v>152</v>
      </c>
      <c r="B22" s="199" t="s">
        <v>153</v>
      </c>
      <c r="C22" s="113">
        <v>0.4059347662830583</v>
      </c>
      <c r="D22" s="115">
        <v>200</v>
      </c>
      <c r="E22" s="114">
        <v>205</v>
      </c>
      <c r="F22" s="114">
        <v>204</v>
      </c>
      <c r="G22" s="114">
        <v>198</v>
      </c>
      <c r="H22" s="140">
        <v>199</v>
      </c>
      <c r="I22" s="115">
        <v>1</v>
      </c>
      <c r="J22" s="116">
        <v>0.50251256281407031</v>
      </c>
    </row>
    <row r="23" spans="1:15" s="110" customFormat="1" ht="24.95" customHeight="1" x14ac:dyDescent="0.2">
      <c r="A23" s="193" t="s">
        <v>154</v>
      </c>
      <c r="B23" s="199" t="s">
        <v>155</v>
      </c>
      <c r="C23" s="113">
        <v>1.7719052548255496</v>
      </c>
      <c r="D23" s="115">
        <v>873</v>
      </c>
      <c r="E23" s="114">
        <v>865</v>
      </c>
      <c r="F23" s="114">
        <v>878</v>
      </c>
      <c r="G23" s="114">
        <v>860</v>
      </c>
      <c r="H23" s="140">
        <v>867</v>
      </c>
      <c r="I23" s="115">
        <v>6</v>
      </c>
      <c r="J23" s="116">
        <v>0.69204152249134943</v>
      </c>
    </row>
    <row r="24" spans="1:15" s="110" customFormat="1" ht="24.95" customHeight="1" x14ac:dyDescent="0.2">
      <c r="A24" s="193" t="s">
        <v>156</v>
      </c>
      <c r="B24" s="199" t="s">
        <v>221</v>
      </c>
      <c r="C24" s="113">
        <v>4.3983031926769369</v>
      </c>
      <c r="D24" s="115">
        <v>2167</v>
      </c>
      <c r="E24" s="114">
        <v>2146</v>
      </c>
      <c r="F24" s="114">
        <v>2142</v>
      </c>
      <c r="G24" s="114">
        <v>2098</v>
      </c>
      <c r="H24" s="140">
        <v>2073</v>
      </c>
      <c r="I24" s="115">
        <v>94</v>
      </c>
      <c r="J24" s="116">
        <v>4.5344910757356489</v>
      </c>
    </row>
    <row r="25" spans="1:15" s="110" customFormat="1" ht="24.95" customHeight="1" x14ac:dyDescent="0.2">
      <c r="A25" s="193" t="s">
        <v>222</v>
      </c>
      <c r="B25" s="204" t="s">
        <v>159</v>
      </c>
      <c r="C25" s="113">
        <v>2.492439464977978</v>
      </c>
      <c r="D25" s="115">
        <v>1228</v>
      </c>
      <c r="E25" s="114">
        <v>1179</v>
      </c>
      <c r="F25" s="114">
        <v>1229</v>
      </c>
      <c r="G25" s="114">
        <v>1214</v>
      </c>
      <c r="H25" s="140">
        <v>1124</v>
      </c>
      <c r="I25" s="115">
        <v>104</v>
      </c>
      <c r="J25" s="116">
        <v>9.252669039145907</v>
      </c>
    </row>
    <row r="26" spans="1:15" s="110" customFormat="1" ht="24.95" customHeight="1" x14ac:dyDescent="0.2">
      <c r="A26" s="201">
        <v>782.78300000000002</v>
      </c>
      <c r="B26" s="203" t="s">
        <v>160</v>
      </c>
      <c r="C26" s="113">
        <v>1.7008666707260143</v>
      </c>
      <c r="D26" s="115">
        <v>838</v>
      </c>
      <c r="E26" s="114">
        <v>851</v>
      </c>
      <c r="F26" s="114">
        <v>923</v>
      </c>
      <c r="G26" s="114">
        <v>893</v>
      </c>
      <c r="H26" s="140">
        <v>881</v>
      </c>
      <c r="I26" s="115">
        <v>-43</v>
      </c>
      <c r="J26" s="116">
        <v>-4.8808172531214531</v>
      </c>
    </row>
    <row r="27" spans="1:15" s="110" customFormat="1" ht="24.95" customHeight="1" x14ac:dyDescent="0.2">
      <c r="A27" s="193" t="s">
        <v>161</v>
      </c>
      <c r="B27" s="199" t="s">
        <v>223</v>
      </c>
      <c r="C27" s="113">
        <v>9.2918468002192043</v>
      </c>
      <c r="D27" s="115">
        <v>4578</v>
      </c>
      <c r="E27" s="114">
        <v>4563</v>
      </c>
      <c r="F27" s="114">
        <v>4607</v>
      </c>
      <c r="G27" s="114">
        <v>4537</v>
      </c>
      <c r="H27" s="140">
        <v>4491</v>
      </c>
      <c r="I27" s="115">
        <v>87</v>
      </c>
      <c r="J27" s="116">
        <v>1.9372077488309953</v>
      </c>
    </row>
    <row r="28" spans="1:15" s="110" customFormat="1" ht="24.95" customHeight="1" x14ac:dyDescent="0.2">
      <c r="A28" s="193" t="s">
        <v>163</v>
      </c>
      <c r="B28" s="199" t="s">
        <v>164</v>
      </c>
      <c r="C28" s="113">
        <v>4.438896669305243</v>
      </c>
      <c r="D28" s="115">
        <v>2187</v>
      </c>
      <c r="E28" s="114">
        <v>2196</v>
      </c>
      <c r="F28" s="114">
        <v>2184</v>
      </c>
      <c r="G28" s="114">
        <v>2121</v>
      </c>
      <c r="H28" s="140">
        <v>2109</v>
      </c>
      <c r="I28" s="115">
        <v>78</v>
      </c>
      <c r="J28" s="116">
        <v>3.6984352773826457</v>
      </c>
    </row>
    <row r="29" spans="1:15" s="110" customFormat="1" ht="24.95" customHeight="1" x14ac:dyDescent="0.2">
      <c r="A29" s="193">
        <v>86</v>
      </c>
      <c r="B29" s="199" t="s">
        <v>165</v>
      </c>
      <c r="C29" s="113">
        <v>6.8156447258925494</v>
      </c>
      <c r="D29" s="115">
        <v>3358</v>
      </c>
      <c r="E29" s="114">
        <v>3333</v>
      </c>
      <c r="F29" s="114">
        <v>3354</v>
      </c>
      <c r="G29" s="114">
        <v>3295</v>
      </c>
      <c r="H29" s="140">
        <v>3322</v>
      </c>
      <c r="I29" s="115">
        <v>36</v>
      </c>
      <c r="J29" s="116">
        <v>1.0836845273931366</v>
      </c>
    </row>
    <row r="30" spans="1:15" s="110" customFormat="1" ht="24.95" customHeight="1" x14ac:dyDescent="0.2">
      <c r="A30" s="193">
        <v>87.88</v>
      </c>
      <c r="B30" s="204" t="s">
        <v>166</v>
      </c>
      <c r="C30" s="113">
        <v>10.460938927114412</v>
      </c>
      <c r="D30" s="115">
        <v>5154</v>
      </c>
      <c r="E30" s="114">
        <v>5116</v>
      </c>
      <c r="F30" s="114">
        <v>5122</v>
      </c>
      <c r="G30" s="114">
        <v>4965</v>
      </c>
      <c r="H30" s="140">
        <v>4956</v>
      </c>
      <c r="I30" s="115">
        <v>198</v>
      </c>
      <c r="J30" s="116">
        <v>3.9951573849878934</v>
      </c>
    </row>
    <row r="31" spans="1:15" s="110" customFormat="1" ht="24.95" customHeight="1" x14ac:dyDescent="0.2">
      <c r="A31" s="193" t="s">
        <v>167</v>
      </c>
      <c r="B31" s="199" t="s">
        <v>168</v>
      </c>
      <c r="C31" s="113">
        <v>3.0343623779658611</v>
      </c>
      <c r="D31" s="115">
        <v>1495</v>
      </c>
      <c r="E31" s="114">
        <v>1491</v>
      </c>
      <c r="F31" s="114">
        <v>1508</v>
      </c>
      <c r="G31" s="114">
        <v>1517</v>
      </c>
      <c r="H31" s="140">
        <v>1501</v>
      </c>
      <c r="I31" s="115">
        <v>-6</v>
      </c>
      <c r="J31" s="116">
        <v>-0.39973351099267157</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3.6838580040187541</v>
      </c>
      <c r="D34" s="115">
        <v>1815</v>
      </c>
      <c r="E34" s="114">
        <v>1748</v>
      </c>
      <c r="F34" s="114">
        <v>1900</v>
      </c>
      <c r="G34" s="114">
        <v>1798</v>
      </c>
      <c r="H34" s="140">
        <v>1783</v>
      </c>
      <c r="I34" s="115">
        <v>32</v>
      </c>
      <c r="J34" s="116">
        <v>1.79472798653954</v>
      </c>
    </row>
    <row r="35" spans="1:10" s="110" customFormat="1" ht="24.95" customHeight="1" x14ac:dyDescent="0.2">
      <c r="A35" s="292" t="s">
        <v>171</v>
      </c>
      <c r="B35" s="293" t="s">
        <v>172</v>
      </c>
      <c r="C35" s="113">
        <v>25.979825042115731</v>
      </c>
      <c r="D35" s="115">
        <v>12800</v>
      </c>
      <c r="E35" s="114">
        <v>12976</v>
      </c>
      <c r="F35" s="114">
        <v>13152</v>
      </c>
      <c r="G35" s="114">
        <v>12795</v>
      </c>
      <c r="H35" s="140">
        <v>12160</v>
      </c>
      <c r="I35" s="115">
        <v>640</v>
      </c>
      <c r="J35" s="116">
        <v>5.2631578947368425</v>
      </c>
    </row>
    <row r="36" spans="1:10" s="110" customFormat="1" ht="24.95" customHeight="1" x14ac:dyDescent="0.2">
      <c r="A36" s="294" t="s">
        <v>173</v>
      </c>
      <c r="B36" s="295" t="s">
        <v>174</v>
      </c>
      <c r="C36" s="125">
        <v>70.334287280034104</v>
      </c>
      <c r="D36" s="143">
        <v>34653</v>
      </c>
      <c r="E36" s="144">
        <v>34672</v>
      </c>
      <c r="F36" s="144">
        <v>35208</v>
      </c>
      <c r="G36" s="144">
        <v>34570</v>
      </c>
      <c r="H36" s="145">
        <v>34031</v>
      </c>
      <c r="I36" s="143">
        <v>622</v>
      </c>
      <c r="J36" s="146">
        <v>1.8277452910581529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2020-09-25T07:03:03Z</dcterms:created>
  <dcterms:modified xsi:type="dcterms:W3CDTF">2020-09-28T08:06:32Z</dcterms:modified>
</cp:coreProperties>
</file>