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H44" i="24"/>
  <c r="D44" i="24"/>
  <c r="C44" i="24"/>
  <c r="M44" i="24" s="1"/>
  <c r="B44" i="24"/>
  <c r="J44" i="24" s="1"/>
  <c r="M43" i="24"/>
  <c r="K43" i="24"/>
  <c r="H43" i="24"/>
  <c r="G43" i="24"/>
  <c r="F43" i="24"/>
  <c r="E43" i="24"/>
  <c r="D43" i="24"/>
  <c r="C43" i="24"/>
  <c r="I43" i="24" s="1"/>
  <c r="B43" i="24"/>
  <c r="J43" i="24" s="1"/>
  <c r="K42" i="24"/>
  <c r="I42" i="24"/>
  <c r="H42" i="24"/>
  <c r="D42" i="24"/>
  <c r="C42" i="24"/>
  <c r="M42" i="24" s="1"/>
  <c r="B42" i="24"/>
  <c r="J42" i="24" s="1"/>
  <c r="M41" i="24"/>
  <c r="L41" i="24"/>
  <c r="K41" i="24"/>
  <c r="H41" i="24"/>
  <c r="G41" i="24"/>
  <c r="F41" i="24"/>
  <c r="E41" i="24"/>
  <c r="D41" i="24"/>
  <c r="C41" i="24"/>
  <c r="I41" i="24" s="1"/>
  <c r="B41" i="24"/>
  <c r="J41" i="24" s="1"/>
  <c r="K40" i="24"/>
  <c r="I40" i="24"/>
  <c r="H40" i="24"/>
  <c r="D40" i="24"/>
  <c r="C40" i="24"/>
  <c r="M40" i="24" s="1"/>
  <c r="B40" i="24"/>
  <c r="J40" i="24" s="1"/>
  <c r="M36" i="24"/>
  <c r="L36" i="24"/>
  <c r="K36" i="24"/>
  <c r="J36" i="24"/>
  <c r="I36" i="24"/>
  <c r="H36" i="24"/>
  <c r="G36" i="24"/>
  <c r="F36" i="24"/>
  <c r="E36" i="24"/>
  <c r="D36" i="24"/>
  <c r="K57" i="15"/>
  <c r="L57" i="15" s="1"/>
  <c r="C38" i="24"/>
  <c r="C37" i="24"/>
  <c r="E37" i="24" s="1"/>
  <c r="C35" i="24"/>
  <c r="C34" i="24"/>
  <c r="C33" i="24"/>
  <c r="C32" i="24"/>
  <c r="G32" i="24" s="1"/>
  <c r="C31" i="24"/>
  <c r="C30" i="24"/>
  <c r="G30" i="24" s="1"/>
  <c r="C29" i="24"/>
  <c r="C28" i="24"/>
  <c r="C27" i="24"/>
  <c r="C26" i="24"/>
  <c r="C25" i="24"/>
  <c r="C24" i="24"/>
  <c r="G24" i="24" s="1"/>
  <c r="C23" i="24"/>
  <c r="C22" i="24"/>
  <c r="G22" i="24" s="1"/>
  <c r="C21" i="24"/>
  <c r="C20" i="24"/>
  <c r="G20" i="24" s="1"/>
  <c r="C19" i="24"/>
  <c r="C18" i="24"/>
  <c r="C17" i="24"/>
  <c r="C16" i="24"/>
  <c r="I16" i="24" s="1"/>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D9" i="24" l="1"/>
  <c r="J9" i="24"/>
  <c r="H9" i="24"/>
  <c r="K9" i="24"/>
  <c r="F9" i="24"/>
  <c r="D7" i="24"/>
  <c r="J7" i="24"/>
  <c r="H7" i="24"/>
  <c r="K7" i="24"/>
  <c r="F7" i="24"/>
  <c r="B14" i="24"/>
  <c r="B6" i="24"/>
  <c r="F27" i="24"/>
  <c r="D27" i="24"/>
  <c r="J27" i="24"/>
  <c r="H27" i="24"/>
  <c r="K27" i="24"/>
  <c r="K30" i="24"/>
  <c r="J30" i="24"/>
  <c r="H30" i="24"/>
  <c r="F30" i="24"/>
  <c r="D30" i="24"/>
  <c r="G21" i="24"/>
  <c r="L21" i="24"/>
  <c r="I21" i="24"/>
  <c r="M21" i="24"/>
  <c r="E21" i="24"/>
  <c r="M38" i="24"/>
  <c r="E38" i="24"/>
  <c r="L38" i="24"/>
  <c r="G38" i="24"/>
  <c r="I38" i="24"/>
  <c r="K8" i="24"/>
  <c r="H8" i="24"/>
  <c r="F8" i="24"/>
  <c r="D8" i="24"/>
  <c r="J8" i="24"/>
  <c r="F21" i="24"/>
  <c r="D21" i="24"/>
  <c r="J21" i="24"/>
  <c r="H21" i="24"/>
  <c r="K21" i="24"/>
  <c r="K24" i="24"/>
  <c r="J24" i="24"/>
  <c r="H24" i="24"/>
  <c r="F24" i="24"/>
  <c r="D24" i="24"/>
  <c r="D38" i="24"/>
  <c r="K38" i="24"/>
  <c r="J38" i="24"/>
  <c r="H38" i="24"/>
  <c r="F38" i="24"/>
  <c r="G15" i="24"/>
  <c r="L15" i="24"/>
  <c r="I15" i="24"/>
  <c r="M15" i="24"/>
  <c r="E15" i="24"/>
  <c r="M18" i="24"/>
  <c r="E18" i="24"/>
  <c r="L18" i="24"/>
  <c r="I18" i="24"/>
  <c r="G18" i="24"/>
  <c r="G31" i="24"/>
  <c r="M31" i="24"/>
  <c r="E31" i="24"/>
  <c r="L31" i="24"/>
  <c r="I31" i="24"/>
  <c r="D15" i="24"/>
  <c r="J15" i="24"/>
  <c r="H15" i="24"/>
  <c r="K15" i="24"/>
  <c r="F15" i="24"/>
  <c r="K18" i="24"/>
  <c r="H18" i="24"/>
  <c r="F18" i="24"/>
  <c r="D18" i="24"/>
  <c r="J18" i="24"/>
  <c r="F31" i="24"/>
  <c r="D31" i="24"/>
  <c r="J31" i="24"/>
  <c r="H31" i="24"/>
  <c r="K31" i="24"/>
  <c r="K34" i="24"/>
  <c r="J34" i="24"/>
  <c r="H34" i="24"/>
  <c r="F34" i="24"/>
  <c r="D34" i="24"/>
  <c r="G25" i="24"/>
  <c r="M25" i="24"/>
  <c r="E25" i="24"/>
  <c r="L25" i="24"/>
  <c r="I25" i="24"/>
  <c r="F25" i="24"/>
  <c r="D25" i="24"/>
  <c r="J25" i="24"/>
  <c r="H25" i="24"/>
  <c r="K25" i="24"/>
  <c r="K28" i="24"/>
  <c r="J28" i="24"/>
  <c r="H28" i="24"/>
  <c r="F28" i="24"/>
  <c r="D28" i="24"/>
  <c r="G19" i="24"/>
  <c r="L19" i="24"/>
  <c r="I19" i="24"/>
  <c r="M19" i="24"/>
  <c r="E19" i="24"/>
  <c r="G35" i="24"/>
  <c r="M35" i="24"/>
  <c r="E35" i="24"/>
  <c r="L35" i="24"/>
  <c r="I35" i="24"/>
  <c r="F19" i="24"/>
  <c r="D19" i="24"/>
  <c r="J19" i="24"/>
  <c r="H19" i="24"/>
  <c r="K19" i="24"/>
  <c r="K22" i="24"/>
  <c r="J22" i="24"/>
  <c r="H22" i="24"/>
  <c r="F22" i="24"/>
  <c r="D22" i="24"/>
  <c r="F35" i="24"/>
  <c r="D35" i="24"/>
  <c r="J35" i="24"/>
  <c r="H35" i="24"/>
  <c r="K35" i="24"/>
  <c r="B45" i="24"/>
  <c r="B39" i="24"/>
  <c r="G29" i="24"/>
  <c r="M29" i="24"/>
  <c r="E29" i="24"/>
  <c r="L29" i="24"/>
  <c r="I29" i="24"/>
  <c r="K16" i="24"/>
  <c r="H16" i="24"/>
  <c r="F16" i="24"/>
  <c r="D16" i="24"/>
  <c r="J16" i="24"/>
  <c r="F29" i="24"/>
  <c r="D29" i="24"/>
  <c r="J29" i="24"/>
  <c r="H29" i="24"/>
  <c r="K29" i="24"/>
  <c r="K32" i="24"/>
  <c r="J32" i="24"/>
  <c r="H32" i="24"/>
  <c r="F32" i="24"/>
  <c r="D32" i="24"/>
  <c r="G23" i="24"/>
  <c r="L23" i="24"/>
  <c r="I23" i="24"/>
  <c r="M23" i="24"/>
  <c r="E23" i="24"/>
  <c r="F23" i="24"/>
  <c r="D23" i="24"/>
  <c r="J23" i="24"/>
  <c r="H23" i="24"/>
  <c r="K23" i="24"/>
  <c r="K26" i="24"/>
  <c r="J26" i="24"/>
  <c r="H26" i="24"/>
  <c r="F26" i="24"/>
  <c r="D26" i="24"/>
  <c r="G7" i="24"/>
  <c r="L7" i="24"/>
  <c r="I7" i="24"/>
  <c r="M7" i="24"/>
  <c r="E7" i="24"/>
  <c r="G9" i="24"/>
  <c r="L9" i="24"/>
  <c r="I9" i="24"/>
  <c r="M9" i="24"/>
  <c r="E9" i="24"/>
  <c r="G17" i="24"/>
  <c r="L17" i="24"/>
  <c r="I17" i="24"/>
  <c r="M17" i="24"/>
  <c r="E17" i="24"/>
  <c r="G33" i="24"/>
  <c r="M33" i="24"/>
  <c r="E33" i="24"/>
  <c r="L33" i="24"/>
  <c r="I33" i="24"/>
  <c r="D17" i="24"/>
  <c r="J17" i="24"/>
  <c r="H17" i="24"/>
  <c r="K17" i="24"/>
  <c r="F17" i="24"/>
  <c r="K20" i="24"/>
  <c r="J20" i="24"/>
  <c r="H20" i="24"/>
  <c r="F20" i="24"/>
  <c r="D20" i="24"/>
  <c r="F33" i="24"/>
  <c r="D33" i="24"/>
  <c r="J33" i="24"/>
  <c r="H33" i="24"/>
  <c r="K33" i="24"/>
  <c r="H37" i="24"/>
  <c r="F37" i="24"/>
  <c r="D37" i="24"/>
  <c r="K37" i="24"/>
  <c r="J37" i="24"/>
  <c r="M8" i="24"/>
  <c r="E8" i="24"/>
  <c r="L8" i="24"/>
  <c r="I8" i="24"/>
  <c r="G8" i="24"/>
  <c r="G27" i="24"/>
  <c r="M27" i="24"/>
  <c r="E27" i="24"/>
  <c r="L27" i="24"/>
  <c r="I27" i="24"/>
  <c r="G16" i="24"/>
  <c r="M20" i="24"/>
  <c r="E20" i="24"/>
  <c r="L20" i="24"/>
  <c r="I28" i="24"/>
  <c r="M28" i="24"/>
  <c r="E28" i="24"/>
  <c r="L28" i="24"/>
  <c r="I37" i="24"/>
  <c r="G37" i="24"/>
  <c r="L37" i="24"/>
  <c r="I20" i="24"/>
  <c r="M37" i="24"/>
  <c r="G28" i="24"/>
  <c r="I26" i="24"/>
  <c r="M26" i="24"/>
  <c r="E26" i="24"/>
  <c r="L26" i="24"/>
  <c r="I34" i="24"/>
  <c r="M34" i="24"/>
  <c r="E34" i="24"/>
  <c r="L34" i="24"/>
  <c r="G34"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M16" i="24"/>
  <c r="E16" i="24"/>
  <c r="L16" i="24"/>
  <c r="I24" i="24"/>
  <c r="M24" i="24"/>
  <c r="E24" i="24"/>
  <c r="L24" i="24"/>
  <c r="I32" i="24"/>
  <c r="M32" i="24"/>
  <c r="E32" i="24"/>
  <c r="L32" i="24"/>
  <c r="C14" i="24"/>
  <c r="C6" i="24"/>
  <c r="M22" i="24"/>
  <c r="E22" i="24"/>
  <c r="L22" i="24"/>
  <c r="I30" i="24"/>
  <c r="M30" i="24"/>
  <c r="E30" i="24"/>
  <c r="L30" i="24"/>
  <c r="C45" i="24"/>
  <c r="C39" i="24"/>
  <c r="I22" i="24"/>
  <c r="G26"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I75" i="24"/>
  <c r="I77" i="24" s="1"/>
  <c r="F40" i="24"/>
  <c r="F42" i="24"/>
  <c r="F44" i="24"/>
  <c r="G40" i="24"/>
  <c r="G42" i="24"/>
  <c r="G44" i="24"/>
  <c r="L43" i="24"/>
  <c r="L40" i="24"/>
  <c r="L42" i="24"/>
  <c r="L44" i="24"/>
  <c r="E40" i="24"/>
  <c r="E42" i="24"/>
  <c r="E44" i="24"/>
  <c r="I79" i="24" l="1"/>
  <c r="H45" i="24"/>
  <c r="F45" i="24"/>
  <c r="D45" i="24"/>
  <c r="K45" i="24"/>
  <c r="J45" i="24"/>
  <c r="J77" i="24"/>
  <c r="K77" i="24"/>
  <c r="I45" i="24"/>
  <c r="G45" i="24"/>
  <c r="L45" i="24"/>
  <c r="M45" i="24"/>
  <c r="E45" i="24"/>
  <c r="M6" i="24"/>
  <c r="E6" i="24"/>
  <c r="L6" i="24"/>
  <c r="I6" i="24"/>
  <c r="G6" i="24"/>
  <c r="I39" i="24"/>
  <c r="G39" i="24"/>
  <c r="L39" i="24"/>
  <c r="M39" i="24"/>
  <c r="E39" i="24"/>
  <c r="M14" i="24"/>
  <c r="E14" i="24"/>
  <c r="L14" i="24"/>
  <c r="G14" i="24"/>
  <c r="I14" i="24"/>
  <c r="K6" i="24"/>
  <c r="H6" i="24"/>
  <c r="F6" i="24"/>
  <c r="D6" i="24"/>
  <c r="J6" i="24"/>
  <c r="K14" i="24"/>
  <c r="H14" i="24"/>
  <c r="F14" i="24"/>
  <c r="D14" i="24"/>
  <c r="J14" i="24"/>
  <c r="H39" i="24"/>
  <c r="F39" i="24"/>
  <c r="D39" i="24"/>
  <c r="K39" i="24"/>
  <c r="J39" i="24"/>
  <c r="J79" i="24" l="1"/>
  <c r="J78" i="24"/>
  <c r="K79" i="24"/>
  <c r="K78" i="24"/>
  <c r="I78" i="24"/>
  <c r="I83" i="24" l="1"/>
  <c r="I82" i="24"/>
  <c r="I81" i="24"/>
</calcChain>
</file>

<file path=xl/sharedStrings.xml><?xml version="1.0" encoding="utf-8"?>
<sst xmlns="http://schemas.openxmlformats.org/spreadsheetml/2006/main" count="1712" uniqueCount="521">
  <si>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</si>
  <si>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</si>
  <si>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</si>
  <si>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</si>
  <si>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</si>
  <si>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</si>
  <si>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</si>
  <si>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</si>
  <si>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</si>
  <si>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</si>
  <si>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</si>
  <si>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</si>
  <si>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</si>
  <si>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Harburg (03353)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</si>
  <si>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</si>
  <si>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</si>
  <si>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</si>
  <si>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</si>
  <si>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</si>
  <si>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</si>
  <si>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</si>
  <si>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</si>
  <si>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</si>
  <si>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</si>
  <si>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</si>
  <si>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</si>
  <si>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</si>
  <si>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</si>
  <si>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</si>
  <si>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</si>
  <si>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</si>
  <si>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</si>
  <si>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</si>
  <si>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</si>
  <si>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</si>
  <si>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</si>
  <si>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</si>
  <si>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</si>
  <si>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</si>
  <si>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</si>
  <si>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</si>
  <si>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</si>
  <si>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</si>
  <si>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</si>
  <si>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</si>
  <si>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</si>
  <si>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</si>
  <si>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</si>
  <si>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</si>
  <si>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</si>
  <si>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</si>
  <si>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</si>
  <si>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</si>
  <si>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</si>
  <si>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</si>
  <si>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</si>
  <si>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</si>
  <si>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</si>
  <si>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</si>
  <si>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</si>
  <si>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</si>
  <si>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</si>
  <si>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</si>
  <si>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</si>
  <si>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</si>
  <si>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</si>
  <si>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</si>
  <si>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</si>
  <si>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</si>
  <si>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</si>
  <si>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</si>
  <si>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</si>
  <si>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</si>
  <si>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</si>
  <si>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</si>
  <si>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</si>
  <si>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</si>
  <si>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</si>
  <si>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</si>
  <si>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</si>
  <si>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</si>
  <si>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</si>
  <si>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</si>
  <si>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</si>
  <si>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</si>
  <si>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</si>
  <si>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</si>
  <si>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</si>
  <si>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</si>
  <si>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</si>
  <si>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</si>
  <si>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</si>
  <si>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Harburg (03353);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</si>
  <si>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</si>
  <si>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</si>
  <si>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</si>
  <si>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</si>
  <si>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</si>
  <si>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</si>
  <si>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</si>
  <si>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</si>
  <si>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</si>
  <si>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</si>
  <si>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</si>
  <si>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</si>
  <si>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</si>
  <si>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</si>
  <si>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</si>
  <si>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</si>
  <si>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</si>
  <si>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</si>
  <si>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</si>
  <si>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</si>
  <si>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</si>
  <si>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</si>
  <si>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</si>
  <si>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</si>
  <si>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</si>
  <si>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</si>
  <si>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</si>
  <si>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</si>
  <si>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</si>
  <si>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</si>
  <si>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</si>
  <si>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</si>
  <si>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</si>
  <si>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</si>
  <si>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</si>
  <si>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</si>
  <si>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Niedersachsen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</si>
  <si>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</si>
  <si>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</si>
  <si>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</si>
  <si>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</si>
  <si>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</si>
  <si>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</si>
  <si>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</si>
  <si>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</si>
  <si>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</si>
  <si>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</si>
  <si>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</si>
  <si>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</si>
  <si>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</si>
  <si>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</si>
  <si>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</si>
  <si>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</si>
  <si>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</si>
  <si>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</si>
  <si>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</si>
  <si>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</si>
  <si>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</si>
  <si>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</si>
  <si>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</si>
  <si>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</si>
  <si>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</si>
  <si>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</si>
  <si>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</si>
  <si>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</si>
  <si>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</si>
  <si>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</si>
  <si>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</si>
  <si>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</si>
  <si>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</si>
  <si>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</si>
  <si>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</si>
  <si>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</si>
  <si>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</si>
  <si>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</si>
  <si>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</si>
  <si>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</si>
  <si>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</si>
  <si>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</si>
  <si>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</si>
  <si>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</si>
  <si>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</si>
  <si>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</si>
  <si>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</si>
  <si>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</si>
  <si>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</si>
  <si>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</si>
  <si>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</si>
  <si>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</si>
  <si>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</si>
  <si>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Harburg (03353)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</si>
  <si>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</si>
  <si>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</si>
  <si>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</si>
  <si>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</si>
  <si>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</si>
  <si>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</si>
  <si>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</si>
  <si>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</si>
  <si>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</si>
  <si>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</si>
  <si>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</si>
  <si>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</si>
  <si>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</si>
  <si>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</si>
  <si>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</si>
  <si>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</si>
  <si>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</si>
  <si>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</si>
  <si>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</si>
  <si>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</si>
  <si>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</si>
  <si>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</si>
  <si>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</si>
  <si>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</si>
  <si>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</si>
  <si>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</si>
  <si>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</si>
  <si>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</si>
  <si>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</si>
  <si>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</si>
  <si>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</si>
  <si>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</si>
  <si>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</si>
  <si>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</si>
  <si>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</si>
  <si>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</si>
  <si>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</si>
  <si>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</si>
  <si>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</si>
  <si>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</si>
  <si>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</si>
  <si>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</si>
  <si>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</si>
  <si>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</si>
  <si>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</si>
  <si>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</si>
  <si>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</si>
  <si>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</si>
  <si>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</si>
  <si>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</si>
  <si>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</si>
  <si>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</si>
  <si>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</si>
  <si>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</si>
  <si>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</si>
  <si>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</si>
  <si>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</si>
  <si>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</si>
  <si>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</si>
  <si>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</si>
  <si>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</si>
  <si>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</si>
  <si>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</si>
  <si>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</si>
  <si>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</si>
  <si>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</si>
  <si>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</si>
  <si>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</si>
  <si>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</si>
  <si>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</si>
  <si>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</si>
  <si>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</si>
  <si>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</si>
  <si>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</si>
  <si>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</si>
  <si>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</si>
  <si>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</si>
  <si>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</si>
  <si>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</si>
  <si>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</si>
  <si>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</si>
  <si>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</si>
  <si>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</si>
  <si>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</si>
  <si>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</si>
  <si>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</si>
  <si>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</si>
  <si>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</si>
  <si>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</si>
  <si>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</si>
  <si>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</si>
  <si>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</si>
  <si>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</si>
  <si>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</si>
  <si>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</si>
  <si>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</si>
  <si>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</si>
  <si>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</si>
  <si>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</si>
  <si>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</si>
  <si>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</si>
  <si>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</si>
  <si>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</si>
  <si>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</si>
  <si>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</si>
  <si>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</si>
  <si>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</si>
  <si>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</si>
  <si>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</si>
  <si>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</si>
  <si>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</si>
  <si>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</si>
  <si>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</si>
  <si>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</si>
  <si>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</si>
  <si>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</si>
  <si>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</si>
  <si>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</si>
  <si>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</si>
  <si>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</si>
  <si>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</si>
  <si>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</si>
  <si>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</si>
  <si>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</si>
  <si>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</si>
  <si>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</si>
  <si>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</si>
  <si>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</si>
  <si>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</si>
  <si>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</si>
  <si>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</si>
  <si>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</si>
  <si>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</si>
  <si>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</si>
  <si>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</si>
  <si>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</si>
  <si>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</si>
  <si>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</si>
  <si>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</si>
  <si>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</si>
  <si>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</si>
  <si>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</si>
  <si>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</si>
  <si>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</si>
  <si>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</si>
  <si>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</si>
  <si>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</si>
  <si>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</si>
  <si>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</si>
  <si>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</si>
  <si>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</si>
  <si>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</si>
  <si>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</si>
  <si>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</si>
  <si>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</si>
  <si>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</si>
  <si>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</si>
  <si>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</si>
  <si>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</si>
  <si>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</si>
  <si>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</si>
  <si>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</si>
  <si>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</si>
  <si>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</si>
  <si>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</si>
  <si>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</si>
  <si>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</si>
  <si>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</si>
  <si>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</si>
  <si>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</si>
  <si>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</si>
  <si>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</si>
  <si>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</si>
  <si>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</si>
  <si>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</si>
  <si>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</si>
  <si>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</si>
  <si>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</si>
  <si>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</si>
  <si>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</si>
  <si>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</si>
  <si>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</si>
  <si>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</si>
  <si>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</si>
  <si>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</si>
  <si>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</si>
  <si>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</si>
  <si>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</si>
  <si>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</si>
  <si>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Harburg (03353);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</si>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</sst>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{C490C3C0-FFC5-452D-99F4-87031C887E4B}</c15:txfldGUID>
                      <c15:f>Daten_Diagramme!$D$6</c15:f>
                      <c15:dlblFieldTableCache>
                        <c:ptCount val="1"/>
                        <c:pt idx="0">
                          <c:v>2.4</c:v>
                        </c:pt>
                      </c15:dlblFieldTableCache>
                    </c15:dlblFTEntry>
                  </c15:dlblFieldTable>
                  <c15:showDataLabelsRange val="0"/>
                </c:ext>
                <c:ext xmlns:c16="http://schemas.microsoft.com/office/drawing/2014/chart" uri="{C3380CC4-5D6E-409C-BE32-E72D297353CC}">
                  <c16:uniqueId val="{00000000-2A1E-4D14-99D0-83182097ED1A}"/>
                </c:ext>
              </c:extLst>
            </c:dLbl>
            <c:dLbl>
              <c:idx val="1"/>
              <c:tx>
                <c:strRef>
                  <c:f>Daten_Diagramme!$D$7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{6B83AD92-FF8F-4719-A137-080710B47FE5}</c15:txfldGUID>
                      <c15:f>Daten_Diagramme!$D$7</c15:f>
                      <c15:dlblFieldTableCache>
                        <c:ptCount val="1"/>
                        <c:pt idx="0">
                          <c:v>1.4</c:v>
                        </c:pt>
                      </c15:dlblFieldTableCache>
                    </c15:dlblFTEntry>
                  </c15:dlblFieldTable>
                  <c15:showDataLabelsRange val="0"/>
                </c:ext>
                <c:ext xmlns:c16="http://schemas.microsoft.com/office/drawing/2014/chart" uri="{C3380CC4-5D6E-409C-BE32-E72D297353CC}">
                  <c16:uniqueId val="{00000001-2A1E-4D14-99D0-83182097ED1A}"/>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{54B58470-1FB8-4FEF-9A3C-ABF93679A8F9}</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2A1E-4D14-99D0-83182097ED1A}"/>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{6F9AE6F0-E8AC-45C2-8A0F-BB6416C766E7}</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2A1E-4D14-99D0-83182097ED1A}"/>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2.3896056696347445</c:v>
                </c:pt>
                <c:pt idx="1">
                  <c:v>1.4040057212208159</c:v>
                </c:pt>
                <c:pt idx="2">
                  <c:v>1.1186464311118853</c:v>
                </c:pt>
                <c:pt idx="3">
                  <c:v>1.0875687030768</c:v>
                </c:pt>
              </c:numCache>
            </c:numRef>
          </c:val>
          <c:extLst>
            <c:ext xmlns:c16="http://schemas.microsoft.com/office/drawing/2014/chart" uri="{C3380CC4-5D6E-409C-BE32-E72D297353CC}">
              <c16:uniqueId val="{00000004-2A1E-4D14-99D0-83182097ED1A}"/>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{03D35341-361B-4C77-9CFD-0EFB3FE4AC64}</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2A1E-4D14-99D0-83182097ED1A}"/>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{ADB9F0D9-6434-499E-BF0A-1FAC68823627}</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2A1E-4D14-99D0-83182097ED1A}"/>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{B907CAA1-9584-4A5E-87D0-7FFD58A33C44}</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2A1E-4D14-99D0-83182097ED1A}"/>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{B34A3050-7E6C-4BD9-A09A-9101305CECF9}</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2A1E-4D14-99D0-83182097ED1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2A1E-4D14-99D0-83182097ED1A}"/>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A1E-4D14-99D0-83182097ED1A}"/>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{E0BDFADE-CE54-4622-B5D4-29905296708A}</c15:txfldGUID>
                      <c15:f>Daten_Diagramme!$E$6</c15:f>
                      <c15:dlblFieldTableCache>
                        <c:ptCount val="1"/>
                        <c:pt idx="0">
                          <c:v>6.9</c:v>
                        </c:pt>
                      </c15:dlblFieldTableCache>
                    </c15:dlblFTEntry>
                  </c15:dlblFieldTable>
                  <c15:showDataLabelsRange val="0"/>
                </c:ext>
                <c:ext xmlns:c16="http://schemas.microsoft.com/office/drawing/2014/chart" uri="{C3380CC4-5D6E-409C-BE32-E72D297353CC}">
                  <c16:uniqueId val="{00000000-2B5E-437E-B31E-FA3C33BDCC15}"/>
                </c:ext>
              </c:extLst>
            </c:dLbl>
            <c:dLbl>
              <c:idx val="1"/>
              <c:tx>
                <c:strRef>
                  <c:f>Daten_Diagramme!$E$7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{79E5B5C5-D0F0-424B-896D-D6A77BE1660B}</c15:txfldGUID>
                      <c15:f>Daten_Diagramme!$E$7</c15:f>
                      <c15:dlblFieldTableCache>
                        <c:ptCount val="1"/>
                        <c:pt idx="0">
                          <c:v>-2.9</c:v>
                        </c:pt>
                      </c15:dlblFieldTableCache>
                    </c15:dlblFTEntry>
                  </c15:dlblFieldTable>
                  <c15:showDataLabelsRange val="0"/>
                </c:ext>
                <c:ext xmlns:c16="http://schemas.microsoft.com/office/drawing/2014/chart" uri="{C3380CC4-5D6E-409C-BE32-E72D297353CC}">
                  <c16:uniqueId val="{00000001-2B5E-437E-B31E-FA3C33BDCC15}"/>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{1C521EE7-64A6-44B6-AC4A-79FF62257D7B}</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2B5E-437E-B31E-FA3C33BDCC15}"/>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{96FB0029-49B6-40F1-A44E-DE44CE109AC2}</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2B5E-437E-B31E-FA3C33BDCC1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6.931945322761103</c:v>
                </c:pt>
                <c:pt idx="1">
                  <c:v>-2.8801937126160149</c:v>
                </c:pt>
                <c:pt idx="2">
                  <c:v>-2.7637010795899166</c:v>
                </c:pt>
                <c:pt idx="3">
                  <c:v>-2.8655893304673015</c:v>
                </c:pt>
              </c:numCache>
            </c:numRef>
          </c:val>
          <c:extLst>
            <c:ext xmlns:c16="http://schemas.microsoft.com/office/drawing/2014/chart" uri="{C3380CC4-5D6E-409C-BE32-E72D297353CC}">
              <c16:uniqueId val="{00000004-2B5E-437E-B31E-FA3C33BDCC15}"/>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{DCF4960C-0D9F-4401-8347-4AB9FC8D93AD}</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2B5E-437E-B31E-FA3C33BDCC15}"/>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{9BA2D291-9720-4C02-8BE8-3CC08F25F961}</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2B5E-437E-B31E-FA3C33BDCC15}"/>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{8593D833-D01E-4C44-A768-43ED760052B0}</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2B5E-437E-B31E-FA3C33BDCC15}"/>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{75ED2F00-52E5-49EC-9B15-8E89BE45BF94}</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2B5E-437E-B31E-FA3C33BDCC1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2B5E-437E-B31E-FA3C33BDCC15}"/>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B5E-437E-B31E-FA3C33BDCC15}"/>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{2E591EC3-A875-4C46-A988-88BF8FCFE60A}</c15:txfldGUID>
                      <c15:f>Daten_Diagramme!$D$14</c15:f>
                      <c15:dlblFieldTableCache>
                        <c:ptCount val="1"/>
                        <c:pt idx="0">
                          <c:v>2.4</c:v>
                        </c:pt>
                      </c15:dlblFieldTableCache>
                    </c15:dlblFTEntry>
                  </c15:dlblFieldTable>
                  <c15:showDataLabelsRange val="0"/>
                </c:ext>
                <c:ext xmlns:c16="http://schemas.microsoft.com/office/drawing/2014/chart" uri="{C3380CC4-5D6E-409C-BE32-E72D297353CC}">
                  <c16:uniqueId val="{00000000-77CC-4625-876E-D38BECBA41BF}"/>
                </c:ext>
              </c:extLst>
            </c:dLbl>
            <c:dLbl>
              <c:idx val="1"/>
              <c:tx>
                <c:strRef>
                  <c:f>Daten_Diagramme!$D$15</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{02CB1E53-0F13-43E7-929C-46248A0811E8}</c15:txfldGUID>
                      <c15:f>Daten_Diagramme!$D$15</c15:f>
                      <c15:dlblFieldTableCache>
                        <c:ptCount val="1"/>
                        <c:pt idx="0">
                          <c:v>3.8</c:v>
                        </c:pt>
                      </c15:dlblFieldTableCache>
                    </c15:dlblFTEntry>
                  </c15:dlblFieldTable>
                  <c15:showDataLabelsRange val="0"/>
                </c:ext>
                <c:ext xmlns:c16="http://schemas.microsoft.com/office/drawing/2014/chart" uri="{C3380CC4-5D6E-409C-BE32-E72D297353CC}">
                  <c16:uniqueId val="{00000001-77CC-4625-876E-D38BECBA41BF}"/>
                </c:ext>
              </c:extLst>
            </c:dLbl>
            <c:dLbl>
              <c:idx val="2"/>
              <c:tx>
                <c:strRef>
                  <c:f>Daten_Diagramme!$D$16</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{B776876B-26B8-4CD5-9515-8DD12C924735}</c15:txfldGUID>
                      <c15:f>Daten_Diagramme!$D$16</c15:f>
                      <c15:dlblFieldTableCache>
                        <c:ptCount val="1"/>
                        <c:pt idx="0">
                          <c:v>1.5</c:v>
                        </c:pt>
                      </c15:dlblFieldTableCache>
                    </c15:dlblFTEntry>
                  </c15:dlblFieldTable>
                  <c15:showDataLabelsRange val="0"/>
                </c:ext>
                <c:ext xmlns:c16="http://schemas.microsoft.com/office/drawing/2014/chart" uri="{C3380CC4-5D6E-409C-BE32-E72D297353CC}">
                  <c16:uniqueId val="{00000002-77CC-4625-876E-D38BECBA41BF}"/>
                </c:ext>
              </c:extLst>
            </c:dLbl>
            <c:dLbl>
              <c:idx val="3"/>
              <c:tx>
                <c:strRef>
                  <c:f>Daten_Diagramme!$D$17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{277890E5-0E6F-4CCC-A60B-BF36A7EFC4FB}</c15:txfldGUID>
                      <c15:f>Daten_Diagramme!$D$17</c15:f>
                      <c15:dlblFieldTableCache>
                        <c:ptCount val="1"/>
                        <c:pt idx="0">
                          <c:v>0.2</c:v>
                        </c:pt>
                      </c15:dlblFieldTableCache>
                    </c15:dlblFTEntry>
                  </c15:dlblFieldTable>
                  <c15:showDataLabelsRange val="0"/>
                </c:ext>
                <c:ext xmlns:c16="http://schemas.microsoft.com/office/drawing/2014/chart" uri="{C3380CC4-5D6E-409C-BE32-E72D297353CC}">
                  <c16:uniqueId val="{00000003-77CC-4625-876E-D38BECBA41BF}"/>
                </c:ext>
              </c:extLst>
            </c:dLbl>
            <c:dLbl>
              <c:idx val="4"/>
              <c:tx>
                <c:strRef>
                  <c:f>Daten_Diagramme!$D$18</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{29AE1B7D-4958-4965-AEF3-4D3640D74564}</c15:txfldGUID>
                      <c15:f>Daten_Diagramme!$D$18</c15:f>
                      <c15:dlblFieldTableCache>
                        <c:ptCount val="1"/>
                        <c:pt idx="0">
                          <c:v>-1.7</c:v>
                        </c:pt>
                      </c15:dlblFieldTableCache>
                    </c15:dlblFTEntry>
                  </c15:dlblFieldTable>
                  <c15:showDataLabelsRange val="0"/>
                </c:ext>
                <c:ext xmlns:c16="http://schemas.microsoft.com/office/drawing/2014/chart" uri="{C3380CC4-5D6E-409C-BE32-E72D297353CC}">
                  <c16:uniqueId val="{00000004-77CC-4625-876E-D38BECBA41BF}"/>
                </c:ext>
              </c:extLst>
            </c:dLbl>
            <c:dLbl>
              <c:idx val="5"/>
              <c:tx>
                <c:strRef>
                  <c:f>Daten_Diagramme!$D$19</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{1B64CBB9-E111-49CF-834B-1EB06AD113F0}</c15:txfldGUID>
                      <c15:f>Daten_Diagramme!$D$19</c15:f>
                      <c15:dlblFieldTableCache>
                        <c:ptCount val="1"/>
                        <c:pt idx="0">
                          <c:v>1.5</c:v>
                        </c:pt>
                      </c15:dlblFieldTableCache>
                    </c15:dlblFTEntry>
                  </c15:dlblFieldTable>
                  <c15:showDataLabelsRange val="0"/>
                </c:ext>
                <c:ext xmlns:c16="http://schemas.microsoft.com/office/drawing/2014/chart" uri="{C3380CC4-5D6E-409C-BE32-E72D297353CC}">
                  <c16:uniqueId val="{00000005-77CC-4625-876E-D38BECBA41BF}"/>
                </c:ext>
              </c:extLst>
            </c:dLbl>
            <c:dLbl>
              <c:idx val="6"/>
              <c:tx>
                <c:strRef>
                  <c:f>Daten_Diagramme!$D$20</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{E59FCDB7-F48E-44AC-A996-534CA5D225C7}</c15:txfldGUID>
                      <c15:f>Daten_Diagramme!$D$20</c15:f>
                      <c15:dlblFieldTableCache>
                        <c:ptCount val="1"/>
                        <c:pt idx="0">
                          <c:v>-0.1</c:v>
                        </c:pt>
                      </c15:dlblFieldTableCache>
                    </c15:dlblFTEntry>
                  </c15:dlblFieldTable>
                  <c15:showDataLabelsRange val="0"/>
                </c:ext>
                <c:ext xmlns:c16="http://schemas.microsoft.com/office/drawing/2014/chart" uri="{C3380CC4-5D6E-409C-BE32-E72D297353CC}">
                  <c16:uniqueId val="{00000006-77CC-4625-876E-D38BECBA41BF}"/>
                </c:ext>
              </c:extLst>
            </c:dLbl>
            <c:dLbl>
              <c:idx val="7"/>
              <c:tx>
                <c:strRef>
                  <c:f>Daten_Diagramme!$D$21</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{375612C5-1F05-4F8A-81A2-6144BD7C2A6E}</c15:txfldGUID>
                      <c15:f>Daten_Diagramme!$D$21</c15:f>
                      <c15:dlblFieldTableCache>
                        <c:ptCount val="1"/>
                        <c:pt idx="0">
                          <c:v>0.9</c:v>
                        </c:pt>
                      </c15:dlblFieldTableCache>
                    </c15:dlblFTEntry>
                  </c15:dlblFieldTable>
                  <c15:showDataLabelsRange val="0"/>
                </c:ext>
                <c:ext xmlns:c16="http://schemas.microsoft.com/office/drawing/2014/chart" uri="{C3380CC4-5D6E-409C-BE32-E72D297353CC}">
                  <c16:uniqueId val="{00000007-77CC-4625-876E-D38BECBA41BF}"/>
                </c:ext>
              </c:extLst>
            </c:dLbl>
            <c:dLbl>
              <c:idx val="8"/>
              <c:tx>
                <c:strRef>
                  <c:f>Daten_Diagramme!$D$22</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{075471B1-DCBB-4C35-A8F2-02F11DE113F9}</c15:txfldGUID>
                      <c15:f>Daten_Diagramme!$D$22</c15:f>
                      <c15:dlblFieldTableCache>
                        <c:ptCount val="1"/>
                        <c:pt idx="0">
                          <c:v>4.1</c:v>
                        </c:pt>
                      </c15:dlblFieldTableCache>
                    </c15:dlblFTEntry>
                  </c15:dlblFieldTable>
                  <c15:showDataLabelsRange val="0"/>
                </c:ext>
                <c:ext xmlns:c16="http://schemas.microsoft.com/office/drawing/2014/chart" uri="{C3380CC4-5D6E-409C-BE32-E72D297353CC}">
                  <c16:uniqueId val="{00000008-77CC-4625-876E-D38BECBA41BF}"/>
                </c:ext>
              </c:extLst>
            </c:dLbl>
            <c:dLbl>
              <c:idx val="9"/>
              <c:tx>
                <c:strRef>
                  <c:f>Daten_Diagramme!$D$23</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{C0A391EE-550F-4A92-91BE-BAA89AA4E13D}</c15:txfldGUID>
                      <c15:f>Daten_Diagramme!$D$23</c15:f>
                      <c15:dlblFieldTableCache>
                        <c:ptCount val="1"/>
                        <c:pt idx="0">
                          <c:v>-0.1</c:v>
                        </c:pt>
                      </c15:dlblFieldTableCache>
                    </c15:dlblFTEntry>
                  </c15:dlblFieldTable>
                  <c15:showDataLabelsRange val="0"/>
                </c:ext>
                <c:ext xmlns:c16="http://schemas.microsoft.com/office/drawing/2014/chart" uri="{C3380CC4-5D6E-409C-BE32-E72D297353CC}">
                  <c16:uniqueId val="{00000009-77CC-4625-876E-D38BECBA41BF}"/>
                </c:ext>
              </c:extLst>
            </c:dLbl>
            <c:dLbl>
              <c:idx val="10"/>
              <c:tx>
                <c:strRef>
                  <c:f>Daten_Diagramme!$D$24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{14E1001F-6759-4559-866D-C85C2B3A2A26}</c15:txfldGUID>
                      <c15:f>Daten_Diagramme!$D$24</c15:f>
                      <c15:dlblFieldTableCache>
                        <c:ptCount val="1"/>
                        <c:pt idx="0">
                          <c:v>0.8</c:v>
                        </c:pt>
                      </c15:dlblFieldTableCache>
                    </c15:dlblFTEntry>
                  </c15:dlblFieldTable>
                  <c15:showDataLabelsRange val="0"/>
                </c:ext>
                <c:ext xmlns:c16="http://schemas.microsoft.com/office/drawing/2014/chart" uri="{C3380CC4-5D6E-409C-BE32-E72D297353CC}">
                  <c16:uniqueId val="{0000000A-77CC-4625-876E-D38BECBA41BF}"/>
                </c:ext>
              </c:extLst>
            </c:dLbl>
            <c:dLbl>
              <c:idx val="11"/>
              <c:tx>
                <c:strRef>
                  <c:f>Daten_Diagramme!$D$25</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{D50B03E8-905E-42F1-9CC5-C52D4905498C}</c15:txfldGUID>
                      <c15:f>Daten_Diagramme!$D$25</c15:f>
                      <c15:dlblFieldTableCache>
                        <c:ptCount val="1"/>
                        <c:pt idx="0">
                          <c:v>7.1</c:v>
                        </c:pt>
                      </c15:dlblFieldTableCache>
                    </c15:dlblFTEntry>
                  </c15:dlblFieldTable>
                  <c15:showDataLabelsRange val="0"/>
                </c:ext>
                <c:ext xmlns:c16="http://schemas.microsoft.com/office/drawing/2014/chart" uri="{C3380CC4-5D6E-409C-BE32-E72D297353CC}">
                  <c16:uniqueId val="{0000000B-77CC-4625-876E-D38BECBA41BF}"/>
                </c:ext>
              </c:extLst>
            </c:dLbl>
            <c:dLbl>
              <c:idx val="12"/>
              <c:tx>
                <c:strRef>
                  <c:f>Daten_Diagramme!$D$26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{3B38567B-3E5F-47AB-AAEF-6226427F8128}</c15:txfldGUID>
                      <c15:f>Daten_Diagramme!$D$26</c15:f>
                      <c15:dlblFieldTableCache>
                        <c:ptCount val="1"/>
                        <c:pt idx="0">
                          <c:v>0.0</c:v>
                        </c:pt>
                      </c15:dlblFieldTableCache>
                    </c15:dlblFTEntry>
                  </c15:dlblFieldTable>
                  <c15:showDataLabelsRange val="0"/>
                </c:ext>
                <c:ext xmlns:c16="http://schemas.microsoft.com/office/drawing/2014/chart" uri="{C3380CC4-5D6E-409C-BE32-E72D297353CC}">
                  <c16:uniqueId val="{0000000C-77CC-4625-876E-D38BECBA41BF}"/>
                </c:ext>
              </c:extLst>
            </c:dLbl>
            <c:dLbl>
              <c:idx val="13"/>
              <c:tx>
                <c:strRef>
                  <c:f>Daten_Diagramme!$D$27</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{670902AF-E2EF-447B-B9E6-831C7FB8BB8E}</c15:txfldGUID>
                      <c15:f>Daten_Diagramme!$D$27</c15:f>
                      <c15:dlblFieldTableCache>
                        <c:ptCount val="1"/>
                        <c:pt idx="0">
                          <c:v>4.3</c:v>
                        </c:pt>
                      </c15:dlblFieldTableCache>
                    </c15:dlblFTEntry>
                  </c15:dlblFieldTable>
                  <c15:showDataLabelsRange val="0"/>
                </c:ext>
                <c:ext xmlns:c16="http://schemas.microsoft.com/office/drawing/2014/chart" uri="{C3380CC4-5D6E-409C-BE32-E72D297353CC}">
                  <c16:uniqueId val="{0000000D-77CC-4625-876E-D38BECBA41BF}"/>
                </c:ext>
              </c:extLst>
            </c:dLbl>
            <c:dLbl>
              <c:idx val="14"/>
              <c:tx>
                <c:strRef>
                  <c:f>Daten_Diagramme!$D$28</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{D1529FAB-7048-4C54-9876-81FA91DB0C92}</c15:txfldGUID>
                      <c15:f>Daten_Diagramme!$D$28</c15:f>
                      <c15:dlblFieldTableCache>
                        <c:ptCount val="1"/>
                        <c:pt idx="0">
                          <c:v>5.0</c:v>
                        </c:pt>
                      </c15:dlblFieldTableCache>
                    </c15:dlblFTEntry>
                  </c15:dlblFieldTable>
                  <c15:showDataLabelsRange val="0"/>
                </c:ext>
                <c:ext xmlns:c16="http://schemas.microsoft.com/office/drawing/2014/chart" uri="{C3380CC4-5D6E-409C-BE32-E72D297353CC}">
                  <c16:uniqueId val="{0000000E-77CC-4625-876E-D38BECBA41BF}"/>
                </c:ext>
              </c:extLst>
            </c:dLbl>
            <c:dLbl>
              <c:idx val="15"/>
              <c:tx>
                <c:strRef>
                  <c:f>Daten_Diagramme!$D$29</c:f>
                  <c:strCache>
                    <c:ptCount val="1"/>
                    <c:pt idx="0">
                      <c:v>-8.7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{2613EEAA-41F9-443A-BA9D-B04703665AA2}</c15:txfldGUID>
                      <c15:f>Daten_Diagramme!$D$29</c15:f>
                      <c15:dlblFieldTableCache>
                        <c:ptCount val="1"/>
                        <c:pt idx="0">
                          <c:v>-8.7</c:v>
                        </c:pt>
                      </c15:dlblFieldTableCache>
                    </c15:dlblFTEntry>
                  </c15:dlblFieldTable>
                  <c15:showDataLabelsRange val="0"/>
                </c:ext>
                <c:ext xmlns:c16="http://schemas.microsoft.com/office/drawing/2014/chart" uri="{C3380CC4-5D6E-409C-BE32-E72D297353CC}">
                  <c16:uniqueId val="{0000000F-77CC-4625-876E-D38BECBA41BF}"/>
                </c:ext>
              </c:extLst>
            </c:dLbl>
            <c:dLbl>
              <c:idx val="16"/>
              <c:tx>
                <c:strRef>
                  <c:f>Daten_Diagramme!$D$30</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{EB74FA26-708D-4E6B-9B9F-A762C85DE92C}</c15:txfldGUID>
                      <c15:f>Daten_Diagramme!$D$30</c15:f>
                      <c15:dlblFieldTableCache>
                        <c:ptCount val="1"/>
                        <c:pt idx="0">
                          <c:v>3.6</c:v>
                        </c:pt>
                      </c15:dlblFieldTableCache>
                    </c15:dlblFTEntry>
                  </c15:dlblFieldTable>
                  <c15:showDataLabelsRange val="0"/>
                </c:ext>
                <c:ext xmlns:c16="http://schemas.microsoft.com/office/drawing/2014/chart" uri="{C3380CC4-5D6E-409C-BE32-E72D297353CC}">
                  <c16:uniqueId val="{00000010-77CC-4625-876E-D38BECBA41BF}"/>
                </c:ext>
              </c:extLst>
            </c:dLbl>
            <c:dLbl>
              <c:idx val="17"/>
              <c:tx>
                <c:strRef>
                  <c:f>Daten_Diagramme!$D$31</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{FB68A802-22D8-422F-9171-5BBF82C709D8}</c15:txfldGUID>
                      <c15:f>Daten_Diagramme!$D$31</c15:f>
                      <c15:dlblFieldTableCache>
                        <c:ptCount val="1"/>
                        <c:pt idx="0">
                          <c:v>2.4</c:v>
                        </c:pt>
                      </c15:dlblFieldTableCache>
                    </c15:dlblFTEntry>
                  </c15:dlblFieldTable>
                  <c15:showDataLabelsRange val="0"/>
                </c:ext>
                <c:ext xmlns:c16="http://schemas.microsoft.com/office/drawing/2014/chart" uri="{C3380CC4-5D6E-409C-BE32-E72D297353CC}">
                  <c16:uniqueId val="{00000011-77CC-4625-876E-D38BECBA41BF}"/>
                </c:ext>
              </c:extLst>
            </c:dLbl>
            <c:dLbl>
              <c:idx val="18"/>
              <c:tx>
                <c:strRef>
                  <c:f>Daten_Diagramme!$D$32</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{2A59B6EE-1467-45DD-9868-DBFB6DC85CE8}</c15:txfldGUID>
                      <c15:f>Daten_Diagramme!$D$32</c15:f>
                      <c15:dlblFieldTableCache>
                        <c:ptCount val="1"/>
                        <c:pt idx="0">
                          <c:v>3.6</c:v>
                        </c:pt>
                      </c15:dlblFieldTableCache>
                    </c15:dlblFTEntry>
                  </c15:dlblFieldTable>
                  <c15:showDataLabelsRange val="0"/>
                </c:ext>
                <c:ext xmlns:c16="http://schemas.microsoft.com/office/drawing/2014/chart" uri="{C3380CC4-5D6E-409C-BE32-E72D297353CC}">
                  <c16:uniqueId val="{00000012-77CC-4625-876E-D38BECBA41BF}"/>
                </c:ext>
              </c:extLst>
            </c:dLbl>
            <c:dLbl>
              <c:idx val="19"/>
              <c:tx>
                <c:strRef>
                  <c:f>Daten_Diagramme!$D$33</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{1ACBF9D9-BDED-4545-A603-F08A2F6F660E}</c15:txfldGUID>
                      <c15:f>Daten_Diagramme!$D$33</c15:f>
                      <c15:dlblFieldTableCache>
                        <c:ptCount val="1"/>
                        <c:pt idx="0">
                          <c:v>2.3</c:v>
                        </c:pt>
                      </c15:dlblFieldTableCache>
                    </c15:dlblFTEntry>
                  </c15:dlblFieldTable>
                  <c15:showDataLabelsRange val="0"/>
                </c:ext>
                <c:ext xmlns:c16="http://schemas.microsoft.com/office/drawing/2014/chart" uri="{C3380CC4-5D6E-409C-BE32-E72D297353CC}">
                  <c16:uniqueId val="{00000013-77CC-4625-876E-D38BECBA41BF}"/>
                </c:ext>
              </c:extLst>
            </c:dLbl>
            <c:dLbl>
              <c:idx val="20"/>
              <c:tx>
                <c:strRef>
                  <c:f>Daten_Diagramme!$D$34</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{21BDF2AD-E473-41ED-9364-332D8FA9508F}</c15:txfldGUID>
                      <c15:f>Daten_Diagramme!$D$34</c15:f>
                      <c15:dlblFieldTableCache>
                        <c:ptCount val="1"/>
                        <c:pt idx="0">
                          <c:v>2.1</c:v>
                        </c:pt>
                      </c15:dlblFieldTableCache>
                    </c15:dlblFTEntry>
                  </c15:dlblFieldTable>
                  <c15:showDataLabelsRange val="0"/>
                </c:ext>
                <c:ext xmlns:c16="http://schemas.microsoft.com/office/drawing/2014/chart" uri="{C3380CC4-5D6E-409C-BE32-E72D297353CC}">
                  <c16:uniqueId val="{00000014-77CC-4625-876E-D38BECBA41BF}"/>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{9C2A5DBF-F9CB-435B-A2F8-03498242CCE5}</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77CC-4625-876E-D38BECBA41BF}"/>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{D8873763-C94D-4649-8160-77177B27A1FF}</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77CC-4625-876E-D38BECBA41BF}"/>
                </c:ext>
              </c:extLst>
            </c:dLbl>
            <c:dLbl>
              <c:idx val="23"/>
              <c:tx>
                <c:strRef>
                  <c:f>Daten_Diagramme!$D$37</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{7D7D422A-0839-4806-B3CA-B541F4B7663F}</c15:txfldGUID>
                      <c15:f>Daten_Diagramme!$D$37</c15:f>
                      <c15:dlblFieldTableCache>
                        <c:ptCount val="1"/>
                        <c:pt idx="0">
                          <c:v>3.8</c:v>
                        </c:pt>
                      </c15:dlblFieldTableCache>
                    </c15:dlblFTEntry>
                  </c15:dlblFieldTable>
                  <c15:showDataLabelsRange val="0"/>
                </c:ext>
                <c:ext xmlns:c16="http://schemas.microsoft.com/office/drawing/2014/chart" uri="{C3380CC4-5D6E-409C-BE32-E72D297353CC}">
                  <c16:uniqueId val="{00000017-77CC-4625-876E-D38BECBA41BF}"/>
                </c:ext>
              </c:extLst>
            </c:dLbl>
            <c:dLbl>
              <c:idx val="24"/>
              <c:layout>
                <c:manualLayout>
                  <c:x val="4.7769028871392123E-3"/>
                  <c:y val="-4.6876052205785108E-5"/>
                </c:manualLayout>
              </c:layout>
              <c:tx>
                <c:strRef>
                  <c:f>Daten_Diagramme!$D$38</c:f>
                  <c:strCache>
                    <c:ptCount val="1"/>
                    <c:pt idx="0">
                      <c:v>0.5</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{9C89B675-0CA8-4E44-BD7D-5DB30408A653}</c15:txfldGUID>
                      <c15:f>Daten_Diagramme!$D$38</c15:f>
                      <c15:dlblFieldTableCache>
                        <c:ptCount val="1"/>
                        <c:pt idx="0">
                          <c:v>0.5</c:v>
                        </c:pt>
                      </c15:dlblFieldTableCache>
                    </c15:dlblFTEntry>
                  </c15:dlblFieldTable>
                  <c15:showDataLabelsRange val="0"/>
                </c:ext>
                <c:ext xmlns:c16="http://schemas.microsoft.com/office/drawing/2014/chart" uri="{C3380CC4-5D6E-409C-BE32-E72D297353CC}">
                  <c16:uniqueId val="{00000018-77CC-4625-876E-D38BECBA41BF}"/>
                </c:ext>
              </c:extLst>
            </c:dLbl>
            <c:dLbl>
              <c:idx val="25"/>
              <c:tx>
                <c:strRef>
                  <c:f>Daten_Diagramme!$D$39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{604CAC4F-F37C-436D-A39F-60CD04AE57A1}</c15:txfldGUID>
                      <c15:f>Daten_Diagramme!$D$39</c15:f>
                      <c15:dlblFieldTableCache>
                        <c:ptCount val="1"/>
                        <c:pt idx="0">
                          <c:v>2.9</c:v>
                        </c:pt>
                      </c15:dlblFieldTableCache>
                    </c15:dlblFTEntry>
                  </c15:dlblFieldTable>
                  <c15:showDataLabelsRange val="0"/>
                </c:ext>
                <c:ext xmlns:c16="http://schemas.microsoft.com/office/drawing/2014/chart" uri="{C3380CC4-5D6E-409C-BE32-E72D297353CC}">
                  <c16:uniqueId val="{00000019-77CC-4625-876E-D38BECBA41BF}"/>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{C2558336-6AA2-4E9F-B254-1A56E6BF9828}</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77CC-4625-876E-D38BECBA41BF}"/>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{C7EA6AEF-881F-494C-A02A-57A7AD5A2BAB}</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77CC-4625-876E-D38BECBA41BF}"/>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{75C33E9B-6027-42F7-A82D-8A228DDFD87D}</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77CC-4625-876E-D38BECBA41BF}"/>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{C92F37D3-FC3F-4D87-9EA6-71F76E729224}</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77CC-4625-876E-D38BECBA41BF}"/>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{2CCD6C60-B359-4711-B206-18D1D2791D55}</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77CC-4625-876E-D38BECBA41BF}"/>
                </c:ext>
              </c:extLst>
            </c:dLbl>
            <c:dLbl>
              <c:idx val="31"/>
              <c:tx>
                <c:strRef>
                  <c:f>Daten_Diagramme!$D$45</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{E2177A46-FBA4-4B7A-88D5-9DF17EFB02B0}</c15:txfldGUID>
                      <c15:f>Daten_Diagramme!$D$45</c15:f>
                      <c15:dlblFieldTableCache>
                        <c:ptCount val="1"/>
                        <c:pt idx="0">
                          <c:v>2.9</c:v>
                        </c:pt>
                      </c15:dlblFieldTableCache>
                    </c15:dlblFTEntry>
                  </c15:dlblFieldTable>
                  <c15:showDataLabelsRange val="0"/>
                </c:ext>
                <c:ext xmlns:c16="http://schemas.microsoft.com/office/drawing/2014/chart" uri="{C3380CC4-5D6E-409C-BE32-E72D297353CC}">
                  <c16:uniqueId val="{0000001F-77CC-4625-876E-D38BECBA41B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2.3896056696347445</c:v>
                </c:pt>
                <c:pt idx="1">
                  <c:v>3.8034865293185418</c:v>
                </c:pt>
                <c:pt idx="2">
                  <c:v>1.4516129032258065</c:v>
                </c:pt>
                <c:pt idx="3">
                  <c:v>0.15187077177964931</c:v>
                </c:pt>
                <c:pt idx="4">
                  <c:v>-1.6893283889575608</c:v>
                </c:pt>
                <c:pt idx="5">
                  <c:v>1.4850098066685347</c:v>
                </c:pt>
                <c:pt idx="6">
                  <c:v>-8.0192461908580592E-2</c:v>
                </c:pt>
                <c:pt idx="7">
                  <c:v>0.88438655732432869</c:v>
                </c:pt>
                <c:pt idx="8">
                  <c:v>4.0757361529476857</c:v>
                </c:pt>
                <c:pt idx="9">
                  <c:v>-0.13064576334453154</c:v>
                </c:pt>
                <c:pt idx="10">
                  <c:v>0.84957521239380307</c:v>
                </c:pt>
                <c:pt idx="11">
                  <c:v>7.0821529745042495</c:v>
                </c:pt>
                <c:pt idx="12">
                  <c:v>0</c:v>
                </c:pt>
                <c:pt idx="13">
                  <c:v>4.3163672654690615</c:v>
                </c:pt>
                <c:pt idx="14">
                  <c:v>4.9563591022443889</c:v>
                </c:pt>
                <c:pt idx="15">
                  <c:v>-8.7309644670050766</c:v>
                </c:pt>
                <c:pt idx="16">
                  <c:v>3.5725885027606368</c:v>
                </c:pt>
                <c:pt idx="17">
                  <c:v>2.4403183023872681</c:v>
                </c:pt>
                <c:pt idx="18">
                  <c:v>3.5537026007544172</c:v>
                </c:pt>
                <c:pt idx="19">
                  <c:v>2.2533800701051576</c:v>
                </c:pt>
                <c:pt idx="20">
                  <c:v>2.0954998282377191</c:v>
                </c:pt>
                <c:pt idx="21">
                  <c:v>0</c:v>
                </c:pt>
                <c:pt idx="23">
                  <c:v>3.8034865293185418</c:v>
                </c:pt>
                <c:pt idx="24">
                  <c:v>0.53259480187473374</c:v>
                </c:pt>
                <c:pt idx="25">
                  <c:v>2.8703320115996922</c:v>
                </c:pt>
              </c:numCache>
            </c:numRef>
          </c:val>
          <c:extLst>
            <c:ext xmlns:c16="http://schemas.microsoft.com/office/drawing/2014/chart" uri="{C3380CC4-5D6E-409C-BE32-E72D297353CC}">
              <c16:uniqueId val="{00000020-77CC-4625-876E-D38BECBA41BF}"/>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{AC7DB0A9-CDD2-4602-9043-056C9739F987}</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77CC-4625-876E-D38BECBA41BF}"/>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{5A20B4B8-1C9E-4AA3-9C07-CF9127D6F15F}</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77CC-4625-876E-D38BECBA41BF}"/>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{8AF3D911-47F6-413F-BBF9-DAD0357C0AC1}</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77CC-4625-876E-D38BECBA41BF}"/>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{C0F7BC59-984F-48A0-91B2-8804FCC3B801}</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77CC-4625-876E-D38BECBA41BF}"/>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{AD15AD7B-7AF3-43D7-9085-4C9FBB8770D4}</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77CC-4625-876E-D38BECBA41BF}"/>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{95B076B7-A7CB-4AB9-ABBC-CDA56FF6BDB0}</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77CC-4625-876E-D38BECBA41BF}"/>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{FB52C511-586D-4418-B4B9-024C186E41FE}</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77CC-4625-876E-D38BECBA41BF}"/>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{83535EC3-3F11-4132-8B24-5F8153D08237}</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77CC-4625-876E-D38BECBA41BF}"/>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{A5CBF71B-92E8-4FCD-8FE1-CE8C36CA0B92}</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77CC-4625-876E-D38BECBA41BF}"/>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{865F8010-E48E-4412-9C58-BA495ABD67EA}</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77CC-4625-876E-D38BECBA41BF}"/>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{329DCB4F-0ABE-4004-9001-C9E0FD3E54D7}</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77CC-4625-876E-D38BECBA41BF}"/>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{6F6AF02B-CE23-4932-9F22-8C9A1DDD2682}</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77CC-4625-876E-D38BECBA41BF}"/>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{6C853A7D-2C36-436E-9882-724423C06CC0}</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77CC-4625-876E-D38BECBA41BF}"/>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{81908002-3E46-4275-9399-947CFB86EBC9}</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77CC-4625-876E-D38BECBA41BF}"/>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{2345D103-BA11-49BF-9B64-9DF2D4BC81DB}</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77CC-4625-876E-D38BECBA41BF}"/>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{70E46916-6B51-4068-B81A-3E34BB056B53}</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77CC-4625-876E-D38BECBA41BF}"/>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{4067A54F-EA56-43FC-8320-729B85198919}</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77CC-4625-876E-D38BECBA41BF}"/>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{A67EFF27-A15F-461D-9AEC-4A5AEC79E3DA}</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77CC-4625-876E-D38BECBA41BF}"/>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{9330BA75-EA32-4199-87E9-42DE57ECCFBB}</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77CC-4625-876E-D38BECBA41BF}"/>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{C1DD90F9-E56A-4A23-83A1-01701052952F}</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77CC-4625-876E-D38BECBA41BF}"/>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{9CB74B7F-8FC5-415F-A31C-641331B02B7C}</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77CC-4625-876E-D38BECBA41BF}"/>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{4BBB9389-F4D3-4907-A410-5B13FD7656CF}</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77CC-4625-876E-D38BECBA41BF}"/>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{8795535C-F7FD-4AA4-867C-44137DAFC57F}</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77CC-4625-876E-D38BECBA41BF}"/>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{185170B6-7290-4587-B31E-032CCA03C38F}</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77CC-4625-876E-D38BECBA41BF}"/>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{BF31A1D1-1CC0-4857-9096-ACEFDC95DAB0}</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77CC-4625-876E-D38BECBA41BF}"/>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{61948877-7D2E-4A80-95D8-37574E59E5F4}</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77CC-4625-876E-D38BECBA41BF}"/>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{0376155C-BF0C-40B4-926E-D73001874B7C}</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77CC-4625-876E-D38BECBA41BF}"/>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{3230C030-956D-4284-9BC6-0BE9279A9D7C}</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77CC-4625-876E-D38BECBA41BF}"/>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{368400C4-B6C3-4E0B-B2A4-EB621808C01A}</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77CC-4625-876E-D38BECBA41BF}"/>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{82B89398-BCA6-46D4-9EAB-AFA4C59FEC79}</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77CC-4625-876E-D38BECBA41BF}"/>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{7C4E008D-7FDB-40D9-A584-3DD6B3FB3469}</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77CC-4625-876E-D38BECBA41BF}"/>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{11DAACF8-B00A-4D54-9241-13671C8823F7}</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77CC-4625-876E-D38BECBA41B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77CC-4625-876E-D38BECBA41BF}"/>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77CC-4625-876E-D38BECBA41BF}"/>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{2A2A9066-C4FF-4E89-84D7-7F3EFBB99086}</c15:txfldGUID>
                      <c15:f>Daten_Diagramme!$E$14</c15:f>
                      <c15:dlblFieldTableCache>
                        <c:ptCount val="1"/>
                        <c:pt idx="0">
                          <c:v>6.9</c:v>
                        </c:pt>
                      </c15:dlblFieldTableCache>
                    </c15:dlblFTEntry>
                  </c15:dlblFieldTable>
                  <c15:showDataLabelsRange val="0"/>
                </c:ext>
                <c:ext xmlns:c16="http://schemas.microsoft.com/office/drawing/2014/chart" uri="{C3380CC4-5D6E-409C-BE32-E72D297353CC}">
                  <c16:uniqueId val="{00000000-AF73-405F-A6E7-2FF28881DE72}"/>
                </c:ext>
              </c:extLst>
            </c:dLbl>
            <c:dLbl>
              <c:idx val="1"/>
              <c:tx>
                <c:strRef>
                  <c:f>Daten_Diagramme!$E$15</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{A8BA1FFE-275E-46A6-A6EE-B462F51B811B}</c15:txfldGUID>
                      <c15:f>Daten_Diagramme!$E$15</c15:f>
                      <c15:dlblFieldTableCache>
                        <c:ptCount val="1"/>
                        <c:pt idx="0">
                          <c:v>7.7</c:v>
                        </c:pt>
                      </c15:dlblFieldTableCache>
                    </c15:dlblFTEntry>
                  </c15:dlblFieldTable>
                  <c15:showDataLabelsRange val="0"/>
                </c:ext>
                <c:ext xmlns:c16="http://schemas.microsoft.com/office/drawing/2014/chart" uri="{C3380CC4-5D6E-409C-BE32-E72D297353CC}">
                  <c16:uniqueId val="{00000001-AF73-405F-A6E7-2FF28881DE72}"/>
                </c:ext>
              </c:extLst>
            </c:dLbl>
            <c:dLbl>
              <c:idx val="2"/>
              <c:tx>
                <c:strRef>
                  <c:f>Daten_Diagramme!$E$16</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{E5D25053-D824-4AAB-BAFF-D7A8FBD513A1}</c15:txfldGUID>
                      <c15:f>Daten_Diagramme!$E$16</c15:f>
                      <c15:dlblFieldTableCache>
                        <c:ptCount val="1"/>
                        <c:pt idx="0">
                          <c:v>-5.8</c:v>
                        </c:pt>
                      </c15:dlblFieldTableCache>
                    </c15:dlblFTEntry>
                  </c15:dlblFieldTable>
                  <c15:showDataLabelsRange val="0"/>
                </c:ext>
                <c:ext xmlns:c16="http://schemas.microsoft.com/office/drawing/2014/chart" uri="{C3380CC4-5D6E-409C-BE32-E72D297353CC}">
                  <c16:uniqueId val="{00000002-AF73-405F-A6E7-2FF28881DE72}"/>
                </c:ext>
              </c:extLst>
            </c:dLbl>
            <c:dLbl>
              <c:idx val="3"/>
              <c:tx>
                <c:strRef>
                  <c:f>Daten_Diagramme!$E$17</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{094BED9E-CC37-4E56-80C5-12FCCC19A1A6}</c15:txfldGUID>
                      <c15:f>Daten_Diagramme!$E$17</c15:f>
                      <c15:dlblFieldTableCache>
                        <c:ptCount val="1"/>
                        <c:pt idx="0">
                          <c:v>-4.8</c:v>
                        </c:pt>
                      </c15:dlblFieldTableCache>
                    </c15:dlblFTEntry>
                  </c15:dlblFieldTable>
                  <c15:showDataLabelsRange val="0"/>
                </c:ext>
                <c:ext xmlns:c16="http://schemas.microsoft.com/office/drawing/2014/chart" uri="{C3380CC4-5D6E-409C-BE32-E72D297353CC}">
                  <c16:uniqueId val="{00000003-AF73-405F-A6E7-2FF28881DE72}"/>
                </c:ext>
              </c:extLst>
            </c:dLbl>
            <c:dLbl>
              <c:idx val="4"/>
              <c:tx>
                <c:strRef>
                  <c:f>Daten_Diagramme!$E$18</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{B36AA3E0-34F6-415D-A3A5-A490D8FC5C4E}</c15:txfldGUID>
                      <c15:f>Daten_Diagramme!$E$18</c15:f>
                      <c15:dlblFieldTableCache>
                        <c:ptCount val="1"/>
                        <c:pt idx="0">
                          <c:v>-3.8</c:v>
                        </c:pt>
                      </c15:dlblFieldTableCache>
                    </c15:dlblFTEntry>
                  </c15:dlblFieldTable>
                  <c15:showDataLabelsRange val="0"/>
                </c:ext>
                <c:ext xmlns:c16="http://schemas.microsoft.com/office/drawing/2014/chart" uri="{C3380CC4-5D6E-409C-BE32-E72D297353CC}">
                  <c16:uniqueId val="{00000004-AF73-405F-A6E7-2FF28881DE72}"/>
                </c:ext>
              </c:extLst>
            </c:dLbl>
            <c:dLbl>
              <c:idx val="5"/>
              <c:tx>
                <c:strRef>
                  <c:f>Daten_Diagramme!$E$19</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{BACD487C-170A-4928-B73E-297C06D456B6}</c15:txfldGUID>
                      <c15:f>Daten_Diagramme!$E$19</c15:f>
                      <c15:dlblFieldTableCache>
                        <c:ptCount val="1"/>
                        <c:pt idx="0">
                          <c:v>-2.5</c:v>
                        </c:pt>
                      </c15:dlblFieldTableCache>
                    </c15:dlblFTEntry>
                  </c15:dlblFieldTable>
                  <c15:showDataLabelsRange val="0"/>
                </c:ext>
                <c:ext xmlns:c16="http://schemas.microsoft.com/office/drawing/2014/chart" uri="{C3380CC4-5D6E-409C-BE32-E72D297353CC}">
                  <c16:uniqueId val="{00000005-AF73-405F-A6E7-2FF28881DE72}"/>
                </c:ext>
              </c:extLst>
            </c:dLbl>
            <c:dLbl>
              <c:idx val="6"/>
              <c:tx>
                <c:strRef>
                  <c:f>Daten_Diagramme!$E$20</c:f>
                  <c:strCache>
                    <c:ptCount val="1"/>
                    <c:pt idx="0">
                      <c:v>-13.6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{C2E3E4F2-2220-44E8-92FF-F4CA921E49EB}</c15:txfldGUID>
                      <c15:f>Daten_Diagramme!$E$20</c15:f>
                      <c15:dlblFieldTableCache>
                        <c:ptCount val="1"/>
                        <c:pt idx="0">
                          <c:v>-13.6</c:v>
                        </c:pt>
                      </c15:dlblFieldTableCache>
                    </c15:dlblFTEntry>
                  </c15:dlblFieldTable>
                  <c15:showDataLabelsRange val="0"/>
                </c:ext>
                <c:ext xmlns:c16="http://schemas.microsoft.com/office/drawing/2014/chart" uri="{C3380CC4-5D6E-409C-BE32-E72D297353CC}">
                  <c16:uniqueId val="{00000006-AF73-405F-A6E7-2FF28881DE72}"/>
                </c:ext>
              </c:extLst>
            </c:dLbl>
            <c:dLbl>
              <c:idx val="7"/>
              <c:tx>
                <c:strRef>
                  <c:f>Daten_Diagramme!$E$21</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{1BF79788-0DE7-4955-8591-D0847B6181F8}</c15:txfldGUID>
                      <c15:f>Daten_Diagramme!$E$21</c15:f>
                      <c15:dlblFieldTableCache>
                        <c:ptCount val="1"/>
                        <c:pt idx="0">
                          <c:v>2.2</c:v>
                        </c:pt>
                      </c15:dlblFieldTableCache>
                    </c15:dlblFTEntry>
                  </c15:dlblFieldTable>
                  <c15:showDataLabelsRange val="0"/>
                </c:ext>
                <c:ext xmlns:c16="http://schemas.microsoft.com/office/drawing/2014/chart" uri="{C3380CC4-5D6E-409C-BE32-E72D297353CC}">
                  <c16:uniqueId val="{00000007-AF73-405F-A6E7-2FF28881DE72}"/>
                </c:ext>
              </c:extLst>
            </c:dLbl>
            <c:dLbl>
              <c:idx val="8"/>
              <c:tx>
                <c:strRef>
                  <c:f>Daten_Diagramme!$E$22</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{92A115D9-206F-4493-A528-73C21F49E5CC}</c15:txfldGUID>
                      <c15:f>Daten_Diagramme!$E$22</c15:f>
                      <c15:dlblFieldTableCache>
                        <c:ptCount val="1"/>
                        <c:pt idx="0">
                          <c:v>-0.8</c:v>
                        </c:pt>
                      </c15:dlblFieldTableCache>
                    </c15:dlblFTEntry>
                  </c15:dlblFieldTable>
                  <c15:showDataLabelsRange val="0"/>
                </c:ext>
                <c:ext xmlns:c16="http://schemas.microsoft.com/office/drawing/2014/chart" uri="{C3380CC4-5D6E-409C-BE32-E72D297353CC}">
                  <c16:uniqueId val="{00000008-AF73-405F-A6E7-2FF28881DE72}"/>
                </c:ext>
              </c:extLst>
            </c:dLbl>
            <c:dLbl>
              <c:idx val="9"/>
              <c:tx>
                <c:strRef>
                  <c:f>Daten_Diagramme!$E$23</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{491F510E-3BC7-49E1-BB49-E1F99D5969A5}</c15:txfldGUID>
                      <c15:f>Daten_Diagramme!$E$23</c15:f>
                      <c15:dlblFieldTableCache>
                        <c:ptCount val="1"/>
                        <c:pt idx="0">
                          <c:v>-6.7</c:v>
                        </c:pt>
                      </c15:dlblFieldTableCache>
                    </c15:dlblFTEntry>
                  </c15:dlblFieldTable>
                  <c15:showDataLabelsRange val="0"/>
                </c:ext>
                <c:ext xmlns:c16="http://schemas.microsoft.com/office/drawing/2014/chart" uri="{C3380CC4-5D6E-409C-BE32-E72D297353CC}">
                  <c16:uniqueId val="{00000009-AF73-405F-A6E7-2FF28881DE72}"/>
                </c:ext>
              </c:extLst>
            </c:dLbl>
            <c:dLbl>
              <c:idx val="10"/>
              <c:tx>
                <c:strRef>
                  <c:f>Daten_Diagramme!$E$24</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{1B985622-F9E6-45E7-AD74-3AEF6CA2A27F}</c15:txfldGUID>
                      <c15:f>Daten_Diagramme!$E$24</c15:f>
                      <c15:dlblFieldTableCache>
                        <c:ptCount val="1"/>
                        <c:pt idx="0">
                          <c:v>-4.5</c:v>
                        </c:pt>
                      </c15:dlblFieldTableCache>
                    </c15:dlblFTEntry>
                  </c15:dlblFieldTable>
                  <c15:showDataLabelsRange val="0"/>
                </c:ext>
                <c:ext xmlns:c16="http://schemas.microsoft.com/office/drawing/2014/chart" uri="{C3380CC4-5D6E-409C-BE32-E72D297353CC}">
                  <c16:uniqueId val="{0000000A-AF73-405F-A6E7-2FF28881DE72}"/>
                </c:ext>
              </c:extLst>
            </c:dLbl>
            <c:dLbl>
              <c:idx val="11"/>
              <c:tx>
                <c:strRef>
                  <c:f>Daten_Diagramme!$E$25</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{C177183B-E107-445C-A182-A38373559417}</c15:txfldGUID>
                      <c15:f>Daten_Diagramme!$E$25</c15:f>
                      <c15:dlblFieldTableCache>
                        <c:ptCount val="1"/>
                        <c:pt idx="0">
                          <c:v>.X</c:v>
                        </c:pt>
                      </c15:dlblFieldTableCache>
                    </c15:dlblFTEntry>
                  </c15:dlblFieldTable>
                  <c15:showDataLabelsRange val="0"/>
                </c:ext>
                <c:ext xmlns:c16="http://schemas.microsoft.com/office/drawing/2014/chart" uri="{C3380CC4-5D6E-409C-BE32-E72D297353CC}">
                  <c16:uniqueId val="{0000000B-AF73-405F-A6E7-2FF28881DE72}"/>
                </c:ext>
              </c:extLst>
            </c:dLbl>
            <c:dLbl>
              <c:idx val="12"/>
              <c:tx>
                <c:strRef>
                  <c:f>Daten_Diagramme!$E$26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{68E89906-AD63-4AAE-A773-62289193CDC8}</c15:txfldGUID>
                      <c15:f>Daten_Diagramme!$E$26</c15:f>
                      <c15:dlblFieldTableCache>
                        <c:ptCount val="1"/>
                        <c:pt idx="0">
                          <c:v>0.0</c:v>
                        </c:pt>
                      </c15:dlblFieldTableCache>
                    </c15:dlblFTEntry>
                  </c15:dlblFieldTable>
                  <c15:showDataLabelsRange val="0"/>
                </c:ext>
                <c:ext xmlns:c16="http://schemas.microsoft.com/office/drawing/2014/chart" uri="{C3380CC4-5D6E-409C-BE32-E72D297353CC}">
                  <c16:uniqueId val="{0000000C-AF73-405F-A6E7-2FF28881DE72}"/>
                </c:ext>
              </c:extLst>
            </c:dLbl>
            <c:dLbl>
              <c:idx val="13"/>
              <c:tx>
                <c:strRef>
                  <c:f>Daten_Diagramme!$E$27</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{AE9DB4C9-A5A8-4253-8B3B-BD4F9B1E99C1}</c15:txfldGUID>
                      <c15:f>Daten_Diagramme!$E$27</c15:f>
                      <c15:dlblFieldTableCache>
                        <c:ptCount val="1"/>
                        <c:pt idx="0">
                          <c:v>3.7</c:v>
                        </c:pt>
                      </c15:dlblFieldTableCache>
                    </c15:dlblFTEntry>
                  </c15:dlblFieldTable>
                  <c15:showDataLabelsRange val="0"/>
                </c:ext>
                <c:ext xmlns:c16="http://schemas.microsoft.com/office/drawing/2014/chart" uri="{C3380CC4-5D6E-409C-BE32-E72D297353CC}">
                  <c16:uniqueId val="{0000000D-AF73-405F-A6E7-2FF28881DE72}"/>
                </c:ext>
              </c:extLst>
            </c:dLbl>
            <c:dLbl>
              <c:idx val="14"/>
              <c:tx>
                <c:strRef>
                  <c:f>Daten_Diagramme!$E$28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{5AC7FFD1-C45C-400D-83BC-31E7BCAEE54E}</c15:txfldGUID>
                      <c15:f>Daten_Diagramme!$E$28</c15:f>
                      <c15:dlblFieldTableCache>
                        <c:ptCount val="1"/>
                        <c:pt idx="0">
                          <c:v>-1.0</c:v>
                        </c:pt>
                      </c15:dlblFieldTableCache>
                    </c15:dlblFTEntry>
                  </c15:dlblFieldTable>
                  <c15:showDataLabelsRange val="0"/>
                </c:ext>
                <c:ext xmlns:c16="http://schemas.microsoft.com/office/drawing/2014/chart" uri="{C3380CC4-5D6E-409C-BE32-E72D297353CC}">
                  <c16:uniqueId val="{0000000E-AF73-405F-A6E7-2FF28881DE72}"/>
                </c:ext>
              </c:extLst>
            </c:dLbl>
            <c:dLbl>
              <c:idx val="15"/>
              <c:tx>
                <c:strRef>
                  <c:f>Daten_Diagramme!$E$29</c:f>
                  <c:strCache>
                    <c:ptCount val="1"/>
                    <c:pt idx="0">
                      <c:v>15.2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{3C09E4F8-7BA5-470C-ADED-82881F4BD664}</c15:txfldGUID>
                      <c15:f>Daten_Diagramme!$E$29</c15:f>
                      <c15:dlblFieldTableCache>
                        <c:ptCount val="1"/>
                        <c:pt idx="0">
                          <c:v>15.2</c:v>
                        </c:pt>
                      </c15:dlblFieldTableCache>
                    </c15:dlblFTEntry>
                  </c15:dlblFieldTable>
                  <c15:showDataLabelsRange val="0"/>
                </c:ext>
                <c:ext xmlns:c16="http://schemas.microsoft.com/office/drawing/2014/chart" uri="{C3380CC4-5D6E-409C-BE32-E72D297353CC}">
                  <c16:uniqueId val="{0000000F-AF73-405F-A6E7-2FF28881DE72}"/>
                </c:ext>
              </c:extLst>
            </c:dLbl>
            <c:dLbl>
              <c:idx val="16"/>
              <c:tx>
                <c:strRef>
                  <c:f>Daten_Diagramme!$E$30</c:f>
                  <c:strCache>
                    <c:ptCount val="1"/>
                    <c:pt idx="0">
                      <c:v>-8.7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{D2FD88F0-0DB4-443A-8F1A-B1F39FF00B5E}</c15:txfldGUID>
                      <c15:f>Daten_Diagramme!$E$30</c15:f>
                      <c15:dlblFieldTableCache>
                        <c:ptCount val="1"/>
                        <c:pt idx="0">
                          <c:v>-8.7</c:v>
                        </c:pt>
                      </c15:dlblFieldTableCache>
                    </c15:dlblFTEntry>
                  </c15:dlblFieldTable>
                  <c15:showDataLabelsRange val="0"/>
                </c:ext>
                <c:ext xmlns:c16="http://schemas.microsoft.com/office/drawing/2014/chart" uri="{C3380CC4-5D6E-409C-BE32-E72D297353CC}">
                  <c16:uniqueId val="{00000010-AF73-405F-A6E7-2FF28881DE72}"/>
                </c:ext>
              </c:extLst>
            </c:dLbl>
            <c:dLbl>
              <c:idx val="17"/>
              <c:tx>
                <c:strRef>
                  <c:f>Daten_Diagramme!$E$31</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{07367BEC-EA23-4240-BA60-7A508ECBA264}</c15:txfldGUID>
                      <c15:f>Daten_Diagramme!$E$31</c15:f>
                      <c15:dlblFieldTableCache>
                        <c:ptCount val="1"/>
                        <c:pt idx="0">
                          <c:v>-0.8</c:v>
                        </c:pt>
                      </c15:dlblFieldTableCache>
                    </c15:dlblFTEntry>
                  </c15:dlblFieldTable>
                  <c15:showDataLabelsRange val="0"/>
                </c:ext>
                <c:ext xmlns:c16="http://schemas.microsoft.com/office/drawing/2014/chart" uri="{C3380CC4-5D6E-409C-BE32-E72D297353CC}">
                  <c16:uniqueId val="{00000011-AF73-405F-A6E7-2FF28881DE72}"/>
                </c:ext>
              </c:extLst>
            </c:dLbl>
            <c:dLbl>
              <c:idx val="18"/>
              <c:tx>
                <c:strRef>
                  <c:f>Daten_Diagramme!$E$32</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{68D96974-E2C7-4064-87D0-F58E524FC7F7}</c15:txfldGUID>
                      <c15:f>Daten_Diagramme!$E$32</c15:f>
                      <c15:dlblFieldTableCache>
                        <c:ptCount val="1"/>
                        <c:pt idx="0">
                          <c:v>3.2</c:v>
                        </c:pt>
                      </c15:dlblFieldTableCache>
                    </c15:dlblFTEntry>
                  </c15:dlblFieldTable>
                  <c15:showDataLabelsRange val="0"/>
                </c:ext>
                <c:ext xmlns:c16="http://schemas.microsoft.com/office/drawing/2014/chart" uri="{C3380CC4-5D6E-409C-BE32-E72D297353CC}">
                  <c16:uniqueId val="{00000012-AF73-405F-A6E7-2FF28881DE72}"/>
                </c:ext>
              </c:extLst>
            </c:dLbl>
            <c:dLbl>
              <c:idx val="19"/>
              <c:tx>
                <c:strRef>
                  <c:f>Daten_Diagramme!$E$33</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{31674D4B-8D38-4D78-9C62-F66454CBCDD4}</c15:txfldGUID>
                      <c15:f>Daten_Diagramme!$E$33</c15:f>
                      <c15:dlblFieldTableCache>
                        <c:ptCount val="1"/>
                        <c:pt idx="0">
                          <c:v>-6.0</c:v>
                        </c:pt>
                      </c15:dlblFieldTableCache>
                    </c15:dlblFTEntry>
                  </c15:dlblFieldTable>
                  <c15:showDataLabelsRange val="0"/>
                </c:ext>
                <c:ext xmlns:c16="http://schemas.microsoft.com/office/drawing/2014/chart" uri="{C3380CC4-5D6E-409C-BE32-E72D297353CC}">
                  <c16:uniqueId val="{00000013-AF73-405F-A6E7-2FF28881DE72}"/>
                </c:ext>
              </c:extLst>
            </c:dLbl>
            <c:dLbl>
              <c:idx val="20"/>
              <c:tx>
                <c:strRef>
                  <c:f>Daten_Diagramme!$E$34</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{54EEE8A0-DC27-44E6-8748-453332017487}</c15:txfldGUID>
                      <c15:f>Daten_Diagramme!$E$34</c15:f>
                      <c15:dlblFieldTableCache>
                        <c:ptCount val="1"/>
                        <c:pt idx="0">
                          <c:v>-3.8</c:v>
                        </c:pt>
                      </c15:dlblFieldTableCache>
                    </c15:dlblFTEntry>
                  </c15:dlblFieldTable>
                  <c15:showDataLabelsRange val="0"/>
                </c:ext>
                <c:ext xmlns:c16="http://schemas.microsoft.com/office/drawing/2014/chart" uri="{C3380CC4-5D6E-409C-BE32-E72D297353CC}">
                  <c16:uniqueId val="{00000014-AF73-405F-A6E7-2FF28881DE72}"/>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{05365D22-CA86-425F-9552-E195D28358E9}</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AF73-405F-A6E7-2FF28881DE72}"/>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{99D8A802-0173-46F9-84FC-87BE458018F9}</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AF73-405F-A6E7-2FF28881DE72}"/>
                </c:ext>
              </c:extLst>
            </c:dLbl>
            <c:dLbl>
              <c:idx val="23"/>
              <c:tx>
                <c:strRef>
                  <c:f>Daten_Diagramme!$E$37</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{64278815-8DB9-4CA7-8798-DD46197D424A}</c15:txfldGUID>
                      <c15:f>Daten_Diagramme!$E$37</c15:f>
                      <c15:dlblFieldTableCache>
                        <c:ptCount val="1"/>
                        <c:pt idx="0">
                          <c:v>7.7</c:v>
                        </c:pt>
                      </c15:dlblFieldTableCache>
                    </c15:dlblFTEntry>
                  </c15:dlblFieldTable>
                  <c15:showDataLabelsRange val="0"/>
                </c:ext>
                <c:ext xmlns:c16="http://schemas.microsoft.com/office/drawing/2014/chart" uri="{C3380CC4-5D6E-409C-BE32-E72D297353CC}">
                  <c16:uniqueId val="{00000017-AF73-405F-A6E7-2FF28881DE72}"/>
                </c:ext>
              </c:extLst>
            </c:dLbl>
            <c:dLbl>
              <c:idx val="24"/>
              <c:tx>
                <c:strRef>
                  <c:f>Daten_Diagramme!$E$38</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{A578B20E-8CF4-4370-865D-B9DA07FC18E2}</c15:txfldGUID>
                      <c15:f>Daten_Diagramme!$E$38</c15:f>
                      <c15:dlblFieldTableCache>
                        <c:ptCount val="1"/>
                        <c:pt idx="0">
                          <c:v>-1.8</c:v>
                        </c:pt>
                      </c15:dlblFieldTableCache>
                    </c15:dlblFTEntry>
                  </c15:dlblFieldTable>
                  <c15:showDataLabelsRange val="0"/>
                </c:ext>
                <c:ext xmlns:c16="http://schemas.microsoft.com/office/drawing/2014/chart" uri="{C3380CC4-5D6E-409C-BE32-E72D297353CC}">
                  <c16:uniqueId val="{00000018-AF73-405F-A6E7-2FF28881DE72}"/>
                </c:ext>
              </c:extLst>
            </c:dLbl>
            <c:dLbl>
              <c:idx val="25"/>
              <c:tx>
                <c:strRef>
                  <c:f>Daten_Diagramme!$E$39</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{615D6B5E-AFD4-4147-AC6A-EFCFFC250E1E}</c15:txfldGUID>
                      <c15:f>Daten_Diagramme!$E$39</c15:f>
                      <c15:dlblFieldTableCache>
                        <c:ptCount val="1"/>
                        <c:pt idx="0">
                          <c:v>8.0</c:v>
                        </c:pt>
                      </c15:dlblFieldTableCache>
                    </c15:dlblFTEntry>
                  </c15:dlblFieldTable>
                  <c15:showDataLabelsRange val="0"/>
                </c:ext>
                <c:ext xmlns:c16="http://schemas.microsoft.com/office/drawing/2014/chart" uri="{C3380CC4-5D6E-409C-BE32-E72D297353CC}">
                  <c16:uniqueId val="{00000019-AF73-405F-A6E7-2FF28881DE72}"/>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{A059188B-29A1-4D2A-9D77-8AE2FD175EA5}</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AF73-405F-A6E7-2FF28881DE72}"/>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{CFCA740B-4179-4407-81A1-0C6C5DF610AB}</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AF73-405F-A6E7-2FF28881DE72}"/>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{9715E5FB-532F-4CD9-B0CB-01011F12528D}</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AF73-405F-A6E7-2FF28881DE72}"/>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{1E75FB3B-6EB5-4050-A97F-A91732845609}</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AF73-405F-A6E7-2FF28881DE72}"/>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{7AFEF1D6-8BDF-42F5-B10E-CD7E51821E74}</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AF73-405F-A6E7-2FF28881DE72}"/>
                </c:ext>
              </c:extLst>
            </c:dLbl>
            <c:dLbl>
              <c:idx val="31"/>
              <c:tx>
                <c:strRef>
                  <c:f>Daten_Diagramme!$E$45</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{F40D0697-5439-4931-AF86-C56CAC8FA867}</c15:txfldGUID>
                      <c15:f>Daten_Diagramme!$E$45</c15:f>
                      <c15:dlblFieldTableCache>
                        <c:ptCount val="1"/>
                        <c:pt idx="0">
                          <c:v>8.0</c:v>
                        </c:pt>
                      </c15:dlblFieldTableCache>
                    </c15:dlblFTEntry>
                  </c15:dlblFieldTable>
                  <c15:showDataLabelsRange val="0"/>
                </c:ext>
                <c:ext xmlns:c16="http://schemas.microsoft.com/office/drawing/2014/chart" uri="{C3380CC4-5D6E-409C-BE32-E72D297353CC}">
                  <c16:uniqueId val="{0000001F-AF73-405F-A6E7-2FF28881DE7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6.931945322761103</c:v>
                </c:pt>
                <c:pt idx="1">
                  <c:v>7.7265973254086182</c:v>
                </c:pt>
                <c:pt idx="2">
                  <c:v>-5.7692307692307692</c:v>
                </c:pt>
                <c:pt idx="3">
                  <c:v>-4.7822374039282662</c:v>
                </c:pt>
                <c:pt idx="4">
                  <c:v>-3.8314176245210727</c:v>
                </c:pt>
                <c:pt idx="5">
                  <c:v>-2.5423728813559321</c:v>
                </c:pt>
                <c:pt idx="6">
                  <c:v>-13.559322033898304</c:v>
                </c:pt>
                <c:pt idx="7">
                  <c:v>2.1943573667711598</c:v>
                </c:pt>
                <c:pt idx="8">
                  <c:v>-0.75775515036703767</c:v>
                </c:pt>
                <c:pt idx="9">
                  <c:v>-6.7003792667509483</c:v>
                </c:pt>
                <c:pt idx="10">
                  <c:v>-4.5294635004397534</c:v>
                </c:pt>
                <c:pt idx="11">
                  <c:v>0</c:v>
                </c:pt>
                <c:pt idx="12">
                  <c:v>0</c:v>
                </c:pt>
                <c:pt idx="13">
                  <c:v>3.6863966770508827</c:v>
                </c:pt>
                <c:pt idx="14">
                  <c:v>-1.0392064241851677</c:v>
                </c:pt>
                <c:pt idx="15">
                  <c:v>15.189873417721518</c:v>
                </c:pt>
                <c:pt idx="16">
                  <c:v>-8.6816720257234721</c:v>
                </c:pt>
                <c:pt idx="17">
                  <c:v>-0.78585461689587421</c:v>
                </c:pt>
                <c:pt idx="18">
                  <c:v>3.1897926634768741</c:v>
                </c:pt>
                <c:pt idx="19">
                  <c:v>-5.9538274605103281</c:v>
                </c:pt>
                <c:pt idx="20">
                  <c:v>-3.7545417844166331</c:v>
                </c:pt>
                <c:pt idx="21">
                  <c:v>0</c:v>
                </c:pt>
                <c:pt idx="23">
                  <c:v>7.7265973254086182</c:v>
                </c:pt>
                <c:pt idx="24">
                  <c:v>-1.8369175627240144</c:v>
                </c:pt>
                <c:pt idx="25">
                  <c:v>8.0169971671388094</c:v>
                </c:pt>
              </c:numCache>
            </c:numRef>
          </c:val>
          <c:extLst>
            <c:ext xmlns:c16="http://schemas.microsoft.com/office/drawing/2014/chart" uri="{C3380CC4-5D6E-409C-BE32-E72D297353CC}">
              <c16:uniqueId val="{00000020-AF73-405F-A6E7-2FF28881DE72}"/>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{2D7AF061-6E2A-4497-A990-94A17934433E}</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AF73-405F-A6E7-2FF28881DE72}"/>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{14DDF356-A8AF-4B4C-871A-4EDABF98E0E1}</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AF73-405F-A6E7-2FF28881DE72}"/>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{001FA54C-F5A3-4C78-8A9A-69ACBFCE5CB9}</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AF73-405F-A6E7-2FF28881DE72}"/>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{3EB7CC68-77B2-4214-B33D-1358127890DB}</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AF73-405F-A6E7-2FF28881DE72}"/>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{74C5F7A5-51CF-40CF-B787-2540C7003741}</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AF73-405F-A6E7-2FF28881DE72}"/>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{73955F41-5E91-4952-B384-E37547EC338C}</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AF73-405F-A6E7-2FF28881DE72}"/>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{878111F5-90A4-43BF-BBBB-D01E930521B1}</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AF73-405F-A6E7-2FF28881DE72}"/>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{DC00EE03-3F4B-46E1-BBD8-97EC1A53F97F}</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AF73-405F-A6E7-2FF28881DE72}"/>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{BA245B4B-271D-4B0C-A3EB-37B1C96D07A5}</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AF73-405F-A6E7-2FF28881DE72}"/>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{D9208CF1-7DB0-40FA-872A-F470BA8D03E9}</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AF73-405F-A6E7-2FF28881DE72}"/>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{A79E13B4-5A90-4E52-ABF9-8E5CFB63E8B7}</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AF73-405F-A6E7-2FF28881DE72}"/>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{E3B376F0-68B6-4A65-9B21-1039C648BB9A}</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AF73-405F-A6E7-2FF28881DE72}"/>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{184272C7-45B8-4123-AEBC-0EC826DBA008}</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AF73-405F-A6E7-2FF28881DE72}"/>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{D0E82E55-CCB9-49A6-87D9-D793EC7F4E59}</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AF73-405F-A6E7-2FF28881DE72}"/>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{675BAEB5-3A26-4ADB-95CE-B2A503B3BC1A}</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AF73-405F-A6E7-2FF28881DE72}"/>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{0EFB0BCF-42A5-41FD-94B8-CC45DF7AA2DB}</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AF73-405F-A6E7-2FF28881DE72}"/>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{0644D881-CB37-44D2-B75A-BADB63ED4D1C}</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AF73-405F-A6E7-2FF28881DE72}"/>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{C548D3B8-A8A2-4420-8CB9-4CC8AAFA0C33}</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AF73-405F-A6E7-2FF28881DE72}"/>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{8606D910-3DD2-4962-AB24-F8B69A841354}</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AF73-405F-A6E7-2FF28881DE72}"/>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{1448CA67-49EB-495A-984E-797C4B9AF8DE}</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AF73-405F-A6E7-2FF28881DE72}"/>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{F73238A9-5ECE-4176-B493-B4D9131E2D17}</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AF73-405F-A6E7-2FF28881DE72}"/>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{249A486A-57B9-4D57-819B-EC1266D8B912}</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AF73-405F-A6E7-2FF28881DE72}"/>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{5FCA17B4-5E34-4FC0-A06B-D1662673A7F1}</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AF73-405F-A6E7-2FF28881DE72}"/>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{C66BF256-ACC5-4633-8315-87FC1BB25349}</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AF73-405F-A6E7-2FF28881DE72}"/>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{B4BADA88-62DA-40CF-A7F3-755987757E2E}</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AF73-405F-A6E7-2FF28881DE72}"/>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{1904D377-1268-4CC2-B835-F4F4AD89A2A9}</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AF73-405F-A6E7-2FF28881DE72}"/>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{743E5C21-AB3B-4BB1-821C-450CD6BAC15B}</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AF73-405F-A6E7-2FF28881DE72}"/>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{752985FB-ECAE-423C-9793-947FCAD5C5E2}</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AF73-405F-A6E7-2FF28881DE72}"/>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{D0BA61C4-4B34-4945-9F34-02113E49A82D}</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AF73-405F-A6E7-2FF28881DE72}"/>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{DF994107-56C8-443B-AE17-E9B97555B556}</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AF73-405F-A6E7-2FF28881DE72}"/>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{16D3376C-81D5-4748-9820-933D3597A77C}</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AF73-405F-A6E7-2FF28881DE72}"/>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{04AD6304-8858-47B0-AD7A-D393C211C81F}</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AF73-405F-A6E7-2FF28881DE7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AF73-405F-A6E7-2FF28881DE72}"/>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AF73-405F-A6E7-2FF28881DE72}"/>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{17244842-9F8E-4298-81C3-BABAD6CB519E}</c15:txfldGUID>
                      <c15:f>Diagramm!$I$46</c15:f>
                      <c15:dlblFieldTableCache>
                        <c:ptCount val="1"/>
                      </c15:dlblFieldTableCache>
                    </c15:dlblFTEntry>
                  </c15:dlblFieldTable>
                  <c15:showDataLabelsRange val="0"/>
                </c:ext>
                <c:ext xmlns:c16="http://schemas.microsoft.com/office/drawing/2014/chart" uri="{C3380CC4-5D6E-409C-BE32-E72D297353CC}">
                  <c16:uniqueId val="{00000000-27D5-4862-AAB5-04C7E39D782D}"/>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{383C09B9-71CA-45A4-AAE0-9419C9D20135}</c15:txfldGUID>
                      <c15:f>Diagramm!$I$47</c15:f>
                      <c15:dlblFieldTableCache>
                        <c:ptCount val="1"/>
                      </c15:dlblFieldTableCache>
                    </c15:dlblFTEntry>
                  </c15:dlblFieldTable>
                  <c15:showDataLabelsRange val="0"/>
                </c:ext>
                <c:ext xmlns:c16="http://schemas.microsoft.com/office/drawing/2014/chart" uri="{C3380CC4-5D6E-409C-BE32-E72D297353CC}">
                  <c16:uniqueId val="{00000001-27D5-4862-AAB5-04C7E39D782D}"/>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{52911D75-4D35-4D72-8972-56A174EDD361}</c15:txfldGUID>
                      <c15:f>Diagramm!$I$48</c15:f>
                      <c15:dlblFieldTableCache>
                        <c:ptCount val="1"/>
                      </c15:dlblFieldTableCache>
                    </c15:dlblFTEntry>
                  </c15:dlblFieldTable>
                  <c15:showDataLabelsRange val="0"/>
                </c:ext>
                <c:ext xmlns:c16="http://schemas.microsoft.com/office/drawing/2014/chart" uri="{C3380CC4-5D6E-409C-BE32-E72D297353CC}">
                  <c16:uniqueId val="{00000002-27D5-4862-AAB5-04C7E39D782D}"/>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{C00ADF37-810A-45DE-AE27-098B723B215A}</c15:txfldGUID>
                      <c15:f>Diagramm!$I$49</c15:f>
                      <c15:dlblFieldTableCache>
                        <c:ptCount val="1"/>
                      </c15:dlblFieldTableCache>
                    </c15:dlblFTEntry>
                  </c15:dlblFieldTable>
                  <c15:showDataLabelsRange val="0"/>
                </c:ext>
                <c:ext xmlns:c16="http://schemas.microsoft.com/office/drawing/2014/chart" uri="{C3380CC4-5D6E-409C-BE32-E72D297353CC}">
                  <c16:uniqueId val="{00000003-27D5-4862-AAB5-04C7E39D782D}"/>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{7A848592-890A-44DC-BCC8-9398D8C4AF6C}</c15:txfldGUID>
                      <c15:f>Diagramm!$I$50</c15:f>
                      <c15:dlblFieldTableCache>
                        <c:ptCount val="1"/>
                      </c15:dlblFieldTableCache>
                    </c15:dlblFTEntry>
                  </c15:dlblFieldTable>
                  <c15:showDataLabelsRange val="0"/>
                </c:ext>
                <c:ext xmlns:c16="http://schemas.microsoft.com/office/drawing/2014/chart" uri="{C3380CC4-5D6E-409C-BE32-E72D297353CC}">
                  <c16:uniqueId val="{00000004-27D5-4862-AAB5-04C7E39D782D}"/>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{0428CACE-507A-4D57-9372-8424CA988C5F}</c15:txfldGUID>
                      <c15:f>Diagramm!$I$51</c15:f>
                      <c15:dlblFieldTableCache>
                        <c:ptCount val="1"/>
                      </c15:dlblFieldTableCache>
                    </c15:dlblFTEntry>
                  </c15:dlblFieldTable>
                  <c15:showDataLabelsRange val="0"/>
                </c:ext>
                <c:ext xmlns:c16="http://schemas.microsoft.com/office/drawing/2014/chart" uri="{C3380CC4-5D6E-409C-BE32-E72D297353CC}">
                  <c16:uniqueId val="{00000005-27D5-4862-AAB5-04C7E39D782D}"/>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{3FE8442A-7ECA-4ADF-BC03-8FC2A2E96A81}</c15:txfldGUID>
                      <c15:f>Diagramm!$I$52</c15:f>
                      <c15:dlblFieldTableCache>
                        <c:ptCount val="1"/>
                      </c15:dlblFieldTableCache>
                    </c15:dlblFTEntry>
                  </c15:dlblFieldTable>
                  <c15:showDataLabelsRange val="0"/>
                </c:ext>
                <c:ext xmlns:c16="http://schemas.microsoft.com/office/drawing/2014/chart" uri="{C3380CC4-5D6E-409C-BE32-E72D297353CC}">
                  <c16:uniqueId val="{00000006-27D5-4862-AAB5-04C7E39D782D}"/>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{A943CC38-6D4F-45A4-A614-5B804D46B267}</c15:txfldGUID>
                      <c15:f>Diagramm!$I$53</c15:f>
                      <c15:dlblFieldTableCache>
                        <c:ptCount val="1"/>
                      </c15:dlblFieldTableCache>
                    </c15:dlblFTEntry>
                  </c15:dlblFieldTable>
                  <c15:showDataLabelsRange val="0"/>
                </c:ext>
                <c:ext xmlns:c16="http://schemas.microsoft.com/office/drawing/2014/chart" uri="{C3380CC4-5D6E-409C-BE32-E72D297353CC}">
                  <c16:uniqueId val="{00000007-27D5-4862-AAB5-04C7E39D782D}"/>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{238A7306-1BB4-4D6C-AD69-B162AF7A5CB5}</c15:txfldGUID>
                      <c15:f>Diagramm!$I$54</c15:f>
                      <c15:dlblFieldTableCache>
                        <c:ptCount val="1"/>
                      </c15:dlblFieldTableCache>
                    </c15:dlblFTEntry>
                  </c15:dlblFieldTable>
                  <c15:showDataLabelsRange val="0"/>
                </c:ext>
                <c:ext xmlns:c16="http://schemas.microsoft.com/office/drawing/2014/chart" uri="{C3380CC4-5D6E-409C-BE32-E72D297353CC}">
                  <c16:uniqueId val="{00000008-27D5-4862-AAB5-04C7E39D782D}"/>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{BF7F5283-7ACA-438A-B2FE-AA967AFAD1B7}</c15:txfldGUID>
                      <c15:f>Diagramm!$I$55</c15:f>
                      <c15:dlblFieldTableCache>
                        <c:ptCount val="1"/>
                      </c15:dlblFieldTableCache>
                    </c15:dlblFTEntry>
                  </c15:dlblFieldTable>
                  <c15:showDataLabelsRange val="0"/>
                </c:ext>
                <c:ext xmlns:c16="http://schemas.microsoft.com/office/drawing/2014/chart" uri="{C3380CC4-5D6E-409C-BE32-E72D297353CC}">
                  <c16:uniqueId val="{00000009-27D5-4862-AAB5-04C7E39D782D}"/>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{54751181-9303-4F58-AD58-8EECE6A591DC}</c15:txfldGUID>
                      <c15:f>Diagramm!$I$56</c15:f>
                      <c15:dlblFieldTableCache>
                        <c:ptCount val="1"/>
                      </c15:dlblFieldTableCache>
                    </c15:dlblFTEntry>
                  </c15:dlblFieldTable>
                  <c15:showDataLabelsRange val="0"/>
                </c:ext>
                <c:ext xmlns:c16="http://schemas.microsoft.com/office/drawing/2014/chart" uri="{C3380CC4-5D6E-409C-BE32-E72D297353CC}">
                  <c16:uniqueId val="{0000000A-27D5-4862-AAB5-04C7E39D782D}"/>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{231C427D-1F06-4491-BBDA-611DA85EB012}</c15:txfldGUID>
                      <c15:f>Diagramm!$I$57</c15:f>
                      <c15:dlblFieldTableCache>
                        <c:ptCount val="1"/>
                      </c15:dlblFieldTableCache>
                    </c15:dlblFTEntry>
                  </c15:dlblFieldTable>
                  <c15:showDataLabelsRange val="0"/>
                </c:ext>
                <c:ext xmlns:c16="http://schemas.microsoft.com/office/drawing/2014/chart" uri="{C3380CC4-5D6E-409C-BE32-E72D297353CC}">
                  <c16:uniqueId val="{0000000B-27D5-4862-AAB5-04C7E39D782D}"/>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{721DF017-86F0-413C-840C-EA23B8817E33}</c15:txfldGUID>
                      <c15:f>Diagramm!$I$58</c15:f>
                      <c15:dlblFieldTableCache>
                        <c:ptCount val="1"/>
                      </c15:dlblFieldTableCache>
                    </c15:dlblFTEntry>
                  </c15:dlblFieldTable>
                  <c15:showDataLabelsRange val="0"/>
                </c:ext>
                <c:ext xmlns:c16="http://schemas.microsoft.com/office/drawing/2014/chart" uri="{C3380CC4-5D6E-409C-BE32-E72D297353CC}">
                  <c16:uniqueId val="{0000000C-27D5-4862-AAB5-04C7E39D782D}"/>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{86911B44-4E30-4B88-991E-65A645A96565}</c15:txfldGUID>
                      <c15:f>Diagramm!$I$59</c15:f>
                      <c15:dlblFieldTableCache>
                        <c:ptCount val="1"/>
                      </c15:dlblFieldTableCache>
                    </c15:dlblFTEntry>
                  </c15:dlblFieldTable>
                  <c15:showDataLabelsRange val="0"/>
                </c:ext>
                <c:ext xmlns:c16="http://schemas.microsoft.com/office/drawing/2014/chart" uri="{C3380CC4-5D6E-409C-BE32-E72D297353CC}">
                  <c16:uniqueId val="{0000000D-27D5-4862-AAB5-04C7E39D782D}"/>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{0AEE1473-A1DE-4DEB-A071-934F7B1654DA}</c15:txfldGUID>
                      <c15:f>Diagramm!$I$60</c15:f>
                      <c15:dlblFieldTableCache>
                        <c:ptCount val="1"/>
                      </c15:dlblFieldTableCache>
                    </c15:dlblFTEntry>
                  </c15:dlblFieldTable>
                  <c15:showDataLabelsRange val="0"/>
                </c:ext>
                <c:ext xmlns:c16="http://schemas.microsoft.com/office/drawing/2014/chart" uri="{C3380CC4-5D6E-409C-BE32-E72D297353CC}">
                  <c16:uniqueId val="{0000000E-27D5-4862-AAB5-04C7E39D782D}"/>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{8E3FF83C-1569-4BF0-80A9-674840AAD16E}</c15:txfldGUID>
                      <c15:f>Diagramm!$I$61</c15:f>
                      <c15:dlblFieldTableCache>
                        <c:ptCount val="1"/>
                      </c15:dlblFieldTableCache>
                    </c15:dlblFTEntry>
                  </c15:dlblFieldTable>
                  <c15:showDataLabelsRange val="0"/>
                </c:ext>
                <c:ext xmlns:c16="http://schemas.microsoft.com/office/drawing/2014/chart" uri="{C3380CC4-5D6E-409C-BE32-E72D297353CC}">
                  <c16:uniqueId val="{0000000F-27D5-4862-AAB5-04C7E39D782D}"/>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{78B3AD5F-6A0C-4133-B5AC-D996BF2276F2}</c15:txfldGUID>
                      <c15:f>Diagramm!$I$62</c15:f>
                      <c15:dlblFieldTableCache>
                        <c:ptCount val="1"/>
                      </c15:dlblFieldTableCache>
                    </c15:dlblFTEntry>
                  </c15:dlblFieldTable>
                  <c15:showDataLabelsRange val="0"/>
                </c:ext>
                <c:ext xmlns:c16="http://schemas.microsoft.com/office/drawing/2014/chart" uri="{C3380CC4-5D6E-409C-BE32-E72D297353CC}">
                  <c16:uniqueId val="{00000010-27D5-4862-AAB5-04C7E39D782D}"/>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{14BD7D9C-33A7-4B4C-A0F7-F382EA9749C3}</c15:txfldGUID>
                      <c15:f>Diagramm!$I$63</c15:f>
                      <c15:dlblFieldTableCache>
                        <c:ptCount val="1"/>
                      </c15:dlblFieldTableCache>
                    </c15:dlblFTEntry>
                  </c15:dlblFieldTable>
                  <c15:showDataLabelsRange val="0"/>
                </c:ext>
                <c:ext xmlns:c16="http://schemas.microsoft.com/office/drawing/2014/chart" uri="{C3380CC4-5D6E-409C-BE32-E72D297353CC}">
                  <c16:uniqueId val="{00000011-27D5-4862-AAB5-04C7E39D782D}"/>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{79F6357D-A278-4F16-8CF7-D66AD7EE5664}</c15:txfldGUID>
                      <c15:f>Diagramm!$I$64</c15:f>
                      <c15:dlblFieldTableCache>
                        <c:ptCount val="1"/>
                      </c15:dlblFieldTableCache>
                    </c15:dlblFTEntry>
                  </c15:dlblFieldTable>
                  <c15:showDataLabelsRange val="0"/>
                </c:ext>
                <c:ext xmlns:c16="http://schemas.microsoft.com/office/drawing/2014/chart" uri="{C3380CC4-5D6E-409C-BE32-E72D297353CC}">
                  <c16:uniqueId val="{00000012-27D5-4862-AAB5-04C7E39D782D}"/>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{227C5F7C-2D2A-43C9-A3A6-3869D275E739}</c15:txfldGUID>
                      <c15:f>Diagramm!$I$65</c15:f>
                      <c15:dlblFieldTableCache>
                        <c:ptCount val="1"/>
                      </c15:dlblFieldTableCache>
                    </c15:dlblFTEntry>
                  </c15:dlblFieldTable>
                  <c15:showDataLabelsRange val="0"/>
                </c:ext>
                <c:ext xmlns:c16="http://schemas.microsoft.com/office/drawing/2014/chart" uri="{C3380CC4-5D6E-409C-BE32-E72D297353CC}">
                  <c16:uniqueId val="{00000013-27D5-4862-AAB5-04C7E39D782D}"/>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{0554502C-B5FC-497E-BA3A-A7D94A68D72F}</c15:txfldGUID>
                      <c15:f>Diagramm!$I$66</c15:f>
                      <c15:dlblFieldTableCache>
                        <c:ptCount val="1"/>
                      </c15:dlblFieldTableCache>
                    </c15:dlblFTEntry>
                  </c15:dlblFieldTable>
                  <c15:showDataLabelsRange val="0"/>
                </c:ext>
                <c:ext xmlns:c16="http://schemas.microsoft.com/office/drawing/2014/chart" uri="{C3380CC4-5D6E-409C-BE32-E72D297353CC}">
                  <c16:uniqueId val="{00000014-27D5-4862-AAB5-04C7E39D782D}"/>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{88C3F5DC-AC9C-43EC-920E-CED4E4FA9B1A}</c15:txfldGUID>
                      <c15:f>Diagramm!$I$67</c15:f>
                      <c15:dlblFieldTableCache>
                        <c:ptCount val="1"/>
                      </c15:dlblFieldTableCache>
                    </c15:dlblFTEntry>
                  </c15:dlblFieldTable>
                  <c15:showDataLabelsRange val="0"/>
                </c:ext>
                <c:ext xmlns:c16="http://schemas.microsoft.com/office/drawing/2014/chart" uri="{C3380CC4-5D6E-409C-BE32-E72D297353CC}">
                  <c16:uniqueId val="{00000015-27D5-4862-AAB5-04C7E39D782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27D5-4862-AAB5-04C7E39D782D}"/>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{BDD471D2-5E8F-473F-8959-4E1036EE1584}</c15:txfldGUID>
                      <c15:f>Diagramm!$K$46</c15:f>
                      <c15:dlblFieldTableCache>
                        <c:ptCount val="1"/>
                      </c15:dlblFieldTableCache>
                    </c15:dlblFTEntry>
                  </c15:dlblFieldTable>
                  <c15:showDataLabelsRange val="0"/>
                </c:ext>
                <c:ext xmlns:c16="http://schemas.microsoft.com/office/drawing/2014/chart" uri="{C3380CC4-5D6E-409C-BE32-E72D297353CC}">
                  <c16:uniqueId val="{00000017-27D5-4862-AAB5-04C7E39D782D}"/>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{93A2EC06-1410-45A5-A6A9-DD5488C63571}</c15:txfldGUID>
                      <c15:f>Diagramm!$K$47</c15:f>
                      <c15:dlblFieldTableCache>
                        <c:ptCount val="1"/>
                      </c15:dlblFieldTableCache>
                    </c15:dlblFTEntry>
                  </c15:dlblFieldTable>
                  <c15:showDataLabelsRange val="0"/>
                </c:ext>
                <c:ext xmlns:c16="http://schemas.microsoft.com/office/drawing/2014/chart" uri="{C3380CC4-5D6E-409C-BE32-E72D297353CC}">
                  <c16:uniqueId val="{00000018-27D5-4862-AAB5-04C7E39D782D}"/>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{DB86924B-C3BA-4471-B78F-4ED02EE5E584}</c15:txfldGUID>
                      <c15:f>Diagramm!$K$48</c15:f>
                      <c15:dlblFieldTableCache>
                        <c:ptCount val="1"/>
                      </c15:dlblFieldTableCache>
                    </c15:dlblFTEntry>
                  </c15:dlblFieldTable>
                  <c15:showDataLabelsRange val="0"/>
                </c:ext>
                <c:ext xmlns:c16="http://schemas.microsoft.com/office/drawing/2014/chart" uri="{C3380CC4-5D6E-409C-BE32-E72D297353CC}">
                  <c16:uniqueId val="{00000019-27D5-4862-AAB5-04C7E39D782D}"/>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{1DE59F3F-DB1A-4020-AC04-D7EEF96EAD22}</c15:txfldGUID>
                      <c15:f>Diagramm!$K$49</c15:f>
                      <c15:dlblFieldTableCache>
                        <c:ptCount val="1"/>
                      </c15:dlblFieldTableCache>
                    </c15:dlblFTEntry>
                  </c15:dlblFieldTable>
                  <c15:showDataLabelsRange val="0"/>
                </c:ext>
                <c:ext xmlns:c16="http://schemas.microsoft.com/office/drawing/2014/chart" uri="{C3380CC4-5D6E-409C-BE32-E72D297353CC}">
                  <c16:uniqueId val="{0000001A-27D5-4862-AAB5-04C7E39D782D}"/>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{381DADC9-0474-40D3-80A8-2E0D29D27B1A}</c15:txfldGUID>
                      <c15:f>Diagramm!$K$50</c15:f>
                      <c15:dlblFieldTableCache>
                        <c:ptCount val="1"/>
                      </c15:dlblFieldTableCache>
                    </c15:dlblFTEntry>
                  </c15:dlblFieldTable>
                  <c15:showDataLabelsRange val="0"/>
                </c:ext>
                <c:ext xmlns:c16="http://schemas.microsoft.com/office/drawing/2014/chart" uri="{C3380CC4-5D6E-409C-BE32-E72D297353CC}">
                  <c16:uniqueId val="{0000001B-27D5-4862-AAB5-04C7E39D782D}"/>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{F5E77D9E-4AED-4CFB-A71E-6574D53E933A}</c15:txfldGUID>
                      <c15:f>Diagramm!$K$51</c15:f>
                      <c15:dlblFieldTableCache>
                        <c:ptCount val="1"/>
                      </c15:dlblFieldTableCache>
                    </c15:dlblFTEntry>
                  </c15:dlblFieldTable>
                  <c15:showDataLabelsRange val="0"/>
                </c:ext>
                <c:ext xmlns:c16="http://schemas.microsoft.com/office/drawing/2014/chart" uri="{C3380CC4-5D6E-409C-BE32-E72D297353CC}">
                  <c16:uniqueId val="{0000001C-27D5-4862-AAB5-04C7E39D782D}"/>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{41BC92A9-C479-45AB-8F66-4C2048BB4065}</c15:txfldGUID>
                      <c15:f>Diagramm!$K$52</c15:f>
                      <c15:dlblFieldTableCache>
                        <c:ptCount val="1"/>
                      </c15:dlblFieldTableCache>
                    </c15:dlblFTEntry>
                  </c15:dlblFieldTable>
                  <c15:showDataLabelsRange val="0"/>
                </c:ext>
                <c:ext xmlns:c16="http://schemas.microsoft.com/office/drawing/2014/chart" uri="{C3380CC4-5D6E-409C-BE32-E72D297353CC}">
                  <c16:uniqueId val="{0000001D-27D5-4862-AAB5-04C7E39D782D}"/>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{A5F342FF-AE8D-4E93-AE9F-3AD7B390F7DC}</c15:txfldGUID>
                      <c15:f>Diagramm!$K$53</c15:f>
                      <c15:dlblFieldTableCache>
                        <c:ptCount val="1"/>
                      </c15:dlblFieldTableCache>
                    </c15:dlblFTEntry>
                  </c15:dlblFieldTable>
                  <c15:showDataLabelsRange val="0"/>
                </c:ext>
                <c:ext xmlns:c16="http://schemas.microsoft.com/office/drawing/2014/chart" uri="{C3380CC4-5D6E-409C-BE32-E72D297353CC}">
                  <c16:uniqueId val="{0000001E-27D5-4862-AAB5-04C7E39D782D}"/>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{16FA8F80-948A-4765-AAAB-5E1AF9D48C02}</c15:txfldGUID>
                      <c15:f>Diagramm!$K$54</c15:f>
                      <c15:dlblFieldTableCache>
                        <c:ptCount val="1"/>
                      </c15:dlblFieldTableCache>
                    </c15:dlblFTEntry>
                  </c15:dlblFieldTable>
                  <c15:showDataLabelsRange val="0"/>
                </c:ext>
                <c:ext xmlns:c16="http://schemas.microsoft.com/office/drawing/2014/chart" uri="{C3380CC4-5D6E-409C-BE32-E72D297353CC}">
                  <c16:uniqueId val="{0000001F-27D5-4862-AAB5-04C7E39D782D}"/>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{A3BCDDC7-504E-491E-B3B8-1EA2A67516B5}</c15:txfldGUID>
                      <c15:f>Diagramm!$K$55</c15:f>
                      <c15:dlblFieldTableCache>
                        <c:ptCount val="1"/>
                      </c15:dlblFieldTableCache>
                    </c15:dlblFTEntry>
                  </c15:dlblFieldTable>
                  <c15:showDataLabelsRange val="0"/>
                </c:ext>
                <c:ext xmlns:c16="http://schemas.microsoft.com/office/drawing/2014/chart" uri="{C3380CC4-5D6E-409C-BE32-E72D297353CC}">
                  <c16:uniqueId val="{00000020-27D5-4862-AAB5-04C7E39D782D}"/>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{B3A257A6-CF78-4490-A97C-4C15AF9325B0}</c15:txfldGUID>
                      <c15:f>Diagramm!$K$56</c15:f>
                      <c15:dlblFieldTableCache>
                        <c:ptCount val="1"/>
                      </c15:dlblFieldTableCache>
                    </c15:dlblFTEntry>
                  </c15:dlblFieldTable>
                  <c15:showDataLabelsRange val="0"/>
                </c:ext>
                <c:ext xmlns:c16="http://schemas.microsoft.com/office/drawing/2014/chart" uri="{C3380CC4-5D6E-409C-BE32-E72D297353CC}">
                  <c16:uniqueId val="{00000021-27D5-4862-AAB5-04C7E39D782D}"/>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{0D2AF580-FD21-4206-ADC8-CE96DE89F41E}</c15:txfldGUID>
                      <c15:f>Diagramm!$K$57</c15:f>
                      <c15:dlblFieldTableCache>
                        <c:ptCount val="1"/>
                      </c15:dlblFieldTableCache>
                    </c15:dlblFTEntry>
                  </c15:dlblFieldTable>
                  <c15:showDataLabelsRange val="0"/>
                </c:ext>
                <c:ext xmlns:c16="http://schemas.microsoft.com/office/drawing/2014/chart" uri="{C3380CC4-5D6E-409C-BE32-E72D297353CC}">
                  <c16:uniqueId val="{00000022-27D5-4862-AAB5-04C7E39D782D}"/>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{AAC14142-957E-40AC-8932-476AD65B2B36}</c15:txfldGUID>
                      <c15:f>Diagramm!$K$58</c15:f>
                      <c15:dlblFieldTableCache>
                        <c:ptCount val="1"/>
                      </c15:dlblFieldTableCache>
                    </c15:dlblFTEntry>
                  </c15:dlblFieldTable>
                  <c15:showDataLabelsRange val="0"/>
                </c:ext>
                <c:ext xmlns:c16="http://schemas.microsoft.com/office/drawing/2014/chart" uri="{C3380CC4-5D6E-409C-BE32-E72D297353CC}">
                  <c16:uniqueId val="{00000023-27D5-4862-AAB5-04C7E39D782D}"/>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{0F18FB2E-22A5-46F9-BBB4-E29AA199927D}</c15:txfldGUID>
                      <c15:f>Diagramm!$K$59</c15:f>
                      <c15:dlblFieldTableCache>
                        <c:ptCount val="1"/>
                      </c15:dlblFieldTableCache>
                    </c15:dlblFTEntry>
                  </c15:dlblFieldTable>
                  <c15:showDataLabelsRange val="0"/>
                </c:ext>
                <c:ext xmlns:c16="http://schemas.microsoft.com/office/drawing/2014/chart" uri="{C3380CC4-5D6E-409C-BE32-E72D297353CC}">
                  <c16:uniqueId val="{00000024-27D5-4862-AAB5-04C7E39D782D}"/>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{D64C1126-420F-45CF-A9C9-C15389850D22}</c15:txfldGUID>
                      <c15:f>Diagramm!$K$60</c15:f>
                      <c15:dlblFieldTableCache>
                        <c:ptCount val="1"/>
                      </c15:dlblFieldTableCache>
                    </c15:dlblFTEntry>
                  </c15:dlblFieldTable>
                  <c15:showDataLabelsRange val="0"/>
                </c:ext>
                <c:ext xmlns:c16="http://schemas.microsoft.com/office/drawing/2014/chart" uri="{C3380CC4-5D6E-409C-BE32-E72D297353CC}">
                  <c16:uniqueId val="{00000025-27D5-4862-AAB5-04C7E39D782D}"/>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{35E579BD-385E-490A-90E4-1D8B275EACB5}</c15:txfldGUID>
                      <c15:f>Diagramm!$K$61</c15:f>
                      <c15:dlblFieldTableCache>
                        <c:ptCount val="1"/>
                      </c15:dlblFieldTableCache>
                    </c15:dlblFTEntry>
                  </c15:dlblFieldTable>
                  <c15:showDataLabelsRange val="0"/>
                </c:ext>
                <c:ext xmlns:c16="http://schemas.microsoft.com/office/drawing/2014/chart" uri="{C3380CC4-5D6E-409C-BE32-E72D297353CC}">
                  <c16:uniqueId val="{00000026-27D5-4862-AAB5-04C7E39D782D}"/>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{A61610F5-6636-444A-A818-EB09F27349D9}</c15:txfldGUID>
                      <c15:f>Diagramm!$K$62</c15:f>
                      <c15:dlblFieldTableCache>
                        <c:ptCount val="1"/>
                      </c15:dlblFieldTableCache>
                    </c15:dlblFTEntry>
                  </c15:dlblFieldTable>
                  <c15:showDataLabelsRange val="0"/>
                </c:ext>
                <c:ext xmlns:c16="http://schemas.microsoft.com/office/drawing/2014/chart" uri="{C3380CC4-5D6E-409C-BE32-E72D297353CC}">
                  <c16:uniqueId val="{00000027-27D5-4862-AAB5-04C7E39D782D}"/>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{08E48881-FA77-412C-B2BF-9468E3764093}</c15:txfldGUID>
                      <c15:f>Diagramm!$K$63</c15:f>
                      <c15:dlblFieldTableCache>
                        <c:ptCount val="1"/>
                      </c15:dlblFieldTableCache>
                    </c15:dlblFTEntry>
                  </c15:dlblFieldTable>
                  <c15:showDataLabelsRange val="0"/>
                </c:ext>
                <c:ext xmlns:c16="http://schemas.microsoft.com/office/drawing/2014/chart" uri="{C3380CC4-5D6E-409C-BE32-E72D297353CC}">
                  <c16:uniqueId val="{00000028-27D5-4862-AAB5-04C7E39D782D}"/>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{C63712C4-A829-402E-8BD4-E2C7D8345610}</c15:txfldGUID>
                      <c15:f>Diagramm!$K$64</c15:f>
                      <c15:dlblFieldTableCache>
                        <c:ptCount val="1"/>
                      </c15:dlblFieldTableCache>
                    </c15:dlblFTEntry>
                  </c15:dlblFieldTable>
                  <c15:showDataLabelsRange val="0"/>
                </c:ext>
                <c:ext xmlns:c16="http://schemas.microsoft.com/office/drawing/2014/chart" uri="{C3380CC4-5D6E-409C-BE32-E72D297353CC}">
                  <c16:uniqueId val="{00000029-27D5-4862-AAB5-04C7E39D782D}"/>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{A1082CF1-6D92-451F-820F-D1F3EE21CD47}</c15:txfldGUID>
                      <c15:f>Diagramm!$K$65</c15:f>
                      <c15:dlblFieldTableCache>
                        <c:ptCount val="1"/>
                      </c15:dlblFieldTableCache>
                    </c15:dlblFTEntry>
                  </c15:dlblFieldTable>
                  <c15:showDataLabelsRange val="0"/>
                </c:ext>
                <c:ext xmlns:c16="http://schemas.microsoft.com/office/drawing/2014/chart" uri="{C3380CC4-5D6E-409C-BE32-E72D297353CC}">
                  <c16:uniqueId val="{0000002A-27D5-4862-AAB5-04C7E39D782D}"/>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{36C2227B-F17A-48CF-833F-7B88AE76DB37}</c15:txfldGUID>
                      <c15:f>Diagramm!$K$66</c15:f>
                      <c15:dlblFieldTableCache>
                        <c:ptCount val="1"/>
                      </c15:dlblFieldTableCache>
                    </c15:dlblFTEntry>
                  </c15:dlblFieldTable>
                  <c15:showDataLabelsRange val="0"/>
                </c:ext>
                <c:ext xmlns:c16="http://schemas.microsoft.com/office/drawing/2014/chart" uri="{C3380CC4-5D6E-409C-BE32-E72D297353CC}">
                  <c16:uniqueId val="{0000002B-27D5-4862-AAB5-04C7E39D782D}"/>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{CC31A459-E2CA-4518-8093-4D4BDACC1D11}</c15:txfldGUID>
                      <c15:f>Diagramm!$K$67</c15:f>
                      <c15:dlblFieldTableCache>
                        <c:ptCount val="1"/>
                      </c15:dlblFieldTableCache>
                    </c15:dlblFTEntry>
                  </c15:dlblFieldTable>
                  <c15:showDataLabelsRange val="0"/>
                </c:ext>
                <c:ext xmlns:c16="http://schemas.microsoft.com/office/drawing/2014/chart" uri="{C3380CC4-5D6E-409C-BE32-E72D297353CC}">
                  <c16:uniqueId val="{0000002C-27D5-4862-AAB5-04C7E39D782D}"/>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27D5-4862-AAB5-04C7E39D782D}"/>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{0BDA0C11-338B-4132-8F0D-70194F24A53B}</c15:txfldGUID>
                      <c15:f>Diagramm!$J$46</c15:f>
                      <c15:dlblFieldTableCache>
                        <c:ptCount val="1"/>
                      </c15:dlblFieldTableCache>
                    </c15:dlblFTEntry>
                  </c15:dlblFieldTable>
                  <c15:showDataLabelsRange val="0"/>
                </c:ext>
                <c:ext xmlns:c16="http://schemas.microsoft.com/office/drawing/2014/chart" uri="{C3380CC4-5D6E-409C-BE32-E72D297353CC}">
                  <c16:uniqueId val="{0000002E-27D5-4862-AAB5-04C7E39D782D}"/>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{E85C1209-63CC-4569-9FD0-00F8B8258B88}</c15:txfldGUID>
                      <c15:f>Diagramm!$J$47</c15:f>
                      <c15:dlblFieldTableCache>
                        <c:ptCount val="1"/>
                      </c15:dlblFieldTableCache>
                    </c15:dlblFTEntry>
                  </c15:dlblFieldTable>
                  <c15:showDataLabelsRange val="0"/>
                </c:ext>
                <c:ext xmlns:c16="http://schemas.microsoft.com/office/drawing/2014/chart" uri="{C3380CC4-5D6E-409C-BE32-E72D297353CC}">
                  <c16:uniqueId val="{0000002F-27D5-4862-AAB5-04C7E39D782D}"/>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{3D4E011C-CA9E-4D01-9E16-D28C9CEF2EA5}</c15:txfldGUID>
                      <c15:f>Diagramm!$J$48</c15:f>
                      <c15:dlblFieldTableCache>
                        <c:ptCount val="1"/>
                      </c15:dlblFieldTableCache>
                    </c15:dlblFTEntry>
                  </c15:dlblFieldTable>
                  <c15:showDataLabelsRange val="0"/>
                </c:ext>
                <c:ext xmlns:c16="http://schemas.microsoft.com/office/drawing/2014/chart" uri="{C3380CC4-5D6E-409C-BE32-E72D297353CC}">
                  <c16:uniqueId val="{00000030-27D5-4862-AAB5-04C7E39D782D}"/>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{6DB7DD5E-E2AA-4875-B3FD-7D3C80A66AA4}</c15:txfldGUID>
                      <c15:f>Diagramm!$J$49</c15:f>
                      <c15:dlblFieldTableCache>
                        <c:ptCount val="1"/>
                      </c15:dlblFieldTableCache>
                    </c15:dlblFTEntry>
                  </c15:dlblFieldTable>
                  <c15:showDataLabelsRange val="0"/>
                </c:ext>
                <c:ext xmlns:c16="http://schemas.microsoft.com/office/drawing/2014/chart" uri="{C3380CC4-5D6E-409C-BE32-E72D297353CC}">
                  <c16:uniqueId val="{00000031-27D5-4862-AAB5-04C7E39D782D}"/>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{0E60D04B-5838-42A4-A31C-5C7CF0D0C727}</c15:txfldGUID>
                      <c15:f>Diagramm!$J$50</c15:f>
                      <c15:dlblFieldTableCache>
                        <c:ptCount val="1"/>
                      </c15:dlblFieldTableCache>
                    </c15:dlblFTEntry>
                  </c15:dlblFieldTable>
                  <c15:showDataLabelsRange val="0"/>
                </c:ext>
                <c:ext xmlns:c16="http://schemas.microsoft.com/office/drawing/2014/chart" uri="{C3380CC4-5D6E-409C-BE32-E72D297353CC}">
                  <c16:uniqueId val="{00000032-27D5-4862-AAB5-04C7E39D782D}"/>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{9503E900-36E4-4BBE-8B73-4F77E4D7B2A8}</c15:txfldGUID>
                      <c15:f>Diagramm!$J$51</c15:f>
                      <c15:dlblFieldTableCache>
                        <c:ptCount val="1"/>
                      </c15:dlblFieldTableCache>
                    </c15:dlblFTEntry>
                  </c15:dlblFieldTable>
                  <c15:showDataLabelsRange val="0"/>
                </c:ext>
                <c:ext xmlns:c16="http://schemas.microsoft.com/office/drawing/2014/chart" uri="{C3380CC4-5D6E-409C-BE32-E72D297353CC}">
                  <c16:uniqueId val="{00000033-27D5-4862-AAB5-04C7E39D782D}"/>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{B1398D5F-F35F-4DFE-90D6-288A24382A2D}</c15:txfldGUID>
                      <c15:f>Diagramm!$J$52</c15:f>
                      <c15:dlblFieldTableCache>
                        <c:ptCount val="1"/>
                      </c15:dlblFieldTableCache>
                    </c15:dlblFTEntry>
                  </c15:dlblFieldTable>
                  <c15:showDataLabelsRange val="0"/>
                </c:ext>
                <c:ext xmlns:c16="http://schemas.microsoft.com/office/drawing/2014/chart" uri="{C3380CC4-5D6E-409C-BE32-E72D297353CC}">
                  <c16:uniqueId val="{00000034-27D5-4862-AAB5-04C7E39D782D}"/>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{18E54FCE-D20F-4865-8A0D-258301CDDFF3}</c15:txfldGUID>
                      <c15:f>Diagramm!$J$53</c15:f>
                      <c15:dlblFieldTableCache>
                        <c:ptCount val="1"/>
                      </c15:dlblFieldTableCache>
                    </c15:dlblFTEntry>
                  </c15:dlblFieldTable>
                  <c15:showDataLabelsRange val="0"/>
                </c:ext>
                <c:ext xmlns:c16="http://schemas.microsoft.com/office/drawing/2014/chart" uri="{C3380CC4-5D6E-409C-BE32-E72D297353CC}">
                  <c16:uniqueId val="{00000035-27D5-4862-AAB5-04C7E39D782D}"/>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{5264993B-5C94-42A5-B340-CC97ADE621F7}</c15:txfldGUID>
                      <c15:f>Diagramm!$J$54</c15:f>
                      <c15:dlblFieldTableCache>
                        <c:ptCount val="1"/>
                      </c15:dlblFieldTableCache>
                    </c15:dlblFTEntry>
                  </c15:dlblFieldTable>
                  <c15:showDataLabelsRange val="0"/>
                </c:ext>
                <c:ext xmlns:c16="http://schemas.microsoft.com/office/drawing/2014/chart" uri="{C3380CC4-5D6E-409C-BE32-E72D297353CC}">
                  <c16:uniqueId val="{00000036-27D5-4862-AAB5-04C7E39D782D}"/>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{C166EB10-4E66-4E75-9156-A6B4D7F25D85}</c15:txfldGUID>
                      <c15:f>Diagramm!$J$55</c15:f>
                      <c15:dlblFieldTableCache>
                        <c:ptCount val="1"/>
                      </c15:dlblFieldTableCache>
                    </c15:dlblFTEntry>
                  </c15:dlblFieldTable>
                  <c15:showDataLabelsRange val="0"/>
                </c:ext>
                <c:ext xmlns:c16="http://schemas.microsoft.com/office/drawing/2014/chart" uri="{C3380CC4-5D6E-409C-BE32-E72D297353CC}">
                  <c16:uniqueId val="{00000037-27D5-4862-AAB5-04C7E39D782D}"/>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{1A972FEF-FFC9-46B2-93A6-348E22F42C5D}</c15:txfldGUID>
                      <c15:f>Diagramm!$J$56</c15:f>
                      <c15:dlblFieldTableCache>
                        <c:ptCount val="1"/>
                      </c15:dlblFieldTableCache>
                    </c15:dlblFTEntry>
                  </c15:dlblFieldTable>
                  <c15:showDataLabelsRange val="0"/>
                </c:ext>
                <c:ext xmlns:c16="http://schemas.microsoft.com/office/drawing/2014/chart" uri="{C3380CC4-5D6E-409C-BE32-E72D297353CC}">
                  <c16:uniqueId val="{00000038-27D5-4862-AAB5-04C7E39D782D}"/>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{A145D310-CD1F-4B62-AA6C-6BCE887F2B10}</c15:txfldGUID>
                      <c15:f>Diagramm!$J$57</c15:f>
                      <c15:dlblFieldTableCache>
                        <c:ptCount val="1"/>
                      </c15:dlblFieldTableCache>
                    </c15:dlblFTEntry>
                  </c15:dlblFieldTable>
                  <c15:showDataLabelsRange val="0"/>
                </c:ext>
                <c:ext xmlns:c16="http://schemas.microsoft.com/office/drawing/2014/chart" uri="{C3380CC4-5D6E-409C-BE32-E72D297353CC}">
                  <c16:uniqueId val="{00000039-27D5-4862-AAB5-04C7E39D782D}"/>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{D7FC936C-9BDA-4245-8166-77787197A1BC}</c15:txfldGUID>
                      <c15:f>Diagramm!$J$58</c15:f>
                      <c15:dlblFieldTableCache>
                        <c:ptCount val="1"/>
                      </c15:dlblFieldTableCache>
                    </c15:dlblFTEntry>
                  </c15:dlblFieldTable>
                  <c15:showDataLabelsRange val="0"/>
                </c:ext>
                <c:ext xmlns:c16="http://schemas.microsoft.com/office/drawing/2014/chart" uri="{C3380CC4-5D6E-409C-BE32-E72D297353CC}">
                  <c16:uniqueId val="{0000003A-27D5-4862-AAB5-04C7E39D782D}"/>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{9852C38D-2470-479C-A372-50FC9EA7630F}</c15:txfldGUID>
                      <c15:f>Diagramm!$J$59</c15:f>
                      <c15:dlblFieldTableCache>
                        <c:ptCount val="1"/>
                      </c15:dlblFieldTableCache>
                    </c15:dlblFTEntry>
                  </c15:dlblFieldTable>
                  <c15:showDataLabelsRange val="0"/>
                </c:ext>
                <c:ext xmlns:c16="http://schemas.microsoft.com/office/drawing/2014/chart" uri="{C3380CC4-5D6E-409C-BE32-E72D297353CC}">
                  <c16:uniqueId val="{0000003B-27D5-4862-AAB5-04C7E39D782D}"/>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{5BD9589A-9CCB-49B9-8548-16A00B35355E}</c15:txfldGUID>
                      <c15:f>Diagramm!$J$60</c15:f>
                      <c15:dlblFieldTableCache>
                        <c:ptCount val="1"/>
                      </c15:dlblFieldTableCache>
                    </c15:dlblFTEntry>
                  </c15:dlblFieldTable>
                  <c15:showDataLabelsRange val="0"/>
                </c:ext>
                <c:ext xmlns:c16="http://schemas.microsoft.com/office/drawing/2014/chart" uri="{C3380CC4-5D6E-409C-BE32-E72D297353CC}">
                  <c16:uniqueId val="{0000003C-27D5-4862-AAB5-04C7E39D782D}"/>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{C6ECCAD0-24F3-4CB3-9BF3-E368274A4E6B}</c15:txfldGUID>
                      <c15:f>Diagramm!$J$61</c15:f>
                      <c15:dlblFieldTableCache>
                        <c:ptCount val="1"/>
                      </c15:dlblFieldTableCache>
                    </c15:dlblFTEntry>
                  </c15:dlblFieldTable>
                  <c15:showDataLabelsRange val="0"/>
                </c:ext>
                <c:ext xmlns:c16="http://schemas.microsoft.com/office/drawing/2014/chart" uri="{C3380CC4-5D6E-409C-BE32-E72D297353CC}">
                  <c16:uniqueId val="{0000003D-27D5-4862-AAB5-04C7E39D782D}"/>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{27AE90CC-742E-4260-B471-49474FED5A79}</c15:txfldGUID>
                      <c15:f>Diagramm!$J$62</c15:f>
                      <c15:dlblFieldTableCache>
                        <c:ptCount val="1"/>
                      </c15:dlblFieldTableCache>
                    </c15:dlblFTEntry>
                  </c15:dlblFieldTable>
                  <c15:showDataLabelsRange val="0"/>
                </c:ext>
                <c:ext xmlns:c16="http://schemas.microsoft.com/office/drawing/2014/chart" uri="{C3380CC4-5D6E-409C-BE32-E72D297353CC}">
                  <c16:uniqueId val="{0000003E-27D5-4862-AAB5-04C7E39D782D}"/>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{553A1DD8-F5FA-48C7-8428-778F49F0ADE4}</c15:txfldGUID>
                      <c15:f>Diagramm!$J$63</c15:f>
                      <c15:dlblFieldTableCache>
                        <c:ptCount val="1"/>
                      </c15:dlblFieldTableCache>
                    </c15:dlblFTEntry>
                  </c15:dlblFieldTable>
                  <c15:showDataLabelsRange val="0"/>
                </c:ext>
                <c:ext xmlns:c16="http://schemas.microsoft.com/office/drawing/2014/chart" uri="{C3380CC4-5D6E-409C-BE32-E72D297353CC}">
                  <c16:uniqueId val="{0000003F-27D5-4862-AAB5-04C7E39D782D}"/>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{975F76D2-63CA-4903-851C-B3D1AAF44444}</c15:txfldGUID>
                      <c15:f>Diagramm!$J$64</c15:f>
                      <c15:dlblFieldTableCache>
                        <c:ptCount val="1"/>
                      </c15:dlblFieldTableCache>
                    </c15:dlblFTEntry>
                  </c15:dlblFieldTable>
                  <c15:showDataLabelsRange val="0"/>
                </c:ext>
                <c:ext xmlns:c16="http://schemas.microsoft.com/office/drawing/2014/chart" uri="{C3380CC4-5D6E-409C-BE32-E72D297353CC}">
                  <c16:uniqueId val="{00000040-27D5-4862-AAB5-04C7E39D782D}"/>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{42780CFC-D1B0-4604-A6D2-6BA4B5194B84}</c15:txfldGUID>
                      <c15:f>Diagramm!$J$65</c15:f>
                      <c15:dlblFieldTableCache>
                        <c:ptCount val="1"/>
                      </c15:dlblFieldTableCache>
                    </c15:dlblFTEntry>
                  </c15:dlblFieldTable>
                  <c15:showDataLabelsRange val="0"/>
                </c:ext>
                <c:ext xmlns:c16="http://schemas.microsoft.com/office/drawing/2014/chart" uri="{C3380CC4-5D6E-409C-BE32-E72D297353CC}">
                  <c16:uniqueId val="{00000041-27D5-4862-AAB5-04C7E39D782D}"/>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{3B8FA9EE-B4FF-4735-926B-2DCD64D7AC1C}</c15:txfldGUID>
                      <c15:f>Diagramm!$J$66</c15:f>
                      <c15:dlblFieldTableCache>
                        <c:ptCount val="1"/>
                      </c15:dlblFieldTableCache>
                    </c15:dlblFTEntry>
                  </c15:dlblFieldTable>
                  <c15:showDataLabelsRange val="0"/>
                </c:ext>
                <c:ext xmlns:c16="http://schemas.microsoft.com/office/drawing/2014/chart" uri="{C3380CC4-5D6E-409C-BE32-E72D297353CC}">
                  <c16:uniqueId val="{00000042-27D5-4862-AAB5-04C7E39D782D}"/>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{045E78F5-5913-4DFF-B9E0-FB887C0060D3}</c15:txfldGUID>
                      <c15:f>Diagramm!$J$67</c15:f>
                      <c15:dlblFieldTableCache>
                        <c:ptCount val="1"/>
                      </c15:dlblFieldTableCache>
                    </c15:dlblFTEntry>
                  </c15:dlblFieldTable>
                  <c15:showDataLabelsRange val="0"/>
                </c:ext>
                <c:ext xmlns:c16="http://schemas.microsoft.com/office/drawing/2014/chart" uri="{C3380CC4-5D6E-409C-BE32-E72D297353CC}">
                  <c16:uniqueId val="{00000043-27D5-4862-AAB5-04C7E39D782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27D5-4862-AAB5-04C7E39D782D}"/>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90E-492D-8064-83B284BF0AE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90E-492D-8064-83B284BF0AE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90E-492D-8064-83B284BF0AE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90E-492D-8064-83B284BF0AE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90E-492D-8064-83B284BF0AE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90E-492D-8064-83B284BF0AE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90E-492D-8064-83B284BF0AE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90E-492D-8064-83B284BF0AE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90E-492D-8064-83B284BF0AE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90E-492D-8064-83B284BF0AE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90E-492D-8064-83B284BF0AE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90E-492D-8064-83B284BF0AE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90E-492D-8064-83B284BF0AE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90E-492D-8064-83B284BF0AE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A90E-492D-8064-83B284BF0AE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90E-492D-8064-83B284BF0AE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90E-492D-8064-83B284BF0AE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A90E-492D-8064-83B284BF0AE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A90E-492D-8064-83B284BF0AE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A90E-492D-8064-83B284BF0AE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A90E-492D-8064-83B284BF0AE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A90E-492D-8064-83B284BF0AE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90E-492D-8064-83B284BF0AE6}"/>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A90E-492D-8064-83B284BF0AE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A90E-492D-8064-83B284BF0AE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A90E-492D-8064-83B284BF0AE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A90E-492D-8064-83B284BF0AE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A90E-492D-8064-83B284BF0AE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A90E-492D-8064-83B284BF0AE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A90E-492D-8064-83B284BF0AE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A90E-492D-8064-83B284BF0AE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A90E-492D-8064-83B284BF0AE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A90E-492D-8064-83B284BF0AE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A90E-492D-8064-83B284BF0AE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A90E-492D-8064-83B284BF0AE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A90E-492D-8064-83B284BF0AE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A90E-492D-8064-83B284BF0AE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A90E-492D-8064-83B284BF0AE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A90E-492D-8064-83B284BF0AE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A90E-492D-8064-83B284BF0AE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A90E-492D-8064-83B284BF0AE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A90E-492D-8064-83B284BF0AE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A90E-492D-8064-83B284BF0AE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A90E-492D-8064-83B284BF0AE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A90E-492D-8064-83B284BF0AE6}"/>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90E-492D-8064-83B284BF0AE6}"/>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A90E-492D-8064-83B284BF0AE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A90E-492D-8064-83B284BF0AE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A90E-492D-8064-83B284BF0AE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A90E-492D-8064-83B284BF0AE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A90E-492D-8064-83B284BF0AE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A90E-492D-8064-83B284BF0AE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A90E-492D-8064-83B284BF0AE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A90E-492D-8064-83B284BF0AE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A90E-492D-8064-83B284BF0AE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A90E-492D-8064-83B284BF0AE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A90E-492D-8064-83B284BF0AE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A90E-492D-8064-83B284BF0AE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A90E-492D-8064-83B284BF0AE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A90E-492D-8064-83B284BF0AE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A90E-492D-8064-83B284BF0AE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A90E-492D-8064-83B284BF0AE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A90E-492D-8064-83B284BF0AE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A90E-492D-8064-83B284BF0AE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A90E-492D-8064-83B284BF0AE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A90E-492D-8064-83B284BF0AE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A90E-492D-8064-83B284BF0AE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A90E-492D-8064-83B284BF0AE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90E-492D-8064-83B284BF0AE6}"/>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100.78502192901632</c:v>
                </c:pt>
                <c:pt idx="2">
                  <c:v>103.29856632145358</c:v>
                </c:pt>
                <c:pt idx="3">
                  <c:v>101.96624037150332</c:v>
                </c:pt>
                <c:pt idx="4">
                  <c:v>103.29119522352855</c:v>
                </c:pt>
                <c:pt idx="5">
                  <c:v>104.4797847639406</c:v>
                </c:pt>
                <c:pt idx="6">
                  <c:v>107.62724357793094</c:v>
                </c:pt>
                <c:pt idx="7">
                  <c:v>106.51236501676924</c:v>
                </c:pt>
                <c:pt idx="8">
                  <c:v>107.51299156009289</c:v>
                </c:pt>
                <c:pt idx="9">
                  <c:v>108.37725279180334</c:v>
                </c:pt>
                <c:pt idx="10">
                  <c:v>111.56156709541887</c:v>
                </c:pt>
                <c:pt idx="11">
                  <c:v>110.95160874212213</c:v>
                </c:pt>
                <c:pt idx="12">
                  <c:v>112.14572660597797</c:v>
                </c:pt>
                <c:pt idx="13">
                  <c:v>113.45409648767185</c:v>
                </c:pt>
                <c:pt idx="14">
                  <c:v>118.94740721630488</c:v>
                </c:pt>
                <c:pt idx="15">
                  <c:v>119.4854973648325</c:v>
                </c:pt>
                <c:pt idx="16">
                  <c:v>118.20845464932002</c:v>
                </c:pt>
                <c:pt idx="17">
                  <c:v>119.21460951608742</c:v>
                </c:pt>
                <c:pt idx="18">
                  <c:v>121.63970073342425</c:v>
                </c:pt>
                <c:pt idx="19">
                  <c:v>122.71219548151697</c:v>
                </c:pt>
                <c:pt idx="20">
                  <c:v>121.68945564441825</c:v>
                </c:pt>
                <c:pt idx="21">
                  <c:v>122.60715733608521</c:v>
                </c:pt>
                <c:pt idx="22">
                  <c:v>125.04146242582831</c:v>
                </c:pt>
                <c:pt idx="23">
                  <c:v>124.29513876091845</c:v>
                </c:pt>
                <c:pt idx="24">
                  <c:v>124.59735377584491</c:v>
                </c:pt>
              </c:numCache>
            </c:numRef>
          </c:val>
          <c:smooth val="0"/>
          <c:extLst>
            <c:ext xmlns:c16="http://schemas.microsoft.com/office/drawing/2014/chart" uri="{C3380CC4-5D6E-409C-BE32-E72D297353CC}">
              <c16:uniqueId val="{00000000-BE9F-41C0-BC85-E2D94C91E305}"/>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101.65650882950462</c:v>
                </c:pt>
                <c:pt idx="2">
                  <c:v>105.71964369432725</c:v>
                </c:pt>
                <c:pt idx="3">
                  <c:v>103.57868416940146</c:v>
                </c:pt>
                <c:pt idx="4">
                  <c:v>100.96890139084232</c:v>
                </c:pt>
                <c:pt idx="5">
                  <c:v>103.35989998437256</c:v>
                </c:pt>
                <c:pt idx="6">
                  <c:v>107.1104860134396</c:v>
                </c:pt>
                <c:pt idx="7">
                  <c:v>106.48538834192843</c:v>
                </c:pt>
                <c:pt idx="8">
                  <c:v>106.20409438974841</c:v>
                </c:pt>
                <c:pt idx="9">
                  <c:v>113.26769807782466</c:v>
                </c:pt>
                <c:pt idx="10">
                  <c:v>116.11189248320051</c:v>
                </c:pt>
                <c:pt idx="11">
                  <c:v>112.75199249882795</c:v>
                </c:pt>
                <c:pt idx="12">
                  <c:v>110.5172683231755</c:v>
                </c:pt>
                <c:pt idx="13">
                  <c:v>118.90920456321301</c:v>
                </c:pt>
                <c:pt idx="14">
                  <c:v>124.98827941865918</c:v>
                </c:pt>
                <c:pt idx="15">
                  <c:v>116.54946085325832</c:v>
                </c:pt>
                <c:pt idx="16">
                  <c:v>117.06516643225504</c:v>
                </c:pt>
                <c:pt idx="17">
                  <c:v>127.89498359118612</c:v>
                </c:pt>
                <c:pt idx="18">
                  <c:v>127.3792780121894</c:v>
                </c:pt>
                <c:pt idx="19">
                  <c:v>127.87935614939833</c:v>
                </c:pt>
                <c:pt idx="20">
                  <c:v>129.02015939990622</c:v>
                </c:pt>
                <c:pt idx="21">
                  <c:v>139.74058446632287</c:v>
                </c:pt>
                <c:pt idx="22">
                  <c:v>144.38193467729332</c:v>
                </c:pt>
                <c:pt idx="23">
                  <c:v>142.61603375527426</c:v>
                </c:pt>
                <c:pt idx="24">
                  <c:v>137.09954680418815</c:v>
                </c:pt>
              </c:numCache>
            </c:numRef>
          </c:val>
          <c:smooth val="0"/>
          <c:extLst>
            <c:ext xmlns:c16="http://schemas.microsoft.com/office/drawing/2014/chart" uri="{C3380CC4-5D6E-409C-BE32-E72D297353CC}">
              <c16:uniqueId val="{00000001-BE9F-41C0-BC85-E2D94C91E305}"/>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101.88491303348401</c:v>
                </c:pt>
                <c:pt idx="2">
                  <c:v>100.71258907363421</c:v>
                </c:pt>
                <c:pt idx="3">
                  <c:v>100.05363573672517</c:v>
                </c:pt>
                <c:pt idx="4">
                  <c:v>98.253007432380656</c:v>
                </c:pt>
                <c:pt idx="5">
                  <c:v>99.915715270860474</c:v>
                </c:pt>
                <c:pt idx="6">
                  <c:v>98.597808597042373</c:v>
                </c:pt>
                <c:pt idx="7">
                  <c:v>97.701325568921931</c:v>
                </c:pt>
                <c:pt idx="8">
                  <c:v>97.065358976323651</c:v>
                </c:pt>
                <c:pt idx="9">
                  <c:v>100.04597348862157</c:v>
                </c:pt>
                <c:pt idx="10">
                  <c:v>98.904298521186121</c:v>
                </c:pt>
                <c:pt idx="11">
                  <c:v>98.191709447551915</c:v>
                </c:pt>
                <c:pt idx="12">
                  <c:v>96.835491533215844</c:v>
                </c:pt>
                <c:pt idx="13">
                  <c:v>99.402344647919705</c:v>
                </c:pt>
                <c:pt idx="14">
                  <c:v>97.141981457359591</c:v>
                </c:pt>
                <c:pt idx="15">
                  <c:v>95.065512221285729</c:v>
                </c:pt>
                <c:pt idx="16">
                  <c:v>94.536817102137775</c:v>
                </c:pt>
                <c:pt idx="17">
                  <c:v>98.475212627384877</c:v>
                </c:pt>
                <c:pt idx="18">
                  <c:v>94.835644778177922</c:v>
                </c:pt>
                <c:pt idx="19">
                  <c:v>93.241897172630445</c:v>
                </c:pt>
                <c:pt idx="20">
                  <c:v>94.253313922304798</c:v>
                </c:pt>
                <c:pt idx="21">
                  <c:v>97.425484637192554</c:v>
                </c:pt>
                <c:pt idx="22">
                  <c:v>104.88085204198912</c:v>
                </c:pt>
                <c:pt idx="23">
                  <c:v>103.62424335299978</c:v>
                </c:pt>
                <c:pt idx="24">
                  <c:v>101.21063520036779</c:v>
                </c:pt>
              </c:numCache>
            </c:numRef>
          </c:val>
          <c:smooth val="0"/>
          <c:extLst>
            <c:ext xmlns:c16="http://schemas.microsoft.com/office/drawing/2014/chart" uri="{C3380CC4-5D6E-409C-BE32-E72D297353CC}">
              <c16:uniqueId val="{00000002-BE9F-41C0-BC85-E2D94C91E305}"/>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BE9F-41C0-BC85-E2D94C91E305}"/>
                </c:ext>
              </c:extLst>
            </c:dLbl>
            <c:dLbl>
              <c:idx val="1"/>
              <c:delete val="1"/>
              <c:extLst>
                <c:ext xmlns:c15="http://schemas.microsoft.com/office/drawing/2012/chart" uri="{CE6537A1-D6FC-4f65-9D91-7224C49458BB}"/>
                <c:ext xmlns:c16="http://schemas.microsoft.com/office/drawing/2014/chart" uri="{C3380CC4-5D6E-409C-BE32-E72D297353CC}">
                  <c16:uniqueId val="{00000004-BE9F-41C0-BC85-E2D94C91E305}"/>
                </c:ext>
              </c:extLst>
            </c:dLbl>
            <c:dLbl>
              <c:idx val="2"/>
              <c:delete val="1"/>
              <c:extLst>
                <c:ext xmlns:c15="http://schemas.microsoft.com/office/drawing/2012/chart" uri="{CE6537A1-D6FC-4f65-9D91-7224C49458BB}"/>
                <c:ext xmlns:c16="http://schemas.microsoft.com/office/drawing/2014/chart" uri="{C3380CC4-5D6E-409C-BE32-E72D297353CC}">
                  <c16:uniqueId val="{00000005-BE9F-41C0-BC85-E2D94C91E305}"/>
                </c:ext>
              </c:extLst>
            </c:dLbl>
            <c:dLbl>
              <c:idx val="3"/>
              <c:delete val="1"/>
              <c:extLst>
                <c:ext xmlns:c15="http://schemas.microsoft.com/office/drawing/2012/chart" uri="{CE6537A1-D6FC-4f65-9D91-7224C49458BB}"/>
                <c:ext xmlns:c16="http://schemas.microsoft.com/office/drawing/2014/chart" uri="{C3380CC4-5D6E-409C-BE32-E72D297353CC}">
                  <c16:uniqueId val="{00000006-BE9F-41C0-BC85-E2D94C91E305}"/>
                </c:ext>
              </c:extLst>
            </c:dLbl>
            <c:dLbl>
              <c:idx val="4"/>
              <c:delete val="1"/>
              <c:extLst>
                <c:ext xmlns:c15="http://schemas.microsoft.com/office/drawing/2012/chart" uri="{CE6537A1-D6FC-4f65-9D91-7224C49458BB}"/>
                <c:ext xmlns:c16="http://schemas.microsoft.com/office/drawing/2014/chart" uri="{C3380CC4-5D6E-409C-BE32-E72D297353CC}">
                  <c16:uniqueId val="{00000007-BE9F-41C0-BC85-E2D94C91E305}"/>
                </c:ext>
              </c:extLst>
            </c:dLbl>
            <c:dLbl>
              <c:idx val="5"/>
              <c:delete val="1"/>
              <c:extLst>
                <c:ext xmlns:c15="http://schemas.microsoft.com/office/drawing/2012/chart" uri="{CE6537A1-D6FC-4f65-9D91-7224C49458BB}"/>
                <c:ext xmlns:c16="http://schemas.microsoft.com/office/drawing/2014/chart" uri="{C3380CC4-5D6E-409C-BE32-E72D297353CC}">
                  <c16:uniqueId val="{00000008-BE9F-41C0-BC85-E2D94C91E305}"/>
                </c:ext>
              </c:extLst>
            </c:dLbl>
            <c:dLbl>
              <c:idx val="6"/>
              <c:delete val="1"/>
              <c:extLst>
                <c:ext xmlns:c15="http://schemas.microsoft.com/office/drawing/2012/chart" uri="{CE6537A1-D6FC-4f65-9D91-7224C49458BB}"/>
                <c:ext xmlns:c16="http://schemas.microsoft.com/office/drawing/2014/chart" uri="{C3380CC4-5D6E-409C-BE32-E72D297353CC}">
                  <c16:uniqueId val="{00000009-BE9F-41C0-BC85-E2D94C91E305}"/>
                </c:ext>
              </c:extLst>
            </c:dLbl>
            <c:dLbl>
              <c:idx val="7"/>
              <c:delete val="1"/>
              <c:extLst>
                <c:ext xmlns:c15="http://schemas.microsoft.com/office/drawing/2012/chart" uri="{CE6537A1-D6FC-4f65-9D91-7224C49458BB}"/>
                <c:ext xmlns:c16="http://schemas.microsoft.com/office/drawing/2014/chart" uri="{C3380CC4-5D6E-409C-BE32-E72D297353CC}">
                  <c16:uniqueId val="{0000000A-BE9F-41C0-BC85-E2D94C91E305}"/>
                </c:ext>
              </c:extLst>
            </c:dLbl>
            <c:dLbl>
              <c:idx val="8"/>
              <c:delete val="1"/>
              <c:extLst>
                <c:ext xmlns:c15="http://schemas.microsoft.com/office/drawing/2012/chart" uri="{CE6537A1-D6FC-4f65-9D91-7224C49458BB}"/>
                <c:ext xmlns:c16="http://schemas.microsoft.com/office/drawing/2014/chart" uri="{C3380CC4-5D6E-409C-BE32-E72D297353CC}">
                  <c16:uniqueId val="{0000000B-BE9F-41C0-BC85-E2D94C91E305}"/>
                </c:ext>
              </c:extLst>
            </c:dLbl>
            <c:dLbl>
              <c:idx val="9"/>
              <c:delete val="1"/>
              <c:extLst>
                <c:ext xmlns:c15="http://schemas.microsoft.com/office/drawing/2012/chart" uri="{CE6537A1-D6FC-4f65-9D91-7224C49458BB}"/>
                <c:ext xmlns:c16="http://schemas.microsoft.com/office/drawing/2014/chart" uri="{C3380CC4-5D6E-409C-BE32-E72D297353CC}">
                  <c16:uniqueId val="{0000000C-BE9F-41C0-BC85-E2D94C91E305}"/>
                </c:ext>
              </c:extLst>
            </c:dLbl>
            <c:dLbl>
              <c:idx val="10"/>
              <c:delete val="1"/>
              <c:extLst>
                <c:ext xmlns:c15="http://schemas.microsoft.com/office/drawing/2012/chart" uri="{CE6537A1-D6FC-4f65-9D91-7224C49458BB}"/>
                <c:ext xmlns:c16="http://schemas.microsoft.com/office/drawing/2014/chart" uri="{C3380CC4-5D6E-409C-BE32-E72D297353CC}">
                  <c16:uniqueId val="{0000000D-BE9F-41C0-BC85-E2D94C91E305}"/>
                </c:ext>
              </c:extLst>
            </c:dLbl>
            <c:dLbl>
              <c:idx val="11"/>
              <c:delete val="1"/>
              <c:extLst>
                <c:ext xmlns:c15="http://schemas.microsoft.com/office/drawing/2012/chart" uri="{CE6537A1-D6FC-4f65-9D91-7224C49458BB}"/>
                <c:ext xmlns:c16="http://schemas.microsoft.com/office/drawing/2014/chart" uri="{C3380CC4-5D6E-409C-BE32-E72D297353CC}">
                  <c16:uniqueId val="{0000000E-BE9F-41C0-BC85-E2D94C91E305}"/>
                </c:ext>
              </c:extLst>
            </c:dLbl>
            <c:dLbl>
              <c:idx val="12"/>
              <c:delete val="1"/>
              <c:extLst>
                <c:ext xmlns:c15="http://schemas.microsoft.com/office/drawing/2012/chart" uri="{CE6537A1-D6FC-4f65-9D91-7224C49458BB}"/>
                <c:ext xmlns:c16="http://schemas.microsoft.com/office/drawing/2014/chart" uri="{C3380CC4-5D6E-409C-BE32-E72D297353CC}">
                  <c16:uniqueId val="{0000000F-BE9F-41C0-BC85-E2D94C91E305}"/>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E9F-41C0-BC85-E2D94C91E305}"/>
                </c:ext>
              </c:extLst>
            </c:dLbl>
            <c:dLbl>
              <c:idx val="14"/>
              <c:delete val="1"/>
              <c:extLst>
                <c:ext xmlns:c15="http://schemas.microsoft.com/office/drawing/2012/chart" uri="{CE6537A1-D6FC-4f65-9D91-7224C49458BB}"/>
                <c:ext xmlns:c16="http://schemas.microsoft.com/office/drawing/2014/chart" uri="{C3380CC4-5D6E-409C-BE32-E72D297353CC}">
                  <c16:uniqueId val="{00000011-BE9F-41C0-BC85-E2D94C91E305}"/>
                </c:ext>
              </c:extLst>
            </c:dLbl>
            <c:dLbl>
              <c:idx val="15"/>
              <c:delete val="1"/>
              <c:extLst>
                <c:ext xmlns:c15="http://schemas.microsoft.com/office/drawing/2012/chart" uri="{CE6537A1-D6FC-4f65-9D91-7224C49458BB}"/>
                <c:ext xmlns:c16="http://schemas.microsoft.com/office/drawing/2014/chart" uri="{C3380CC4-5D6E-409C-BE32-E72D297353CC}">
                  <c16:uniqueId val="{00000012-BE9F-41C0-BC85-E2D94C91E305}"/>
                </c:ext>
              </c:extLst>
            </c:dLbl>
            <c:dLbl>
              <c:idx val="16"/>
              <c:delete val="1"/>
              <c:extLst>
                <c:ext xmlns:c15="http://schemas.microsoft.com/office/drawing/2012/chart" uri="{CE6537A1-D6FC-4f65-9D91-7224C49458BB}"/>
                <c:ext xmlns:c16="http://schemas.microsoft.com/office/drawing/2014/chart" uri="{C3380CC4-5D6E-409C-BE32-E72D297353CC}">
                  <c16:uniqueId val="{00000013-BE9F-41C0-BC85-E2D94C91E305}"/>
                </c:ext>
              </c:extLst>
            </c:dLbl>
            <c:dLbl>
              <c:idx val="17"/>
              <c:delete val="1"/>
              <c:extLst>
                <c:ext xmlns:c15="http://schemas.microsoft.com/office/drawing/2012/chart" uri="{CE6537A1-D6FC-4f65-9D91-7224C49458BB}"/>
                <c:ext xmlns:c16="http://schemas.microsoft.com/office/drawing/2014/chart" uri="{C3380CC4-5D6E-409C-BE32-E72D297353CC}">
                  <c16:uniqueId val="{00000014-BE9F-41C0-BC85-E2D94C91E305}"/>
                </c:ext>
              </c:extLst>
            </c:dLbl>
            <c:dLbl>
              <c:idx val="18"/>
              <c:delete val="1"/>
              <c:extLst>
                <c:ext xmlns:c15="http://schemas.microsoft.com/office/drawing/2012/chart" uri="{CE6537A1-D6FC-4f65-9D91-7224C49458BB}"/>
                <c:ext xmlns:c16="http://schemas.microsoft.com/office/drawing/2014/chart" uri="{C3380CC4-5D6E-409C-BE32-E72D297353CC}">
                  <c16:uniqueId val="{00000015-BE9F-41C0-BC85-E2D94C91E305}"/>
                </c:ext>
              </c:extLst>
            </c:dLbl>
            <c:dLbl>
              <c:idx val="19"/>
              <c:delete val="1"/>
              <c:extLst>
                <c:ext xmlns:c15="http://schemas.microsoft.com/office/drawing/2012/chart" uri="{CE6537A1-D6FC-4f65-9D91-7224C49458BB}"/>
                <c:ext xmlns:c16="http://schemas.microsoft.com/office/drawing/2014/chart" uri="{C3380CC4-5D6E-409C-BE32-E72D297353CC}">
                  <c16:uniqueId val="{00000016-BE9F-41C0-BC85-E2D94C91E305}"/>
                </c:ext>
              </c:extLst>
            </c:dLbl>
            <c:dLbl>
              <c:idx val="20"/>
              <c:delete val="1"/>
              <c:extLst>
                <c:ext xmlns:c15="http://schemas.microsoft.com/office/drawing/2012/chart" uri="{CE6537A1-D6FC-4f65-9D91-7224C49458BB}"/>
                <c:ext xmlns:c16="http://schemas.microsoft.com/office/drawing/2014/chart" uri="{C3380CC4-5D6E-409C-BE32-E72D297353CC}">
                  <c16:uniqueId val="{00000017-BE9F-41C0-BC85-E2D94C91E305}"/>
                </c:ext>
              </c:extLst>
            </c:dLbl>
            <c:dLbl>
              <c:idx val="21"/>
              <c:delete val="1"/>
              <c:extLst>
                <c:ext xmlns:c15="http://schemas.microsoft.com/office/drawing/2012/chart" uri="{CE6537A1-D6FC-4f65-9D91-7224C49458BB}"/>
                <c:ext xmlns:c16="http://schemas.microsoft.com/office/drawing/2014/chart" uri="{C3380CC4-5D6E-409C-BE32-E72D297353CC}">
                  <c16:uniqueId val="{00000018-BE9F-41C0-BC85-E2D94C91E305}"/>
                </c:ext>
              </c:extLst>
            </c:dLbl>
            <c:dLbl>
              <c:idx val="22"/>
              <c:delete val="1"/>
              <c:extLst>
                <c:ext xmlns:c15="http://schemas.microsoft.com/office/drawing/2012/chart" uri="{CE6537A1-D6FC-4f65-9D91-7224C49458BB}"/>
                <c:ext xmlns:c16="http://schemas.microsoft.com/office/drawing/2014/chart" uri="{C3380CC4-5D6E-409C-BE32-E72D297353CC}">
                  <c16:uniqueId val="{00000019-BE9F-41C0-BC85-E2D94C91E305}"/>
                </c:ext>
              </c:extLst>
            </c:dLbl>
            <c:dLbl>
              <c:idx val="23"/>
              <c:delete val="1"/>
              <c:extLst>
                <c:ext xmlns:c15="http://schemas.microsoft.com/office/drawing/2012/chart" uri="{CE6537A1-D6FC-4f65-9D91-7224C49458BB}"/>
                <c:ext xmlns:c16="http://schemas.microsoft.com/office/drawing/2014/chart" uri="{C3380CC4-5D6E-409C-BE32-E72D297353CC}">
                  <c16:uniqueId val="{0000001A-BE9F-41C0-BC85-E2D94C91E305}"/>
                </c:ext>
              </c:extLst>
            </c:dLbl>
            <c:dLbl>
              <c:idx val="24"/>
              <c:delete val="1"/>
              <c:extLst>
                <c:ext xmlns:c15="http://schemas.microsoft.com/office/drawing/2012/chart" uri="{CE6537A1-D6FC-4f65-9D91-7224C49458BB}"/>
                <c:ext xmlns:c16="http://schemas.microsoft.com/office/drawing/2014/chart" uri="{C3380CC4-5D6E-409C-BE32-E72D297353CC}">
                  <c16:uniqueId val="{0000001B-BE9F-41C0-BC85-E2D94C91E305}"/>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BE9F-41C0-BC85-E2D94C91E305}"/>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Harburg (03353)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67614</v>
      </c>
      <c r="F11" s="238">
        <v>67450</v>
      </c>
      <c r="G11" s="238">
        <v>67855</v>
      </c>
      <c r="H11" s="238">
        <v>66534</v>
      </c>
      <c r="I11" s="265">
        <v>66036</v>
      </c>
      <c r="J11" s="263">
        <v>1578</v>
      </c>
      <c r="K11" s="266">
        <v>2.3896056696347445</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19.636465820688024</v>
      </c>
      <c r="E13" s="115">
        <v>13277</v>
      </c>
      <c r="F13" s="114">
        <v>13121</v>
      </c>
      <c r="G13" s="114">
        <v>13136</v>
      </c>
      <c r="H13" s="114">
        <v>13087</v>
      </c>
      <c r="I13" s="140">
        <v>12672</v>
      </c>
      <c r="J13" s="115">
        <v>605</v>
      </c>
      <c r="K13" s="116">
        <v>4.7743055555555554</v>
      </c>
    </row>
    <row r="14" spans="1:255" ht="14.1" customHeight="1" x14ac:dyDescent="0.2">
      <c r="A14" s="306" t="s">
        <v>230</v>
      </c>
      <c r="B14" s="307"/>
      <c r="C14" s="308"/>
      <c r="D14" s="113">
        <v>61.363031324873546</v>
      </c>
      <c r="E14" s="115">
        <v>41490</v>
      </c>
      <c r="F14" s="114">
        <v>41576</v>
      </c>
      <c r="G14" s="114">
        <v>41990</v>
      </c>
      <c r="H14" s="114">
        <v>40992</v>
      </c>
      <c r="I14" s="140">
        <v>40950</v>
      </c>
      <c r="J14" s="115">
        <v>540</v>
      </c>
      <c r="K14" s="116">
        <v>1.3186813186813187</v>
      </c>
    </row>
    <row r="15" spans="1:255" ht="14.1" customHeight="1" x14ac:dyDescent="0.2">
      <c r="A15" s="306" t="s">
        <v>231</v>
      </c>
      <c r="B15" s="307"/>
      <c r="C15" s="308"/>
      <c r="D15" s="113">
        <v>10.329221758807348</v>
      </c>
      <c r="E15" s="115">
        <v>6984</v>
      </c>
      <c r="F15" s="114">
        <v>6896</v>
      </c>
      <c r="G15" s="114">
        <v>6867</v>
      </c>
      <c r="H15" s="114">
        <v>6689</v>
      </c>
      <c r="I15" s="140">
        <v>6653</v>
      </c>
      <c r="J15" s="115">
        <v>331</v>
      </c>
      <c r="K15" s="116">
        <v>4.9751991582744628</v>
      </c>
    </row>
    <row r="16" spans="1:255" ht="14.1" customHeight="1" x14ac:dyDescent="0.2">
      <c r="A16" s="306" t="s">
        <v>232</v>
      </c>
      <c r="B16" s="307"/>
      <c r="C16" s="308"/>
      <c r="D16" s="113">
        <v>8.6298695536427363</v>
      </c>
      <c r="E16" s="115">
        <v>5835</v>
      </c>
      <c r="F16" s="114">
        <v>5828</v>
      </c>
      <c r="G16" s="114">
        <v>5832</v>
      </c>
      <c r="H16" s="114">
        <v>5741</v>
      </c>
      <c r="I16" s="140">
        <v>5736</v>
      </c>
      <c r="J16" s="115">
        <v>99</v>
      </c>
      <c r="K16" s="116">
        <v>1.7259414225941423</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1.5130002662170556</v>
      </c>
      <c r="E18" s="115">
        <v>1023</v>
      </c>
      <c r="F18" s="114">
        <v>968</v>
      </c>
      <c r="G18" s="114">
        <v>1180</v>
      </c>
      <c r="H18" s="114">
        <v>1127</v>
      </c>
      <c r="I18" s="140">
        <v>992</v>
      </c>
      <c r="J18" s="115">
        <v>31</v>
      </c>
      <c r="K18" s="116">
        <v>3.125</v>
      </c>
    </row>
    <row r="19" spans="1:255" ht="14.1" customHeight="1" x14ac:dyDescent="0.2">
      <c r="A19" s="306" t="s">
        <v>235</v>
      </c>
      <c r="B19" s="307" t="s">
        <v>236</v>
      </c>
      <c r="C19" s="308"/>
      <c r="D19" s="113">
        <v>1.0485994024906085</v>
      </c>
      <c r="E19" s="115">
        <v>709</v>
      </c>
      <c r="F19" s="114">
        <v>665</v>
      </c>
      <c r="G19" s="114">
        <v>873</v>
      </c>
      <c r="H19" s="114">
        <v>817</v>
      </c>
      <c r="I19" s="140">
        <v>683</v>
      </c>
      <c r="J19" s="115">
        <v>26</v>
      </c>
      <c r="K19" s="116">
        <v>3.8067349926793557</v>
      </c>
    </row>
    <row r="20" spans="1:255" ht="14.1" customHeight="1" x14ac:dyDescent="0.2">
      <c r="A20" s="306">
        <v>12</v>
      </c>
      <c r="B20" s="307" t="s">
        <v>237</v>
      </c>
      <c r="C20" s="308"/>
      <c r="D20" s="113">
        <v>1.5913863992664241</v>
      </c>
      <c r="E20" s="115">
        <v>1076</v>
      </c>
      <c r="F20" s="114">
        <v>979</v>
      </c>
      <c r="G20" s="114">
        <v>1068</v>
      </c>
      <c r="H20" s="114">
        <v>1038</v>
      </c>
      <c r="I20" s="140">
        <v>1005</v>
      </c>
      <c r="J20" s="115">
        <v>71</v>
      </c>
      <c r="K20" s="116">
        <v>7.0646766169154231</v>
      </c>
    </row>
    <row r="21" spans="1:255" ht="14.1" customHeight="1" x14ac:dyDescent="0.2">
      <c r="A21" s="306">
        <v>21</v>
      </c>
      <c r="B21" s="307" t="s">
        <v>238</v>
      </c>
      <c r="C21" s="308"/>
      <c r="D21" s="113">
        <v>0.16712515159582336</v>
      </c>
      <c r="E21" s="115">
        <v>113</v>
      </c>
      <c r="F21" s="114">
        <v>106</v>
      </c>
      <c r="G21" s="114">
        <v>106</v>
      </c>
      <c r="H21" s="114">
        <v>101</v>
      </c>
      <c r="I21" s="140">
        <v>89</v>
      </c>
      <c r="J21" s="115">
        <v>24</v>
      </c>
      <c r="K21" s="116">
        <v>26.966292134831459</v>
      </c>
    </row>
    <row r="22" spans="1:255" ht="14.1" customHeight="1" x14ac:dyDescent="0.2">
      <c r="A22" s="306">
        <v>22</v>
      </c>
      <c r="B22" s="307" t="s">
        <v>239</v>
      </c>
      <c r="C22" s="308"/>
      <c r="D22" s="113">
        <v>1.5381429881385511</v>
      </c>
      <c r="E22" s="115">
        <v>1040</v>
      </c>
      <c r="F22" s="114">
        <v>987</v>
      </c>
      <c r="G22" s="114">
        <v>976</v>
      </c>
      <c r="H22" s="114">
        <v>1037</v>
      </c>
      <c r="I22" s="140">
        <v>1127</v>
      </c>
      <c r="J22" s="115">
        <v>-87</v>
      </c>
      <c r="K22" s="116">
        <v>-7.7196095829636207</v>
      </c>
    </row>
    <row r="23" spans="1:255" ht="14.1" customHeight="1" x14ac:dyDescent="0.2">
      <c r="A23" s="306">
        <v>23</v>
      </c>
      <c r="B23" s="307" t="s">
        <v>240</v>
      </c>
      <c r="C23" s="308"/>
      <c r="D23" s="113">
        <v>0.48954358564794276</v>
      </c>
      <c r="E23" s="115">
        <v>331</v>
      </c>
      <c r="F23" s="114">
        <v>321</v>
      </c>
      <c r="G23" s="114">
        <v>325</v>
      </c>
      <c r="H23" s="114">
        <v>306</v>
      </c>
      <c r="I23" s="140">
        <v>309</v>
      </c>
      <c r="J23" s="115">
        <v>22</v>
      </c>
      <c r="K23" s="116">
        <v>7.1197411003236244</v>
      </c>
    </row>
    <row r="24" spans="1:255" ht="14.1" customHeight="1" x14ac:dyDescent="0.2">
      <c r="A24" s="306">
        <v>24</v>
      </c>
      <c r="B24" s="307" t="s">
        <v>241</v>
      </c>
      <c r="C24" s="308"/>
      <c r="D24" s="113">
        <v>1.8783092258999616</v>
      </c>
      <c r="E24" s="115">
        <v>1270</v>
      </c>
      <c r="F24" s="114">
        <v>1290</v>
      </c>
      <c r="G24" s="114">
        <v>1330</v>
      </c>
      <c r="H24" s="114">
        <v>1211</v>
      </c>
      <c r="I24" s="140">
        <v>1216</v>
      </c>
      <c r="J24" s="115">
        <v>54</v>
      </c>
      <c r="K24" s="116">
        <v>4.4407894736842106</v>
      </c>
    </row>
    <row r="25" spans="1:255" ht="14.1" customHeight="1" x14ac:dyDescent="0.2">
      <c r="A25" s="306">
        <v>25</v>
      </c>
      <c r="B25" s="307" t="s">
        <v>242</v>
      </c>
      <c r="C25" s="308"/>
      <c r="D25" s="113">
        <v>3.9429703907474782</v>
      </c>
      <c r="E25" s="115">
        <v>2666</v>
      </c>
      <c r="F25" s="114">
        <v>2665</v>
      </c>
      <c r="G25" s="114">
        <v>2719</v>
      </c>
      <c r="H25" s="114">
        <v>2629</v>
      </c>
      <c r="I25" s="140">
        <v>2626</v>
      </c>
      <c r="J25" s="115">
        <v>40</v>
      </c>
      <c r="K25" s="116">
        <v>1.5232292460015233</v>
      </c>
    </row>
    <row r="26" spans="1:255" ht="14.1" customHeight="1" x14ac:dyDescent="0.2">
      <c r="A26" s="306">
        <v>26</v>
      </c>
      <c r="B26" s="307" t="s">
        <v>243</v>
      </c>
      <c r="C26" s="308"/>
      <c r="D26" s="113">
        <v>2.4092643535362499</v>
      </c>
      <c r="E26" s="115">
        <v>1629</v>
      </c>
      <c r="F26" s="114">
        <v>1642</v>
      </c>
      <c r="G26" s="114">
        <v>1664</v>
      </c>
      <c r="H26" s="114">
        <v>1633</v>
      </c>
      <c r="I26" s="140">
        <v>1630</v>
      </c>
      <c r="J26" s="115">
        <v>-1</v>
      </c>
      <c r="K26" s="116">
        <v>-6.1349693251533742E-2</v>
      </c>
    </row>
    <row r="27" spans="1:255" ht="14.1" customHeight="1" x14ac:dyDescent="0.2">
      <c r="A27" s="306">
        <v>27</v>
      </c>
      <c r="B27" s="307" t="s">
        <v>244</v>
      </c>
      <c r="C27" s="308"/>
      <c r="D27" s="113">
        <v>1.4494039695920964</v>
      </c>
      <c r="E27" s="115">
        <v>980</v>
      </c>
      <c r="F27" s="114">
        <v>986</v>
      </c>
      <c r="G27" s="114">
        <v>998</v>
      </c>
      <c r="H27" s="114">
        <v>963</v>
      </c>
      <c r="I27" s="140">
        <v>951</v>
      </c>
      <c r="J27" s="115">
        <v>29</v>
      </c>
      <c r="K27" s="116">
        <v>3.0494216614090432</v>
      </c>
    </row>
    <row r="28" spans="1:255" ht="14.1" customHeight="1" x14ac:dyDescent="0.2">
      <c r="A28" s="306">
        <v>28</v>
      </c>
      <c r="B28" s="307" t="s">
        <v>245</v>
      </c>
      <c r="C28" s="308"/>
      <c r="D28" s="113">
        <v>0.24699026828763274</v>
      </c>
      <c r="E28" s="115">
        <v>167</v>
      </c>
      <c r="F28" s="114">
        <v>173</v>
      </c>
      <c r="G28" s="114">
        <v>175</v>
      </c>
      <c r="H28" s="114">
        <v>180</v>
      </c>
      <c r="I28" s="140">
        <v>158</v>
      </c>
      <c r="J28" s="115">
        <v>9</v>
      </c>
      <c r="K28" s="116">
        <v>5.6962025316455698</v>
      </c>
    </row>
    <row r="29" spans="1:255" ht="14.1" customHeight="1" x14ac:dyDescent="0.2">
      <c r="A29" s="306">
        <v>29</v>
      </c>
      <c r="B29" s="307" t="s">
        <v>246</v>
      </c>
      <c r="C29" s="308"/>
      <c r="D29" s="113">
        <v>2.9150767592510425</v>
      </c>
      <c r="E29" s="115">
        <v>1971</v>
      </c>
      <c r="F29" s="114">
        <v>1976</v>
      </c>
      <c r="G29" s="114">
        <v>1984</v>
      </c>
      <c r="H29" s="114">
        <v>1983</v>
      </c>
      <c r="I29" s="140">
        <v>2007</v>
      </c>
      <c r="J29" s="115">
        <v>-36</v>
      </c>
      <c r="K29" s="116">
        <v>-1.7937219730941705</v>
      </c>
    </row>
    <row r="30" spans="1:255" ht="14.1" customHeight="1" x14ac:dyDescent="0.2">
      <c r="A30" s="306" t="s">
        <v>247</v>
      </c>
      <c r="B30" s="307" t="s">
        <v>248</v>
      </c>
      <c r="C30" s="308"/>
      <c r="D30" s="113">
        <v>1.3236903599846186</v>
      </c>
      <c r="E30" s="115">
        <v>895</v>
      </c>
      <c r="F30" s="114">
        <v>884</v>
      </c>
      <c r="G30" s="114">
        <v>886</v>
      </c>
      <c r="H30" s="114">
        <v>886</v>
      </c>
      <c r="I30" s="140">
        <v>914</v>
      </c>
      <c r="J30" s="115">
        <v>-19</v>
      </c>
      <c r="K30" s="116">
        <v>-2.0787746170678338</v>
      </c>
    </row>
    <row r="31" spans="1:255" ht="14.1" customHeight="1" x14ac:dyDescent="0.2">
      <c r="A31" s="306" t="s">
        <v>249</v>
      </c>
      <c r="B31" s="307" t="s">
        <v>250</v>
      </c>
      <c r="C31" s="308"/>
      <c r="D31" s="113">
        <v>1.5825124974117786</v>
      </c>
      <c r="E31" s="115">
        <v>1070</v>
      </c>
      <c r="F31" s="114">
        <v>1085</v>
      </c>
      <c r="G31" s="114">
        <v>1091</v>
      </c>
      <c r="H31" s="114">
        <v>1090</v>
      </c>
      <c r="I31" s="140">
        <v>1087</v>
      </c>
      <c r="J31" s="115">
        <v>-17</v>
      </c>
      <c r="K31" s="116">
        <v>-1.5639374425022998</v>
      </c>
    </row>
    <row r="32" spans="1:255" ht="14.1" customHeight="1" x14ac:dyDescent="0.2">
      <c r="A32" s="306">
        <v>31</v>
      </c>
      <c r="B32" s="307" t="s">
        <v>251</v>
      </c>
      <c r="C32" s="308"/>
      <c r="D32" s="113">
        <v>0.87112136539769869</v>
      </c>
      <c r="E32" s="115">
        <v>589</v>
      </c>
      <c r="F32" s="114">
        <v>587</v>
      </c>
      <c r="G32" s="114">
        <v>588</v>
      </c>
      <c r="H32" s="114">
        <v>581</v>
      </c>
      <c r="I32" s="140">
        <v>595</v>
      </c>
      <c r="J32" s="115">
        <v>-6</v>
      </c>
      <c r="K32" s="116">
        <v>-1.0084033613445378</v>
      </c>
    </row>
    <row r="33" spans="1:11" ht="14.1" customHeight="1" x14ac:dyDescent="0.2">
      <c r="A33" s="306">
        <v>32</v>
      </c>
      <c r="B33" s="307" t="s">
        <v>252</v>
      </c>
      <c r="C33" s="308"/>
      <c r="D33" s="113">
        <v>3.1428402401869437</v>
      </c>
      <c r="E33" s="115">
        <v>2125</v>
      </c>
      <c r="F33" s="114">
        <v>2096</v>
      </c>
      <c r="G33" s="114">
        <v>2193</v>
      </c>
      <c r="H33" s="114">
        <v>2143</v>
      </c>
      <c r="I33" s="140">
        <v>2086</v>
      </c>
      <c r="J33" s="115">
        <v>39</v>
      </c>
      <c r="K33" s="116">
        <v>1.8696069031639502</v>
      </c>
    </row>
    <row r="34" spans="1:11" ht="14.1" customHeight="1" x14ac:dyDescent="0.2">
      <c r="A34" s="306">
        <v>33</v>
      </c>
      <c r="B34" s="307" t="s">
        <v>253</v>
      </c>
      <c r="C34" s="308"/>
      <c r="D34" s="113">
        <v>1.6638565977460289</v>
      </c>
      <c r="E34" s="115">
        <v>1125</v>
      </c>
      <c r="F34" s="114">
        <v>1160</v>
      </c>
      <c r="G34" s="114">
        <v>1192</v>
      </c>
      <c r="H34" s="114">
        <v>1136</v>
      </c>
      <c r="I34" s="140">
        <v>1110</v>
      </c>
      <c r="J34" s="115">
        <v>15</v>
      </c>
      <c r="K34" s="116">
        <v>1.3513513513513513</v>
      </c>
    </row>
    <row r="35" spans="1:11" ht="14.1" customHeight="1" x14ac:dyDescent="0.2">
      <c r="A35" s="306">
        <v>34</v>
      </c>
      <c r="B35" s="307" t="s">
        <v>254</v>
      </c>
      <c r="C35" s="308"/>
      <c r="D35" s="113">
        <v>2.7864051823586831</v>
      </c>
      <c r="E35" s="115">
        <v>1884</v>
      </c>
      <c r="F35" s="114">
        <v>1894</v>
      </c>
      <c r="G35" s="114">
        <v>1880</v>
      </c>
      <c r="H35" s="114">
        <v>1811</v>
      </c>
      <c r="I35" s="140">
        <v>1795</v>
      </c>
      <c r="J35" s="115">
        <v>89</v>
      </c>
      <c r="K35" s="116">
        <v>4.9582172701949858</v>
      </c>
    </row>
    <row r="36" spans="1:11" ht="14.1" customHeight="1" x14ac:dyDescent="0.2">
      <c r="A36" s="306">
        <v>41</v>
      </c>
      <c r="B36" s="307" t="s">
        <v>255</v>
      </c>
      <c r="C36" s="308"/>
      <c r="D36" s="113">
        <v>0.51616529121187915</v>
      </c>
      <c r="E36" s="115">
        <v>349</v>
      </c>
      <c r="F36" s="114">
        <v>359</v>
      </c>
      <c r="G36" s="114">
        <v>369</v>
      </c>
      <c r="H36" s="114">
        <v>343</v>
      </c>
      <c r="I36" s="140">
        <v>340</v>
      </c>
      <c r="J36" s="115">
        <v>9</v>
      </c>
      <c r="K36" s="116">
        <v>2.6470588235294117</v>
      </c>
    </row>
    <row r="37" spans="1:11" ht="14.1" customHeight="1" x14ac:dyDescent="0.2">
      <c r="A37" s="306">
        <v>42</v>
      </c>
      <c r="B37" s="307" t="s">
        <v>256</v>
      </c>
      <c r="C37" s="308"/>
      <c r="D37" s="113">
        <v>0.16860413523826426</v>
      </c>
      <c r="E37" s="115">
        <v>114</v>
      </c>
      <c r="F37" s="114">
        <v>114</v>
      </c>
      <c r="G37" s="114">
        <v>111</v>
      </c>
      <c r="H37" s="114">
        <v>111</v>
      </c>
      <c r="I37" s="140">
        <v>113</v>
      </c>
      <c r="J37" s="115">
        <v>1</v>
      </c>
      <c r="K37" s="116">
        <v>0.88495575221238942</v>
      </c>
    </row>
    <row r="38" spans="1:11" ht="14.1" customHeight="1" x14ac:dyDescent="0.2">
      <c r="A38" s="306">
        <v>43</v>
      </c>
      <c r="B38" s="307" t="s">
        <v>257</v>
      </c>
      <c r="C38" s="308"/>
      <c r="D38" s="113">
        <v>0.90218002188895796</v>
      </c>
      <c r="E38" s="115">
        <v>610</v>
      </c>
      <c r="F38" s="114">
        <v>606</v>
      </c>
      <c r="G38" s="114">
        <v>612</v>
      </c>
      <c r="H38" s="114">
        <v>578</v>
      </c>
      <c r="I38" s="140">
        <v>572</v>
      </c>
      <c r="J38" s="115">
        <v>38</v>
      </c>
      <c r="K38" s="116">
        <v>6.6433566433566433</v>
      </c>
    </row>
    <row r="39" spans="1:11" ht="14.1" customHeight="1" x14ac:dyDescent="0.2">
      <c r="A39" s="306">
        <v>51</v>
      </c>
      <c r="B39" s="307" t="s">
        <v>258</v>
      </c>
      <c r="C39" s="308"/>
      <c r="D39" s="113">
        <v>11.491702901765906</v>
      </c>
      <c r="E39" s="115">
        <v>7770</v>
      </c>
      <c r="F39" s="114">
        <v>8108</v>
      </c>
      <c r="G39" s="114">
        <v>7882</v>
      </c>
      <c r="H39" s="114">
        <v>7709</v>
      </c>
      <c r="I39" s="140">
        <v>7543</v>
      </c>
      <c r="J39" s="115">
        <v>227</v>
      </c>
      <c r="K39" s="116">
        <v>3.0094127005170357</v>
      </c>
    </row>
    <row r="40" spans="1:11" ht="14.1" customHeight="1" x14ac:dyDescent="0.2">
      <c r="A40" s="306" t="s">
        <v>259</v>
      </c>
      <c r="B40" s="307" t="s">
        <v>260</v>
      </c>
      <c r="C40" s="308"/>
      <c r="D40" s="113">
        <v>10.058567752240661</v>
      </c>
      <c r="E40" s="115">
        <v>6801</v>
      </c>
      <c r="F40" s="114">
        <v>7143</v>
      </c>
      <c r="G40" s="114">
        <v>6902</v>
      </c>
      <c r="H40" s="114">
        <v>6785</v>
      </c>
      <c r="I40" s="140">
        <v>6634</v>
      </c>
      <c r="J40" s="115">
        <v>167</v>
      </c>
      <c r="K40" s="116">
        <v>2.5173349412119386</v>
      </c>
    </row>
    <row r="41" spans="1:11" ht="14.1" customHeight="1" x14ac:dyDescent="0.2">
      <c r="A41" s="306"/>
      <c r="B41" s="307" t="s">
        <v>261</v>
      </c>
      <c r="C41" s="308"/>
      <c r="D41" s="113">
        <v>9.2377318306859522</v>
      </c>
      <c r="E41" s="115">
        <v>6246</v>
      </c>
      <c r="F41" s="114">
        <v>6579</v>
      </c>
      <c r="G41" s="114">
        <v>6322</v>
      </c>
      <c r="H41" s="114">
        <v>6235</v>
      </c>
      <c r="I41" s="140">
        <v>6076</v>
      </c>
      <c r="J41" s="115">
        <v>170</v>
      </c>
      <c r="K41" s="116">
        <v>2.7978933508887427</v>
      </c>
    </row>
    <row r="42" spans="1:11" ht="14.1" customHeight="1" x14ac:dyDescent="0.2">
      <c r="A42" s="306">
        <v>52</v>
      </c>
      <c r="B42" s="307" t="s">
        <v>262</v>
      </c>
      <c r="C42" s="308"/>
      <c r="D42" s="113">
        <v>5.1320732392699737</v>
      </c>
      <c r="E42" s="115">
        <v>3470</v>
      </c>
      <c r="F42" s="114">
        <v>3496</v>
      </c>
      <c r="G42" s="114">
        <v>3600</v>
      </c>
      <c r="H42" s="114">
        <v>3613</v>
      </c>
      <c r="I42" s="140">
        <v>3573</v>
      </c>
      <c r="J42" s="115">
        <v>-103</v>
      </c>
      <c r="K42" s="116">
        <v>-2.8827315980968375</v>
      </c>
    </row>
    <row r="43" spans="1:11" ht="14.1" customHeight="1" x14ac:dyDescent="0.2">
      <c r="A43" s="306" t="s">
        <v>263</v>
      </c>
      <c r="B43" s="307" t="s">
        <v>264</v>
      </c>
      <c r="C43" s="308"/>
      <c r="D43" s="113">
        <v>4.2920105303635339</v>
      </c>
      <c r="E43" s="115">
        <v>2902</v>
      </c>
      <c r="F43" s="114">
        <v>2936</v>
      </c>
      <c r="G43" s="114">
        <v>3017</v>
      </c>
      <c r="H43" s="114">
        <v>3023</v>
      </c>
      <c r="I43" s="140">
        <v>2974</v>
      </c>
      <c r="J43" s="115">
        <v>-72</v>
      </c>
      <c r="K43" s="116">
        <v>-2.4209818426361802</v>
      </c>
    </row>
    <row r="44" spans="1:11" ht="14.1" customHeight="1" x14ac:dyDescent="0.2">
      <c r="A44" s="306">
        <v>53</v>
      </c>
      <c r="B44" s="307" t="s">
        <v>265</v>
      </c>
      <c r="C44" s="308"/>
      <c r="D44" s="113">
        <v>0.55461886591534293</v>
      </c>
      <c r="E44" s="115">
        <v>375</v>
      </c>
      <c r="F44" s="114">
        <v>375</v>
      </c>
      <c r="G44" s="114">
        <v>380</v>
      </c>
      <c r="H44" s="114">
        <v>403</v>
      </c>
      <c r="I44" s="140">
        <v>438</v>
      </c>
      <c r="J44" s="115">
        <v>-63</v>
      </c>
      <c r="K44" s="116">
        <v>-14.383561643835616</v>
      </c>
    </row>
    <row r="45" spans="1:11" ht="14.1" customHeight="1" x14ac:dyDescent="0.2">
      <c r="A45" s="306" t="s">
        <v>266</v>
      </c>
      <c r="B45" s="307" t="s">
        <v>267</v>
      </c>
      <c r="C45" s="308"/>
      <c r="D45" s="113">
        <v>0.50137545478747003</v>
      </c>
      <c r="E45" s="115">
        <v>339</v>
      </c>
      <c r="F45" s="114">
        <v>335</v>
      </c>
      <c r="G45" s="114">
        <v>341</v>
      </c>
      <c r="H45" s="114">
        <v>364</v>
      </c>
      <c r="I45" s="140">
        <v>398</v>
      </c>
      <c r="J45" s="115">
        <v>-59</v>
      </c>
      <c r="K45" s="116">
        <v>-14.824120603015075</v>
      </c>
    </row>
    <row r="46" spans="1:11" ht="14.1" customHeight="1" x14ac:dyDescent="0.2">
      <c r="A46" s="306">
        <v>54</v>
      </c>
      <c r="B46" s="307" t="s">
        <v>268</v>
      </c>
      <c r="C46" s="308"/>
      <c r="D46" s="113">
        <v>2.855917413553406</v>
      </c>
      <c r="E46" s="115">
        <v>1931</v>
      </c>
      <c r="F46" s="114">
        <v>1886</v>
      </c>
      <c r="G46" s="114">
        <v>1916</v>
      </c>
      <c r="H46" s="114">
        <v>1937</v>
      </c>
      <c r="I46" s="140">
        <v>1892</v>
      </c>
      <c r="J46" s="115">
        <v>39</v>
      </c>
      <c r="K46" s="116">
        <v>2.0613107822410148</v>
      </c>
    </row>
    <row r="47" spans="1:11" ht="14.1" customHeight="1" x14ac:dyDescent="0.2">
      <c r="A47" s="306">
        <v>61</v>
      </c>
      <c r="B47" s="307" t="s">
        <v>269</v>
      </c>
      <c r="C47" s="308"/>
      <c r="D47" s="113">
        <v>3.6087200875558318</v>
      </c>
      <c r="E47" s="115">
        <v>2440</v>
      </c>
      <c r="F47" s="114">
        <v>2446</v>
      </c>
      <c r="G47" s="114">
        <v>2470</v>
      </c>
      <c r="H47" s="114">
        <v>2386</v>
      </c>
      <c r="I47" s="140">
        <v>2333</v>
      </c>
      <c r="J47" s="115">
        <v>107</v>
      </c>
      <c r="K47" s="116">
        <v>4.5863694813544793</v>
      </c>
    </row>
    <row r="48" spans="1:11" ht="14.1" customHeight="1" x14ac:dyDescent="0.2">
      <c r="A48" s="306">
        <v>62</v>
      </c>
      <c r="B48" s="307" t="s">
        <v>270</v>
      </c>
      <c r="C48" s="308"/>
      <c r="D48" s="113">
        <v>8.304493152305735</v>
      </c>
      <c r="E48" s="115">
        <v>5615</v>
      </c>
      <c r="F48" s="114">
        <v>5616</v>
      </c>
      <c r="G48" s="114">
        <v>5588</v>
      </c>
      <c r="H48" s="114">
        <v>5518</v>
      </c>
      <c r="I48" s="140">
        <v>5505</v>
      </c>
      <c r="J48" s="115">
        <v>110</v>
      </c>
      <c r="K48" s="116">
        <v>1.9981834695731153</v>
      </c>
    </row>
    <row r="49" spans="1:11" ht="14.1" customHeight="1" x14ac:dyDescent="0.2">
      <c r="A49" s="306">
        <v>63</v>
      </c>
      <c r="B49" s="307" t="s">
        <v>271</v>
      </c>
      <c r="C49" s="308"/>
      <c r="D49" s="113">
        <v>2.1859378235276719</v>
      </c>
      <c r="E49" s="115">
        <v>1478</v>
      </c>
      <c r="F49" s="114">
        <v>1251</v>
      </c>
      <c r="G49" s="114">
        <v>1315</v>
      </c>
      <c r="H49" s="114">
        <v>1322</v>
      </c>
      <c r="I49" s="140">
        <v>1260</v>
      </c>
      <c r="J49" s="115">
        <v>218</v>
      </c>
      <c r="K49" s="116">
        <v>17.301587301587301</v>
      </c>
    </row>
    <row r="50" spans="1:11" ht="14.1" customHeight="1" x14ac:dyDescent="0.2">
      <c r="A50" s="306" t="s">
        <v>272</v>
      </c>
      <c r="B50" s="307" t="s">
        <v>273</v>
      </c>
      <c r="C50" s="308"/>
      <c r="D50" s="113">
        <v>0.66997959002573426</v>
      </c>
      <c r="E50" s="115">
        <v>453</v>
      </c>
      <c r="F50" s="114">
        <v>226</v>
      </c>
      <c r="G50" s="114">
        <v>240</v>
      </c>
      <c r="H50" s="114">
        <v>229</v>
      </c>
      <c r="I50" s="140">
        <v>212</v>
      </c>
      <c r="J50" s="115">
        <v>241</v>
      </c>
      <c r="K50" s="116">
        <v>113.67924528301887</v>
      </c>
    </row>
    <row r="51" spans="1:11" ht="14.1" customHeight="1" x14ac:dyDescent="0.2">
      <c r="A51" s="306" t="s">
        <v>274</v>
      </c>
      <c r="B51" s="307" t="s">
        <v>275</v>
      </c>
      <c r="C51" s="308"/>
      <c r="D51" s="113">
        <v>1.2970686544206822</v>
      </c>
      <c r="E51" s="115">
        <v>877</v>
      </c>
      <c r="F51" s="114">
        <v>874</v>
      </c>
      <c r="G51" s="114">
        <v>921</v>
      </c>
      <c r="H51" s="114">
        <v>932</v>
      </c>
      <c r="I51" s="140">
        <v>881</v>
      </c>
      <c r="J51" s="115">
        <v>-4</v>
      </c>
      <c r="K51" s="116">
        <v>-0.45402951191827468</v>
      </c>
    </row>
    <row r="52" spans="1:11" ht="14.1" customHeight="1" x14ac:dyDescent="0.2">
      <c r="A52" s="306">
        <v>71</v>
      </c>
      <c r="B52" s="307" t="s">
        <v>276</v>
      </c>
      <c r="C52" s="308"/>
      <c r="D52" s="113">
        <v>11.490223918123466</v>
      </c>
      <c r="E52" s="115">
        <v>7769</v>
      </c>
      <c r="F52" s="114">
        <v>7715</v>
      </c>
      <c r="G52" s="114">
        <v>7692</v>
      </c>
      <c r="H52" s="114">
        <v>7570</v>
      </c>
      <c r="I52" s="140">
        <v>7588</v>
      </c>
      <c r="J52" s="115">
        <v>181</v>
      </c>
      <c r="K52" s="116">
        <v>2.3853452820242489</v>
      </c>
    </row>
    <row r="53" spans="1:11" ht="14.1" customHeight="1" x14ac:dyDescent="0.2">
      <c r="A53" s="306" t="s">
        <v>277</v>
      </c>
      <c r="B53" s="307" t="s">
        <v>278</v>
      </c>
      <c r="C53" s="308"/>
      <c r="D53" s="113">
        <v>4.2195403318839295</v>
      </c>
      <c r="E53" s="115">
        <v>2853</v>
      </c>
      <c r="F53" s="114">
        <v>2815</v>
      </c>
      <c r="G53" s="114">
        <v>2826</v>
      </c>
      <c r="H53" s="114">
        <v>2794</v>
      </c>
      <c r="I53" s="140">
        <v>2815</v>
      </c>
      <c r="J53" s="115">
        <v>38</v>
      </c>
      <c r="K53" s="116">
        <v>1.3499111900532859</v>
      </c>
    </row>
    <row r="54" spans="1:11" ht="14.1" customHeight="1" x14ac:dyDescent="0.2">
      <c r="A54" s="306" t="s">
        <v>279</v>
      </c>
      <c r="B54" s="307" t="s">
        <v>280</v>
      </c>
      <c r="C54" s="308"/>
      <c r="D54" s="113">
        <v>6.199899429112314</v>
      </c>
      <c r="E54" s="115">
        <v>4192</v>
      </c>
      <c r="F54" s="114">
        <v>4178</v>
      </c>
      <c r="G54" s="114">
        <v>4136</v>
      </c>
      <c r="H54" s="114">
        <v>4072</v>
      </c>
      <c r="I54" s="140">
        <v>4072</v>
      </c>
      <c r="J54" s="115">
        <v>120</v>
      </c>
      <c r="K54" s="116">
        <v>2.9469548133595285</v>
      </c>
    </row>
    <row r="55" spans="1:11" ht="14.1" customHeight="1" x14ac:dyDescent="0.2">
      <c r="A55" s="306">
        <v>72</v>
      </c>
      <c r="B55" s="307" t="s">
        <v>281</v>
      </c>
      <c r="C55" s="308"/>
      <c r="D55" s="113">
        <v>3.2301002750909573</v>
      </c>
      <c r="E55" s="115">
        <v>2184</v>
      </c>
      <c r="F55" s="114">
        <v>2199</v>
      </c>
      <c r="G55" s="114">
        <v>2207</v>
      </c>
      <c r="H55" s="114">
        <v>2164</v>
      </c>
      <c r="I55" s="140">
        <v>2165</v>
      </c>
      <c r="J55" s="115">
        <v>19</v>
      </c>
      <c r="K55" s="116">
        <v>0.87759815242494221</v>
      </c>
    </row>
    <row r="56" spans="1:11" ht="14.1" customHeight="1" x14ac:dyDescent="0.2">
      <c r="A56" s="306" t="s">
        <v>282</v>
      </c>
      <c r="B56" s="307" t="s">
        <v>283</v>
      </c>
      <c r="C56" s="308"/>
      <c r="D56" s="113">
        <v>1.4360931168101281</v>
      </c>
      <c r="E56" s="115">
        <v>971</v>
      </c>
      <c r="F56" s="114">
        <v>975</v>
      </c>
      <c r="G56" s="114">
        <v>979</v>
      </c>
      <c r="H56" s="114">
        <v>965</v>
      </c>
      <c r="I56" s="140">
        <v>979</v>
      </c>
      <c r="J56" s="115">
        <v>-8</v>
      </c>
      <c r="K56" s="116">
        <v>-0.81716036772216549</v>
      </c>
    </row>
    <row r="57" spans="1:11" ht="14.1" customHeight="1" x14ac:dyDescent="0.2">
      <c r="A57" s="306" t="s">
        <v>284</v>
      </c>
      <c r="B57" s="307" t="s">
        <v>285</v>
      </c>
      <c r="C57" s="308"/>
      <c r="D57" s="113">
        <v>1.1402963883219452</v>
      </c>
      <c r="E57" s="115">
        <v>771</v>
      </c>
      <c r="F57" s="114">
        <v>776</v>
      </c>
      <c r="G57" s="114">
        <v>777</v>
      </c>
      <c r="H57" s="114">
        <v>765</v>
      </c>
      <c r="I57" s="140">
        <v>744</v>
      </c>
      <c r="J57" s="115">
        <v>27</v>
      </c>
      <c r="K57" s="116">
        <v>3.629032258064516</v>
      </c>
    </row>
    <row r="58" spans="1:11" ht="14.1" customHeight="1" x14ac:dyDescent="0.2">
      <c r="A58" s="306">
        <v>73</v>
      </c>
      <c r="B58" s="307" t="s">
        <v>286</v>
      </c>
      <c r="C58" s="308"/>
      <c r="D58" s="113">
        <v>2.7568255095098646</v>
      </c>
      <c r="E58" s="115">
        <v>1864</v>
      </c>
      <c r="F58" s="114">
        <v>1843</v>
      </c>
      <c r="G58" s="114">
        <v>1838</v>
      </c>
      <c r="H58" s="114">
        <v>1783</v>
      </c>
      <c r="I58" s="140">
        <v>1781</v>
      </c>
      <c r="J58" s="115">
        <v>83</v>
      </c>
      <c r="K58" s="116">
        <v>4.660303200449186</v>
      </c>
    </row>
    <row r="59" spans="1:11" ht="14.1" customHeight="1" x14ac:dyDescent="0.2">
      <c r="A59" s="306" t="s">
        <v>287</v>
      </c>
      <c r="B59" s="307" t="s">
        <v>288</v>
      </c>
      <c r="C59" s="308"/>
      <c r="D59" s="113">
        <v>2.3560209424083771</v>
      </c>
      <c r="E59" s="115">
        <v>1593</v>
      </c>
      <c r="F59" s="114">
        <v>1581</v>
      </c>
      <c r="G59" s="114">
        <v>1578</v>
      </c>
      <c r="H59" s="114">
        <v>1531</v>
      </c>
      <c r="I59" s="140">
        <v>1525</v>
      </c>
      <c r="J59" s="115">
        <v>68</v>
      </c>
      <c r="K59" s="116">
        <v>4.4590163934426226</v>
      </c>
    </row>
    <row r="60" spans="1:11" ht="14.1" customHeight="1" x14ac:dyDescent="0.2">
      <c r="A60" s="306">
        <v>81</v>
      </c>
      <c r="B60" s="307" t="s">
        <v>289</v>
      </c>
      <c r="C60" s="308"/>
      <c r="D60" s="113">
        <v>7.9850326855384983</v>
      </c>
      <c r="E60" s="115">
        <v>5399</v>
      </c>
      <c r="F60" s="114">
        <v>5377</v>
      </c>
      <c r="G60" s="114">
        <v>5337</v>
      </c>
      <c r="H60" s="114">
        <v>5217</v>
      </c>
      <c r="I60" s="140">
        <v>5246</v>
      </c>
      <c r="J60" s="115">
        <v>153</v>
      </c>
      <c r="K60" s="116">
        <v>2.9165078154784596</v>
      </c>
    </row>
    <row r="61" spans="1:11" ht="14.1" customHeight="1" x14ac:dyDescent="0.2">
      <c r="A61" s="306" t="s">
        <v>290</v>
      </c>
      <c r="B61" s="307" t="s">
        <v>291</v>
      </c>
      <c r="C61" s="308"/>
      <c r="D61" s="113">
        <v>2.5837844233442779</v>
      </c>
      <c r="E61" s="115">
        <v>1747</v>
      </c>
      <c r="F61" s="114">
        <v>1741</v>
      </c>
      <c r="G61" s="114">
        <v>1752</v>
      </c>
      <c r="H61" s="114">
        <v>1697</v>
      </c>
      <c r="I61" s="140">
        <v>1727</v>
      </c>
      <c r="J61" s="115">
        <v>20</v>
      </c>
      <c r="K61" s="116">
        <v>1.1580775911986103</v>
      </c>
    </row>
    <row r="62" spans="1:11" ht="14.1" customHeight="1" x14ac:dyDescent="0.2">
      <c r="A62" s="306" t="s">
        <v>292</v>
      </c>
      <c r="B62" s="307" t="s">
        <v>293</v>
      </c>
      <c r="C62" s="308"/>
      <c r="D62" s="113">
        <v>2.7213299020912829</v>
      </c>
      <c r="E62" s="115">
        <v>1840</v>
      </c>
      <c r="F62" s="114">
        <v>1844</v>
      </c>
      <c r="G62" s="114">
        <v>1814</v>
      </c>
      <c r="H62" s="114">
        <v>1763</v>
      </c>
      <c r="I62" s="140">
        <v>1757</v>
      </c>
      <c r="J62" s="115">
        <v>83</v>
      </c>
      <c r="K62" s="116">
        <v>4.7239612976664773</v>
      </c>
    </row>
    <row r="63" spans="1:11" ht="14.1" customHeight="1" x14ac:dyDescent="0.2">
      <c r="A63" s="306"/>
      <c r="B63" s="307" t="s">
        <v>294</v>
      </c>
      <c r="C63" s="308"/>
      <c r="D63" s="113">
        <v>2.2155174963764899</v>
      </c>
      <c r="E63" s="115">
        <v>1498</v>
      </c>
      <c r="F63" s="114">
        <v>1506</v>
      </c>
      <c r="G63" s="114">
        <v>1473</v>
      </c>
      <c r="H63" s="114">
        <v>1444</v>
      </c>
      <c r="I63" s="140">
        <v>1437</v>
      </c>
      <c r="J63" s="115">
        <v>61</v>
      </c>
      <c r="K63" s="116">
        <v>4.244954766875435</v>
      </c>
    </row>
    <row r="64" spans="1:11" ht="14.1" customHeight="1" x14ac:dyDescent="0.2">
      <c r="A64" s="306" t="s">
        <v>295</v>
      </c>
      <c r="B64" s="307" t="s">
        <v>296</v>
      </c>
      <c r="C64" s="308"/>
      <c r="D64" s="113">
        <v>0.76019759221463012</v>
      </c>
      <c r="E64" s="115">
        <v>514</v>
      </c>
      <c r="F64" s="114">
        <v>495</v>
      </c>
      <c r="G64" s="114">
        <v>493</v>
      </c>
      <c r="H64" s="114">
        <v>494</v>
      </c>
      <c r="I64" s="140">
        <v>488</v>
      </c>
      <c r="J64" s="115">
        <v>26</v>
      </c>
      <c r="K64" s="116">
        <v>5.3278688524590168</v>
      </c>
    </row>
    <row r="65" spans="1:11" ht="14.1" customHeight="1" x14ac:dyDescent="0.2">
      <c r="A65" s="306" t="s">
        <v>297</v>
      </c>
      <c r="B65" s="307" t="s">
        <v>298</v>
      </c>
      <c r="C65" s="308"/>
      <c r="D65" s="113">
        <v>0.88295323453722607</v>
      </c>
      <c r="E65" s="115">
        <v>597</v>
      </c>
      <c r="F65" s="114">
        <v>597</v>
      </c>
      <c r="G65" s="114">
        <v>575</v>
      </c>
      <c r="H65" s="114">
        <v>575</v>
      </c>
      <c r="I65" s="140">
        <v>584</v>
      </c>
      <c r="J65" s="115">
        <v>13</v>
      </c>
      <c r="K65" s="116">
        <v>2.2260273972602738</v>
      </c>
    </row>
    <row r="66" spans="1:11" ht="14.1" customHeight="1" x14ac:dyDescent="0.2">
      <c r="A66" s="306">
        <v>82</v>
      </c>
      <c r="B66" s="307" t="s">
        <v>299</v>
      </c>
      <c r="C66" s="308"/>
      <c r="D66" s="113">
        <v>3.5954092347738635</v>
      </c>
      <c r="E66" s="115">
        <v>2431</v>
      </c>
      <c r="F66" s="114">
        <v>2449</v>
      </c>
      <c r="G66" s="114">
        <v>2427</v>
      </c>
      <c r="H66" s="114">
        <v>2352</v>
      </c>
      <c r="I66" s="140">
        <v>2362</v>
      </c>
      <c r="J66" s="115">
        <v>69</v>
      </c>
      <c r="K66" s="116">
        <v>2.9212531752751905</v>
      </c>
    </row>
    <row r="67" spans="1:11" ht="14.1" customHeight="1" x14ac:dyDescent="0.2">
      <c r="A67" s="306" t="s">
        <v>300</v>
      </c>
      <c r="B67" s="307" t="s">
        <v>301</v>
      </c>
      <c r="C67" s="308"/>
      <c r="D67" s="113">
        <v>2.289466678498536</v>
      </c>
      <c r="E67" s="115">
        <v>1548</v>
      </c>
      <c r="F67" s="114">
        <v>1547</v>
      </c>
      <c r="G67" s="114">
        <v>1523</v>
      </c>
      <c r="H67" s="114">
        <v>1465</v>
      </c>
      <c r="I67" s="140">
        <v>1484</v>
      </c>
      <c r="J67" s="115">
        <v>64</v>
      </c>
      <c r="K67" s="116">
        <v>4.3126684636118595</v>
      </c>
    </row>
    <row r="68" spans="1:11" ht="14.1" customHeight="1" x14ac:dyDescent="0.2">
      <c r="A68" s="306" t="s">
        <v>302</v>
      </c>
      <c r="B68" s="307" t="s">
        <v>303</v>
      </c>
      <c r="C68" s="308"/>
      <c r="D68" s="113">
        <v>0.69068536101990707</v>
      </c>
      <c r="E68" s="115">
        <v>467</v>
      </c>
      <c r="F68" s="114">
        <v>473</v>
      </c>
      <c r="G68" s="114">
        <v>482</v>
      </c>
      <c r="H68" s="114">
        <v>481</v>
      </c>
      <c r="I68" s="140">
        <v>466</v>
      </c>
      <c r="J68" s="115">
        <v>1</v>
      </c>
      <c r="K68" s="116">
        <v>0.21459227467811159</v>
      </c>
    </row>
    <row r="69" spans="1:11" ht="14.1" customHeight="1" x14ac:dyDescent="0.2">
      <c r="A69" s="306">
        <v>83</v>
      </c>
      <c r="B69" s="307" t="s">
        <v>304</v>
      </c>
      <c r="C69" s="308"/>
      <c r="D69" s="113">
        <v>6.004673588310113</v>
      </c>
      <c r="E69" s="115">
        <v>4060</v>
      </c>
      <c r="F69" s="114">
        <v>4040</v>
      </c>
      <c r="G69" s="114">
        <v>3990</v>
      </c>
      <c r="H69" s="114">
        <v>3919</v>
      </c>
      <c r="I69" s="140">
        <v>3929</v>
      </c>
      <c r="J69" s="115">
        <v>131</v>
      </c>
      <c r="K69" s="116">
        <v>3.3341817256299313</v>
      </c>
    </row>
    <row r="70" spans="1:11" ht="14.1" customHeight="1" x14ac:dyDescent="0.2">
      <c r="A70" s="306" t="s">
        <v>305</v>
      </c>
      <c r="B70" s="307" t="s">
        <v>306</v>
      </c>
      <c r="C70" s="308"/>
      <c r="D70" s="113">
        <v>5.2548288815925694</v>
      </c>
      <c r="E70" s="115">
        <v>3553</v>
      </c>
      <c r="F70" s="114">
        <v>3535</v>
      </c>
      <c r="G70" s="114">
        <v>3489</v>
      </c>
      <c r="H70" s="114">
        <v>3406</v>
      </c>
      <c r="I70" s="140">
        <v>3411</v>
      </c>
      <c r="J70" s="115">
        <v>142</v>
      </c>
      <c r="K70" s="116">
        <v>4.16300205218411</v>
      </c>
    </row>
    <row r="71" spans="1:11" ht="14.1" customHeight="1" x14ac:dyDescent="0.2">
      <c r="A71" s="306"/>
      <c r="B71" s="307" t="s">
        <v>307</v>
      </c>
      <c r="C71" s="308"/>
      <c r="D71" s="113">
        <v>3.1768568639630845</v>
      </c>
      <c r="E71" s="115">
        <v>2148</v>
      </c>
      <c r="F71" s="114">
        <v>2142</v>
      </c>
      <c r="G71" s="114">
        <v>2113</v>
      </c>
      <c r="H71" s="114">
        <v>2064</v>
      </c>
      <c r="I71" s="140">
        <v>2075</v>
      </c>
      <c r="J71" s="115">
        <v>73</v>
      </c>
      <c r="K71" s="116">
        <v>3.5180722891566263</v>
      </c>
    </row>
    <row r="72" spans="1:11" ht="14.1" customHeight="1" x14ac:dyDescent="0.2">
      <c r="A72" s="306">
        <v>84</v>
      </c>
      <c r="B72" s="307" t="s">
        <v>308</v>
      </c>
      <c r="C72" s="308"/>
      <c r="D72" s="113">
        <v>1.0367675333510811</v>
      </c>
      <c r="E72" s="115">
        <v>701</v>
      </c>
      <c r="F72" s="114">
        <v>690</v>
      </c>
      <c r="G72" s="114">
        <v>684</v>
      </c>
      <c r="H72" s="114">
        <v>675</v>
      </c>
      <c r="I72" s="140">
        <v>669</v>
      </c>
      <c r="J72" s="115">
        <v>32</v>
      </c>
      <c r="K72" s="116">
        <v>4.7832585949177879</v>
      </c>
    </row>
    <row r="73" spans="1:11" ht="14.1" customHeight="1" x14ac:dyDescent="0.2">
      <c r="A73" s="306" t="s">
        <v>309</v>
      </c>
      <c r="B73" s="307" t="s">
        <v>310</v>
      </c>
      <c r="C73" s="308"/>
      <c r="D73" s="113">
        <v>0.39340964888928326</v>
      </c>
      <c r="E73" s="115">
        <v>266</v>
      </c>
      <c r="F73" s="114">
        <v>267</v>
      </c>
      <c r="G73" s="114">
        <v>256</v>
      </c>
      <c r="H73" s="114">
        <v>264</v>
      </c>
      <c r="I73" s="140">
        <v>266</v>
      </c>
      <c r="J73" s="115">
        <v>0</v>
      </c>
      <c r="K73" s="116">
        <v>0</v>
      </c>
    </row>
    <row r="74" spans="1:11" ht="14.1" customHeight="1" x14ac:dyDescent="0.2">
      <c r="A74" s="306" t="s">
        <v>311</v>
      </c>
      <c r="B74" s="307" t="s">
        <v>312</v>
      </c>
      <c r="C74" s="308"/>
      <c r="D74" s="113">
        <v>0.11388174046795042</v>
      </c>
      <c r="E74" s="115">
        <v>77</v>
      </c>
      <c r="F74" s="114">
        <v>75</v>
      </c>
      <c r="G74" s="114">
        <v>76</v>
      </c>
      <c r="H74" s="114">
        <v>88</v>
      </c>
      <c r="I74" s="140">
        <v>91</v>
      </c>
      <c r="J74" s="115">
        <v>-14</v>
      </c>
      <c r="K74" s="116">
        <v>-15.384615384615385</v>
      </c>
    </row>
    <row r="75" spans="1:11" ht="14.1" customHeight="1" x14ac:dyDescent="0.2">
      <c r="A75" s="306" t="s">
        <v>313</v>
      </c>
      <c r="B75" s="307" t="s">
        <v>314</v>
      </c>
      <c r="C75" s="308"/>
      <c r="D75" s="113">
        <v>1.4789836424409146E-2</v>
      </c>
      <c r="E75" s="115">
        <v>10</v>
      </c>
      <c r="F75" s="114">
        <v>11</v>
      </c>
      <c r="G75" s="114">
        <v>11</v>
      </c>
      <c r="H75" s="114">
        <v>10</v>
      </c>
      <c r="I75" s="140">
        <v>12</v>
      </c>
      <c r="J75" s="115">
        <v>-2</v>
      </c>
      <c r="K75" s="116">
        <v>-16.666666666666668</v>
      </c>
    </row>
    <row r="76" spans="1:11" ht="14.1" customHeight="1" x14ac:dyDescent="0.2">
      <c r="A76" s="306">
        <v>91</v>
      </c>
      <c r="B76" s="307" t="s">
        <v>315</v>
      </c>
      <c r="C76" s="308"/>
      <c r="D76" s="113">
        <v>0.31798148312479663</v>
      </c>
      <c r="E76" s="115">
        <v>215</v>
      </c>
      <c r="F76" s="114">
        <v>208</v>
      </c>
      <c r="G76" s="114">
        <v>211</v>
      </c>
      <c r="H76" s="114">
        <v>211</v>
      </c>
      <c r="I76" s="140">
        <v>217</v>
      </c>
      <c r="J76" s="115">
        <v>-2</v>
      </c>
      <c r="K76" s="116">
        <v>-0.92165898617511521</v>
      </c>
    </row>
    <row r="77" spans="1:11" ht="14.1" customHeight="1" x14ac:dyDescent="0.2">
      <c r="A77" s="306">
        <v>92</v>
      </c>
      <c r="B77" s="307" t="s">
        <v>316</v>
      </c>
      <c r="C77" s="308"/>
      <c r="D77" s="113">
        <v>0.88443221817966688</v>
      </c>
      <c r="E77" s="115">
        <v>598</v>
      </c>
      <c r="F77" s="114">
        <v>588</v>
      </c>
      <c r="G77" s="114">
        <v>591</v>
      </c>
      <c r="H77" s="114">
        <v>599</v>
      </c>
      <c r="I77" s="140">
        <v>578</v>
      </c>
      <c r="J77" s="115">
        <v>20</v>
      </c>
      <c r="K77" s="116">
        <v>3.4602076124567476</v>
      </c>
    </row>
    <row r="78" spans="1:11" ht="14.1" customHeight="1" x14ac:dyDescent="0.2">
      <c r="A78" s="306">
        <v>93</v>
      </c>
      <c r="B78" s="307" t="s">
        <v>317</v>
      </c>
      <c r="C78" s="308"/>
      <c r="D78" s="113">
        <v>0.19966279172952348</v>
      </c>
      <c r="E78" s="115">
        <v>135</v>
      </c>
      <c r="F78" s="114">
        <v>135</v>
      </c>
      <c r="G78" s="114">
        <v>137</v>
      </c>
      <c r="H78" s="114">
        <v>138</v>
      </c>
      <c r="I78" s="140">
        <v>131</v>
      </c>
      <c r="J78" s="115">
        <v>4</v>
      </c>
      <c r="K78" s="116">
        <v>3.053435114503817</v>
      </c>
    </row>
    <row r="79" spans="1:11" ht="14.1" customHeight="1" x14ac:dyDescent="0.2">
      <c r="A79" s="306">
        <v>94</v>
      </c>
      <c r="B79" s="307" t="s">
        <v>318</v>
      </c>
      <c r="C79" s="308"/>
      <c r="D79" s="113">
        <v>0.12423462596503683</v>
      </c>
      <c r="E79" s="115">
        <v>84</v>
      </c>
      <c r="F79" s="114">
        <v>85</v>
      </c>
      <c r="G79" s="114">
        <v>85</v>
      </c>
      <c r="H79" s="114">
        <v>78</v>
      </c>
      <c r="I79" s="140">
        <v>75</v>
      </c>
      <c r="J79" s="115">
        <v>9</v>
      </c>
      <c r="K79" s="116">
        <v>12</v>
      </c>
    </row>
    <row r="80" spans="1:11" ht="14.1" customHeight="1" x14ac:dyDescent="0.2">
      <c r="A80" s="306" t="s">
        <v>319</v>
      </c>
      <c r="B80" s="307" t="s">
        <v>320</v>
      </c>
      <c r="C80" s="308"/>
      <c r="D80" s="113">
        <v>7.3949182122045728E-3</v>
      </c>
      <c r="E80" s="115">
        <v>5</v>
      </c>
      <c r="F80" s="114">
        <v>5</v>
      </c>
      <c r="G80" s="114">
        <v>5</v>
      </c>
      <c r="H80" s="114">
        <v>4</v>
      </c>
      <c r="I80" s="140">
        <v>5</v>
      </c>
      <c r="J80" s="115">
        <v>0</v>
      </c>
      <c r="K80" s="116">
        <v>0</v>
      </c>
    </row>
    <row r="81" spans="1:11" ht="14.1" customHeight="1" x14ac:dyDescent="0.2">
      <c r="A81" s="310" t="s">
        <v>321</v>
      </c>
      <c r="B81" s="311" t="s">
        <v>224</v>
      </c>
      <c r="C81" s="312"/>
      <c r="D81" s="125">
        <v>4.141154198834561E-2</v>
      </c>
      <c r="E81" s="143">
        <v>28</v>
      </c>
      <c r="F81" s="144">
        <v>29</v>
      </c>
      <c r="G81" s="144">
        <v>30</v>
      </c>
      <c r="H81" s="144">
        <v>25</v>
      </c>
      <c r="I81" s="145">
        <v>25</v>
      </c>
      <c r="J81" s="143">
        <v>3</v>
      </c>
      <c r="K81" s="146">
        <v>12</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21982</v>
      </c>
      <c r="E12" s="114">
        <v>22650</v>
      </c>
      <c r="F12" s="114">
        <v>22927</v>
      </c>
      <c r="G12" s="114">
        <v>21657</v>
      </c>
      <c r="H12" s="140">
        <v>20557</v>
      </c>
      <c r="I12" s="115">
        <v>1425</v>
      </c>
      <c r="J12" s="116">
        <v>6.931945322761103</v>
      </c>
      <c r="K12"/>
      <c r="L12"/>
      <c r="M12"/>
      <c r="N12"/>
      <c r="O12"/>
      <c r="P12"/>
    </row>
    <row r="13" spans="1:16" s="110" customFormat="1" ht="14.45" customHeight="1" x14ac:dyDescent="0.2">
      <c r="A13" s="120" t="s">
        <v>105</v>
      </c>
      <c r="B13" s="119" t="s">
        <v>106</v>
      </c>
      <c r="C13" s="113">
        <v>41.156400691474843</v>
      </c>
      <c r="D13" s="115">
        <v>9047</v>
      </c>
      <c r="E13" s="114">
        <v>9228</v>
      </c>
      <c r="F13" s="114">
        <v>9343</v>
      </c>
      <c r="G13" s="114">
        <v>8371</v>
      </c>
      <c r="H13" s="140">
        <v>7936</v>
      </c>
      <c r="I13" s="115">
        <v>1111</v>
      </c>
      <c r="J13" s="116">
        <v>13.999495967741936</v>
      </c>
      <c r="K13"/>
      <c r="L13"/>
      <c r="M13"/>
      <c r="N13"/>
      <c r="O13"/>
      <c r="P13"/>
    </row>
    <row r="14" spans="1:16" s="110" customFormat="1" ht="14.45" customHeight="1" x14ac:dyDescent="0.2">
      <c r="A14" s="120"/>
      <c r="B14" s="119" t="s">
        <v>107</v>
      </c>
      <c r="C14" s="113">
        <v>58.843599308525157</v>
      </c>
      <c r="D14" s="115">
        <v>12935</v>
      </c>
      <c r="E14" s="114">
        <v>13422</v>
      </c>
      <c r="F14" s="114">
        <v>13584</v>
      </c>
      <c r="G14" s="114">
        <v>13286</v>
      </c>
      <c r="H14" s="140">
        <v>12621</v>
      </c>
      <c r="I14" s="115">
        <v>314</v>
      </c>
      <c r="J14" s="116">
        <v>2.4879169637905081</v>
      </c>
      <c r="K14"/>
      <c r="L14"/>
      <c r="M14"/>
      <c r="N14"/>
      <c r="O14"/>
      <c r="P14"/>
    </row>
    <row r="15" spans="1:16" s="110" customFormat="1" ht="14.45" customHeight="1" x14ac:dyDescent="0.2">
      <c r="A15" s="118" t="s">
        <v>105</v>
      </c>
      <c r="B15" s="121" t="s">
        <v>108</v>
      </c>
      <c r="C15" s="113">
        <v>22.145391684105178</v>
      </c>
      <c r="D15" s="115">
        <v>4868</v>
      </c>
      <c r="E15" s="114">
        <v>5007</v>
      </c>
      <c r="F15" s="114">
        <v>5075</v>
      </c>
      <c r="G15" s="114">
        <v>4233</v>
      </c>
      <c r="H15" s="140">
        <v>3704</v>
      </c>
      <c r="I15" s="115">
        <v>1164</v>
      </c>
      <c r="J15" s="116">
        <v>31.425485961123112</v>
      </c>
      <c r="K15"/>
      <c r="L15"/>
      <c r="M15"/>
      <c r="N15"/>
      <c r="O15"/>
      <c r="P15"/>
    </row>
    <row r="16" spans="1:16" s="110" customFormat="1" ht="14.45" customHeight="1" x14ac:dyDescent="0.2">
      <c r="A16" s="118"/>
      <c r="B16" s="121" t="s">
        <v>109</v>
      </c>
      <c r="C16" s="113">
        <v>43.854062414702938</v>
      </c>
      <c r="D16" s="115">
        <v>9640</v>
      </c>
      <c r="E16" s="114">
        <v>10055</v>
      </c>
      <c r="F16" s="114">
        <v>10214</v>
      </c>
      <c r="G16" s="114">
        <v>10117</v>
      </c>
      <c r="H16" s="140">
        <v>9739</v>
      </c>
      <c r="I16" s="115">
        <v>-99</v>
      </c>
      <c r="J16" s="116">
        <v>-1.0165314714036349</v>
      </c>
      <c r="K16"/>
      <c r="L16"/>
      <c r="M16"/>
      <c r="N16"/>
      <c r="O16"/>
      <c r="P16"/>
    </row>
    <row r="17" spans="1:16" s="110" customFormat="1" ht="14.45" customHeight="1" x14ac:dyDescent="0.2">
      <c r="A17" s="118"/>
      <c r="B17" s="121" t="s">
        <v>110</v>
      </c>
      <c r="C17" s="113">
        <v>18.283140751523973</v>
      </c>
      <c r="D17" s="115">
        <v>4019</v>
      </c>
      <c r="E17" s="114">
        <v>4115</v>
      </c>
      <c r="F17" s="114">
        <v>4156</v>
      </c>
      <c r="G17" s="114">
        <v>3973</v>
      </c>
      <c r="H17" s="140">
        <v>3851</v>
      </c>
      <c r="I17" s="115">
        <v>168</v>
      </c>
      <c r="J17" s="116">
        <v>4.3625032459101529</v>
      </c>
      <c r="K17"/>
      <c r="L17"/>
      <c r="M17"/>
      <c r="N17"/>
      <c r="O17"/>
      <c r="P17"/>
    </row>
    <row r="18" spans="1:16" s="110" customFormat="1" ht="14.45" customHeight="1" x14ac:dyDescent="0.2">
      <c r="A18" s="120"/>
      <c r="B18" s="121" t="s">
        <v>111</v>
      </c>
      <c r="C18" s="113">
        <v>15.712855973068875</v>
      </c>
      <c r="D18" s="115">
        <v>3454</v>
      </c>
      <c r="E18" s="114">
        <v>3473</v>
      </c>
      <c r="F18" s="114">
        <v>3482</v>
      </c>
      <c r="G18" s="114">
        <v>3334</v>
      </c>
      <c r="H18" s="140">
        <v>3263</v>
      </c>
      <c r="I18" s="115">
        <v>191</v>
      </c>
      <c r="J18" s="116">
        <v>5.853509040760037</v>
      </c>
      <c r="K18"/>
      <c r="L18"/>
      <c r="M18"/>
      <c r="N18"/>
      <c r="O18"/>
      <c r="P18"/>
    </row>
    <row r="19" spans="1:16" s="110" customFormat="1" ht="14.45" customHeight="1" x14ac:dyDescent="0.2">
      <c r="A19" s="120"/>
      <c r="B19" s="121" t="s">
        <v>112</v>
      </c>
      <c r="C19" s="113">
        <v>1.4102447457010281</v>
      </c>
      <c r="D19" s="115">
        <v>310</v>
      </c>
      <c r="E19" s="114">
        <v>313</v>
      </c>
      <c r="F19" s="114">
        <v>328</v>
      </c>
      <c r="G19" s="114">
        <v>278</v>
      </c>
      <c r="H19" s="140">
        <v>255</v>
      </c>
      <c r="I19" s="115">
        <v>55</v>
      </c>
      <c r="J19" s="116">
        <v>21.568627450980394</v>
      </c>
      <c r="K19"/>
      <c r="L19"/>
      <c r="M19"/>
      <c r="N19"/>
      <c r="O19"/>
      <c r="P19"/>
    </row>
    <row r="20" spans="1:16" s="110" customFormat="1" ht="14.45" customHeight="1" x14ac:dyDescent="0.2">
      <c r="A20" s="120" t="s">
        <v>113</v>
      </c>
      <c r="B20" s="119" t="s">
        <v>116</v>
      </c>
      <c r="C20" s="113">
        <v>89.823491947957422</v>
      </c>
      <c r="D20" s="115">
        <v>19745</v>
      </c>
      <c r="E20" s="114">
        <v>20383</v>
      </c>
      <c r="F20" s="114">
        <v>20724</v>
      </c>
      <c r="G20" s="114">
        <v>19577</v>
      </c>
      <c r="H20" s="140">
        <v>18596</v>
      </c>
      <c r="I20" s="115">
        <v>1149</v>
      </c>
      <c r="J20" s="116">
        <v>6.1787481178748118</v>
      </c>
      <c r="K20"/>
      <c r="L20"/>
      <c r="M20"/>
      <c r="N20"/>
      <c r="O20"/>
      <c r="P20"/>
    </row>
    <row r="21" spans="1:16" s="110" customFormat="1" ht="14.45" customHeight="1" x14ac:dyDescent="0.2">
      <c r="A21" s="123"/>
      <c r="B21" s="124" t="s">
        <v>117</v>
      </c>
      <c r="C21" s="125">
        <v>9.9854426348830856</v>
      </c>
      <c r="D21" s="143">
        <v>2195</v>
      </c>
      <c r="E21" s="144">
        <v>2227</v>
      </c>
      <c r="F21" s="144">
        <v>2160</v>
      </c>
      <c r="G21" s="144">
        <v>2030</v>
      </c>
      <c r="H21" s="145">
        <v>1907</v>
      </c>
      <c r="I21" s="143">
        <v>288</v>
      </c>
      <c r="J21" s="146">
        <v>15.102254850550603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727574</v>
      </c>
      <c r="E23" s="114">
        <v>756013</v>
      </c>
      <c r="F23" s="114">
        <v>760512</v>
      </c>
      <c r="G23" s="114">
        <v>766078</v>
      </c>
      <c r="H23" s="140">
        <v>749151</v>
      </c>
      <c r="I23" s="115">
        <v>-21577</v>
      </c>
      <c r="J23" s="116">
        <v>-2.8801937126160149</v>
      </c>
      <c r="K23"/>
      <c r="L23"/>
      <c r="M23"/>
      <c r="N23"/>
      <c r="O23"/>
      <c r="P23"/>
    </row>
    <row r="24" spans="1:16" s="110" customFormat="1" ht="14.45" customHeight="1" x14ac:dyDescent="0.2">
      <c r="A24" s="120" t="s">
        <v>105</v>
      </c>
      <c r="B24" s="119" t="s">
        <v>106</v>
      </c>
      <c r="C24" s="113">
        <v>40.626108134705198</v>
      </c>
      <c r="D24" s="115">
        <v>295585</v>
      </c>
      <c r="E24" s="114">
        <v>305608</v>
      </c>
      <c r="F24" s="114">
        <v>307415</v>
      </c>
      <c r="G24" s="114">
        <v>307749</v>
      </c>
      <c r="H24" s="140">
        <v>299849</v>
      </c>
      <c r="I24" s="115">
        <v>-4264</v>
      </c>
      <c r="J24" s="116">
        <v>-1.4220490980460165</v>
      </c>
      <c r="K24"/>
      <c r="L24"/>
      <c r="M24"/>
      <c r="N24"/>
      <c r="O24"/>
      <c r="P24"/>
    </row>
    <row r="25" spans="1:16" s="110" customFormat="1" ht="14.45" customHeight="1" x14ac:dyDescent="0.2">
      <c r="A25" s="120"/>
      <c r="B25" s="119" t="s">
        <v>107</v>
      </c>
      <c r="C25" s="113">
        <v>59.373891865294802</v>
      </c>
      <c r="D25" s="115">
        <v>431989</v>
      </c>
      <c r="E25" s="114">
        <v>450405</v>
      </c>
      <c r="F25" s="114">
        <v>453097</v>
      </c>
      <c r="G25" s="114">
        <v>458329</v>
      </c>
      <c r="H25" s="140">
        <v>449302</v>
      </c>
      <c r="I25" s="115">
        <v>-17313</v>
      </c>
      <c r="J25" s="116">
        <v>-3.8533102456699502</v>
      </c>
      <c r="K25"/>
      <c r="L25"/>
      <c r="M25"/>
      <c r="N25"/>
      <c r="O25"/>
      <c r="P25"/>
    </row>
    <row r="26" spans="1:16" s="110" customFormat="1" ht="14.45" customHeight="1" x14ac:dyDescent="0.2">
      <c r="A26" s="118" t="s">
        <v>105</v>
      </c>
      <c r="B26" s="121" t="s">
        <v>108</v>
      </c>
      <c r="C26" s="113">
        <v>18.742011121892755</v>
      </c>
      <c r="D26" s="115">
        <v>136362</v>
      </c>
      <c r="E26" s="114">
        <v>143633</v>
      </c>
      <c r="F26" s="114">
        <v>143796</v>
      </c>
      <c r="G26" s="114">
        <v>148587</v>
      </c>
      <c r="H26" s="140">
        <v>138735</v>
      </c>
      <c r="I26" s="115">
        <v>-2373</v>
      </c>
      <c r="J26" s="116">
        <v>-1.7104551843442535</v>
      </c>
      <c r="K26"/>
      <c r="L26"/>
      <c r="M26"/>
      <c r="N26"/>
      <c r="O26"/>
      <c r="P26"/>
    </row>
    <row r="27" spans="1:16" s="110" customFormat="1" ht="14.45" customHeight="1" x14ac:dyDescent="0.2">
      <c r="A27" s="118"/>
      <c r="B27" s="121" t="s">
        <v>109</v>
      </c>
      <c r="C27" s="113">
        <v>46.537121997212658</v>
      </c>
      <c r="D27" s="115">
        <v>338592</v>
      </c>
      <c r="E27" s="114">
        <v>354638</v>
      </c>
      <c r="F27" s="114">
        <v>358135</v>
      </c>
      <c r="G27" s="114">
        <v>360077</v>
      </c>
      <c r="H27" s="140">
        <v>357831</v>
      </c>
      <c r="I27" s="115">
        <v>-19239</v>
      </c>
      <c r="J27" s="116">
        <v>-5.3765604433377767</v>
      </c>
      <c r="K27"/>
      <c r="L27"/>
      <c r="M27"/>
      <c r="N27"/>
      <c r="O27"/>
      <c r="P27"/>
    </row>
    <row r="28" spans="1:16" s="110" customFormat="1" ht="14.45" customHeight="1" x14ac:dyDescent="0.2">
      <c r="A28" s="118"/>
      <c r="B28" s="121" t="s">
        <v>110</v>
      </c>
      <c r="C28" s="113">
        <v>18.958346504960321</v>
      </c>
      <c r="D28" s="115">
        <v>137936</v>
      </c>
      <c r="E28" s="114">
        <v>140642</v>
      </c>
      <c r="F28" s="114">
        <v>141563</v>
      </c>
      <c r="G28" s="114">
        <v>141545</v>
      </c>
      <c r="H28" s="140">
        <v>139611</v>
      </c>
      <c r="I28" s="115">
        <v>-1675</v>
      </c>
      <c r="J28" s="116">
        <v>-1.1997621963885368</v>
      </c>
      <c r="K28"/>
      <c r="L28"/>
      <c r="M28"/>
      <c r="N28"/>
      <c r="O28"/>
      <c r="P28"/>
    </row>
    <row r="29" spans="1:16" s="110" customFormat="1" ht="14.45" customHeight="1" x14ac:dyDescent="0.2">
      <c r="A29" s="118"/>
      <c r="B29" s="121" t="s">
        <v>111</v>
      </c>
      <c r="C29" s="113">
        <v>15.761970603677426</v>
      </c>
      <c r="D29" s="115">
        <v>114680</v>
      </c>
      <c r="E29" s="114">
        <v>117099</v>
      </c>
      <c r="F29" s="114">
        <v>117017</v>
      </c>
      <c r="G29" s="114">
        <v>115869</v>
      </c>
      <c r="H29" s="140">
        <v>112974</v>
      </c>
      <c r="I29" s="115">
        <v>1706</v>
      </c>
      <c r="J29" s="116">
        <v>1.5100819657620337</v>
      </c>
      <c r="K29"/>
      <c r="L29"/>
      <c r="M29"/>
      <c r="N29"/>
      <c r="O29"/>
      <c r="P29"/>
    </row>
    <row r="30" spans="1:16" s="110" customFormat="1" ht="14.45" customHeight="1" x14ac:dyDescent="0.2">
      <c r="A30" s="120"/>
      <c r="B30" s="121" t="s">
        <v>112</v>
      </c>
      <c r="C30" s="113">
        <v>1.5153097829224245</v>
      </c>
      <c r="D30" s="115">
        <v>11025</v>
      </c>
      <c r="E30" s="114">
        <v>11206</v>
      </c>
      <c r="F30" s="114">
        <v>11815</v>
      </c>
      <c r="G30" s="114">
        <v>10353</v>
      </c>
      <c r="H30" s="140">
        <v>9957</v>
      </c>
      <c r="I30" s="115">
        <v>1068</v>
      </c>
      <c r="J30" s="116">
        <v>10.726122326001807</v>
      </c>
      <c r="K30"/>
      <c r="L30"/>
      <c r="M30"/>
      <c r="N30"/>
      <c r="O30"/>
      <c r="P30"/>
    </row>
    <row r="31" spans="1:16" s="110" customFormat="1" ht="14.45" customHeight="1" x14ac:dyDescent="0.2">
      <c r="A31" s="120" t="s">
        <v>113</v>
      </c>
      <c r="B31" s="119" t="s">
        <v>116</v>
      </c>
      <c r="C31" s="113">
        <v>90.790490039501137</v>
      </c>
      <c r="D31" s="115">
        <v>660568</v>
      </c>
      <c r="E31" s="114">
        <v>686374</v>
      </c>
      <c r="F31" s="114">
        <v>690983</v>
      </c>
      <c r="G31" s="114">
        <v>697278</v>
      </c>
      <c r="H31" s="140">
        <v>682550</v>
      </c>
      <c r="I31" s="115">
        <v>-21982</v>
      </c>
      <c r="J31" s="116">
        <v>-3.2205699216174639</v>
      </c>
      <c r="K31"/>
      <c r="L31"/>
      <c r="M31"/>
      <c r="N31"/>
      <c r="O31"/>
      <c r="P31"/>
    </row>
    <row r="32" spans="1:16" s="110" customFormat="1" ht="14.45" customHeight="1" x14ac:dyDescent="0.2">
      <c r="A32" s="123"/>
      <c r="B32" s="124" t="s">
        <v>117</v>
      </c>
      <c r="C32" s="125">
        <v>8.9948238942018275</v>
      </c>
      <c r="D32" s="143">
        <v>65444</v>
      </c>
      <c r="E32" s="144">
        <v>67989</v>
      </c>
      <c r="F32" s="144">
        <v>67856</v>
      </c>
      <c r="G32" s="144">
        <v>67043</v>
      </c>
      <c r="H32" s="145">
        <v>64887</v>
      </c>
      <c r="I32" s="143">
        <v>557</v>
      </c>
      <c r="J32" s="146">
        <v>0.85841539907839781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23096</v>
      </c>
      <c r="E56" s="114">
        <v>23722</v>
      </c>
      <c r="F56" s="114">
        <v>23859</v>
      </c>
      <c r="G56" s="114">
        <v>23989</v>
      </c>
      <c r="H56" s="140">
        <v>23512</v>
      </c>
      <c r="I56" s="115">
        <v>-416</v>
      </c>
      <c r="J56" s="116">
        <v>-1.7693092888737665</v>
      </c>
      <c r="K56"/>
      <c r="L56"/>
      <c r="M56"/>
      <c r="N56"/>
      <c r="O56"/>
      <c r="P56"/>
    </row>
    <row r="57" spans="1:16" s="110" customFormat="1" ht="14.45" customHeight="1" x14ac:dyDescent="0.2">
      <c r="A57" s="120" t="s">
        <v>105</v>
      </c>
      <c r="B57" s="119" t="s">
        <v>106</v>
      </c>
      <c r="C57" s="113">
        <v>40.400935226879113</v>
      </c>
      <c r="D57" s="115">
        <v>9331</v>
      </c>
      <c r="E57" s="114">
        <v>9507</v>
      </c>
      <c r="F57" s="114">
        <v>9536</v>
      </c>
      <c r="G57" s="114">
        <v>9493</v>
      </c>
      <c r="H57" s="140">
        <v>9222</v>
      </c>
      <c r="I57" s="115">
        <v>109</v>
      </c>
      <c r="J57" s="116">
        <v>1.1819561917154631</v>
      </c>
    </row>
    <row r="58" spans="1:16" s="110" customFormat="1" ht="14.45" customHeight="1" x14ac:dyDescent="0.2">
      <c r="A58" s="120"/>
      <c r="B58" s="119" t="s">
        <v>107</v>
      </c>
      <c r="C58" s="113">
        <v>59.599064773120887</v>
      </c>
      <c r="D58" s="115">
        <v>13765</v>
      </c>
      <c r="E58" s="114">
        <v>14215</v>
      </c>
      <c r="F58" s="114">
        <v>14323</v>
      </c>
      <c r="G58" s="114">
        <v>14496</v>
      </c>
      <c r="H58" s="140">
        <v>14290</v>
      </c>
      <c r="I58" s="115">
        <v>-525</v>
      </c>
      <c r="J58" s="116">
        <v>-3.6738978306508048</v>
      </c>
    </row>
    <row r="59" spans="1:16" s="110" customFormat="1" ht="14.45" customHeight="1" x14ac:dyDescent="0.2">
      <c r="A59" s="118" t="s">
        <v>105</v>
      </c>
      <c r="B59" s="121" t="s">
        <v>108</v>
      </c>
      <c r="C59" s="113">
        <v>19.825943886387254</v>
      </c>
      <c r="D59" s="115">
        <v>4579</v>
      </c>
      <c r="E59" s="114">
        <v>4711</v>
      </c>
      <c r="F59" s="114">
        <v>4751</v>
      </c>
      <c r="G59" s="114">
        <v>4814</v>
      </c>
      <c r="H59" s="140">
        <v>4573</v>
      </c>
      <c r="I59" s="115">
        <v>6</v>
      </c>
      <c r="J59" s="116">
        <v>0.1312048983162038</v>
      </c>
    </row>
    <row r="60" spans="1:16" s="110" customFormat="1" ht="14.45" customHeight="1" x14ac:dyDescent="0.2">
      <c r="A60" s="118"/>
      <c r="B60" s="121" t="s">
        <v>109</v>
      </c>
      <c r="C60" s="113">
        <v>45.007793557325947</v>
      </c>
      <c r="D60" s="115">
        <v>10395</v>
      </c>
      <c r="E60" s="114">
        <v>10797</v>
      </c>
      <c r="F60" s="114">
        <v>10874</v>
      </c>
      <c r="G60" s="114">
        <v>10974</v>
      </c>
      <c r="H60" s="140">
        <v>10898</v>
      </c>
      <c r="I60" s="115">
        <v>-503</v>
      </c>
      <c r="J60" s="116">
        <v>-4.6155257845476232</v>
      </c>
    </row>
    <row r="61" spans="1:16" s="110" customFormat="1" ht="14.45" customHeight="1" x14ac:dyDescent="0.2">
      <c r="A61" s="118"/>
      <c r="B61" s="121" t="s">
        <v>110</v>
      </c>
      <c r="C61" s="113">
        <v>18.540006927606512</v>
      </c>
      <c r="D61" s="115">
        <v>4282</v>
      </c>
      <c r="E61" s="114">
        <v>4344</v>
      </c>
      <c r="F61" s="114">
        <v>4368</v>
      </c>
      <c r="G61" s="114">
        <v>4364</v>
      </c>
      <c r="H61" s="140">
        <v>4270</v>
      </c>
      <c r="I61" s="115">
        <v>12</v>
      </c>
      <c r="J61" s="116">
        <v>0.28103044496487117</v>
      </c>
    </row>
    <row r="62" spans="1:16" s="110" customFormat="1" ht="14.45" customHeight="1" x14ac:dyDescent="0.2">
      <c r="A62" s="120"/>
      <c r="B62" s="121" t="s">
        <v>111</v>
      </c>
      <c r="C62" s="113">
        <v>16.621925874610323</v>
      </c>
      <c r="D62" s="115">
        <v>3839</v>
      </c>
      <c r="E62" s="114">
        <v>3870</v>
      </c>
      <c r="F62" s="114">
        <v>3866</v>
      </c>
      <c r="G62" s="114">
        <v>3837</v>
      </c>
      <c r="H62" s="140">
        <v>3771</v>
      </c>
      <c r="I62" s="115">
        <v>68</v>
      </c>
      <c r="J62" s="116">
        <v>1.8032352161230443</v>
      </c>
    </row>
    <row r="63" spans="1:16" s="110" customFormat="1" ht="14.45" customHeight="1" x14ac:dyDescent="0.2">
      <c r="A63" s="120"/>
      <c r="B63" s="121" t="s">
        <v>112</v>
      </c>
      <c r="C63" s="113">
        <v>1.4851056459993073</v>
      </c>
      <c r="D63" s="115">
        <v>343</v>
      </c>
      <c r="E63" s="114">
        <v>351</v>
      </c>
      <c r="F63" s="114">
        <v>336</v>
      </c>
      <c r="G63" s="114">
        <v>302</v>
      </c>
      <c r="H63" s="140">
        <v>278</v>
      </c>
      <c r="I63" s="115">
        <v>65</v>
      </c>
      <c r="J63" s="116">
        <v>23.381294964028775</v>
      </c>
    </row>
    <row r="64" spans="1:16" s="110" customFormat="1" ht="14.45" customHeight="1" x14ac:dyDescent="0.2">
      <c r="A64" s="120" t="s">
        <v>113</v>
      </c>
      <c r="B64" s="119" t="s">
        <v>116</v>
      </c>
      <c r="C64" s="113">
        <v>92.093869068236927</v>
      </c>
      <c r="D64" s="115">
        <v>21270</v>
      </c>
      <c r="E64" s="114">
        <v>21868</v>
      </c>
      <c r="F64" s="114">
        <v>22096</v>
      </c>
      <c r="G64" s="114">
        <v>22247</v>
      </c>
      <c r="H64" s="140">
        <v>21833</v>
      </c>
      <c r="I64" s="115">
        <v>-563</v>
      </c>
      <c r="J64" s="116">
        <v>-2.5786653231347043</v>
      </c>
    </row>
    <row r="65" spans="1:10" s="110" customFormat="1" ht="14.45" customHeight="1" x14ac:dyDescent="0.2">
      <c r="A65" s="123"/>
      <c r="B65" s="124" t="s">
        <v>117</v>
      </c>
      <c r="C65" s="125">
        <v>7.7156217526844477</v>
      </c>
      <c r="D65" s="143">
        <v>1782</v>
      </c>
      <c r="E65" s="144">
        <v>1814</v>
      </c>
      <c r="F65" s="144">
        <v>1722</v>
      </c>
      <c r="G65" s="144">
        <v>1692</v>
      </c>
      <c r="H65" s="145">
        <v>1632</v>
      </c>
      <c r="I65" s="143">
        <v>150</v>
      </c>
      <c r="J65" s="146">
        <v>9.1911764705882355</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21982</v>
      </c>
      <c r="G11" s="114">
        <v>22650</v>
      </c>
      <c r="H11" s="114">
        <v>22927</v>
      </c>
      <c r="I11" s="114">
        <v>21657</v>
      </c>
      <c r="J11" s="140">
        <v>20557</v>
      </c>
      <c r="K11" s="114">
        <v>1425</v>
      </c>
      <c r="L11" s="116">
        <v>6.931945322761103</v>
      </c>
    </row>
    <row r="12" spans="1:17" s="110" customFormat="1" ht="24" customHeight="1" x14ac:dyDescent="0.2">
      <c r="A12" s="604" t="s">
        <v>185</v>
      </c>
      <c r="B12" s="605"/>
      <c r="C12" s="605"/>
      <c r="D12" s="606"/>
      <c r="E12" s="113">
        <v>41.156400691474843</v>
      </c>
      <c r="F12" s="115">
        <v>9047</v>
      </c>
      <c r="G12" s="114">
        <v>9228</v>
      </c>
      <c r="H12" s="114">
        <v>9343</v>
      </c>
      <c r="I12" s="114">
        <v>8371</v>
      </c>
      <c r="J12" s="140">
        <v>7936</v>
      </c>
      <c r="K12" s="114">
        <v>1111</v>
      </c>
      <c r="L12" s="116">
        <v>13.999495967741936</v>
      </c>
    </row>
    <row r="13" spans="1:17" s="110" customFormat="1" ht="15" customHeight="1" x14ac:dyDescent="0.2">
      <c r="A13" s="120"/>
      <c r="B13" s="612" t="s">
        <v>107</v>
      </c>
      <c r="C13" s="612"/>
      <c r="E13" s="113">
        <v>58.843599308525157</v>
      </c>
      <c r="F13" s="115">
        <v>12935</v>
      </c>
      <c r="G13" s="114">
        <v>13422</v>
      </c>
      <c r="H13" s="114">
        <v>13584</v>
      </c>
      <c r="I13" s="114">
        <v>13286</v>
      </c>
      <c r="J13" s="140">
        <v>12621</v>
      </c>
      <c r="K13" s="114">
        <v>314</v>
      </c>
      <c r="L13" s="116">
        <v>2.4879169637905081</v>
      </c>
    </row>
    <row r="14" spans="1:17" s="110" customFormat="1" ht="22.5" customHeight="1" x14ac:dyDescent="0.2">
      <c r="A14" s="604" t="s">
        <v>186</v>
      </c>
      <c r="B14" s="605"/>
      <c r="C14" s="605"/>
      <c r="D14" s="606"/>
      <c r="E14" s="113">
        <v>22.145391684105178</v>
      </c>
      <c r="F14" s="115">
        <v>4868</v>
      </c>
      <c r="G14" s="114">
        <v>5007</v>
      </c>
      <c r="H14" s="114">
        <v>5075</v>
      </c>
      <c r="I14" s="114">
        <v>4233</v>
      </c>
      <c r="J14" s="140">
        <v>3704</v>
      </c>
      <c r="K14" s="114">
        <v>1164</v>
      </c>
      <c r="L14" s="116">
        <v>31.425485961123112</v>
      </c>
    </row>
    <row r="15" spans="1:17" s="110" customFormat="1" ht="15" customHeight="1" x14ac:dyDescent="0.2">
      <c r="A15" s="120"/>
      <c r="B15" s="119"/>
      <c r="C15" s="258" t="s">
        <v>106</v>
      </c>
      <c r="E15" s="113">
        <v>53.307313064913721</v>
      </c>
      <c r="F15" s="115">
        <v>2595</v>
      </c>
      <c r="G15" s="114">
        <v>2639</v>
      </c>
      <c r="H15" s="114">
        <v>2665</v>
      </c>
      <c r="I15" s="114">
        <v>1969</v>
      </c>
      <c r="J15" s="140">
        <v>1789</v>
      </c>
      <c r="K15" s="114">
        <v>806</v>
      </c>
      <c r="L15" s="116">
        <v>45.053102291783119</v>
      </c>
    </row>
    <row r="16" spans="1:17" s="110" customFormat="1" ht="15" customHeight="1" x14ac:dyDescent="0.2">
      <c r="A16" s="120"/>
      <c r="B16" s="119"/>
      <c r="C16" s="258" t="s">
        <v>107</v>
      </c>
      <c r="E16" s="113">
        <v>46.692686935086279</v>
      </c>
      <c r="F16" s="115">
        <v>2273</v>
      </c>
      <c r="G16" s="114">
        <v>2368</v>
      </c>
      <c r="H16" s="114">
        <v>2410</v>
      </c>
      <c r="I16" s="114">
        <v>2264</v>
      </c>
      <c r="J16" s="140">
        <v>1915</v>
      </c>
      <c r="K16" s="114">
        <v>358</v>
      </c>
      <c r="L16" s="116">
        <v>18.694516971279374</v>
      </c>
    </row>
    <row r="17" spans="1:12" s="110" customFormat="1" ht="15" customHeight="1" x14ac:dyDescent="0.2">
      <c r="A17" s="120"/>
      <c r="B17" s="121" t="s">
        <v>109</v>
      </c>
      <c r="C17" s="258"/>
      <c r="E17" s="113">
        <v>43.854062414702938</v>
      </c>
      <c r="F17" s="115">
        <v>9640</v>
      </c>
      <c r="G17" s="114">
        <v>10055</v>
      </c>
      <c r="H17" s="114">
        <v>10214</v>
      </c>
      <c r="I17" s="114">
        <v>10117</v>
      </c>
      <c r="J17" s="140">
        <v>9739</v>
      </c>
      <c r="K17" s="114">
        <v>-99</v>
      </c>
      <c r="L17" s="116">
        <v>-1.0165314714036349</v>
      </c>
    </row>
    <row r="18" spans="1:12" s="110" customFormat="1" ht="15" customHeight="1" x14ac:dyDescent="0.2">
      <c r="A18" s="120"/>
      <c r="B18" s="119"/>
      <c r="C18" s="258" t="s">
        <v>106</v>
      </c>
      <c r="E18" s="113">
        <v>34.616182572614107</v>
      </c>
      <c r="F18" s="115">
        <v>3337</v>
      </c>
      <c r="G18" s="114">
        <v>3461</v>
      </c>
      <c r="H18" s="114">
        <v>3485</v>
      </c>
      <c r="I18" s="114">
        <v>3378</v>
      </c>
      <c r="J18" s="140">
        <v>3197</v>
      </c>
      <c r="K18" s="114">
        <v>140</v>
      </c>
      <c r="L18" s="116">
        <v>4.3791054113231151</v>
      </c>
    </row>
    <row r="19" spans="1:12" s="110" customFormat="1" ht="15" customHeight="1" x14ac:dyDescent="0.2">
      <c r="A19" s="120"/>
      <c r="B19" s="119"/>
      <c r="C19" s="258" t="s">
        <v>107</v>
      </c>
      <c r="E19" s="113">
        <v>65.383817427385893</v>
      </c>
      <c r="F19" s="115">
        <v>6303</v>
      </c>
      <c r="G19" s="114">
        <v>6594</v>
      </c>
      <c r="H19" s="114">
        <v>6729</v>
      </c>
      <c r="I19" s="114">
        <v>6739</v>
      </c>
      <c r="J19" s="140">
        <v>6542</v>
      </c>
      <c r="K19" s="114">
        <v>-239</v>
      </c>
      <c r="L19" s="116">
        <v>-3.6533170284316721</v>
      </c>
    </row>
    <row r="20" spans="1:12" s="110" customFormat="1" ht="15" customHeight="1" x14ac:dyDescent="0.2">
      <c r="A20" s="120"/>
      <c r="B20" s="121" t="s">
        <v>110</v>
      </c>
      <c r="C20" s="258"/>
      <c r="E20" s="113">
        <v>18.283140751523973</v>
      </c>
      <c r="F20" s="115">
        <v>4019</v>
      </c>
      <c r="G20" s="114">
        <v>4115</v>
      </c>
      <c r="H20" s="114">
        <v>4156</v>
      </c>
      <c r="I20" s="114">
        <v>3973</v>
      </c>
      <c r="J20" s="140">
        <v>3851</v>
      </c>
      <c r="K20" s="114">
        <v>168</v>
      </c>
      <c r="L20" s="116">
        <v>4.3625032459101529</v>
      </c>
    </row>
    <row r="21" spans="1:12" s="110" customFormat="1" ht="15" customHeight="1" x14ac:dyDescent="0.2">
      <c r="A21" s="120"/>
      <c r="B21" s="119"/>
      <c r="C21" s="258" t="s">
        <v>106</v>
      </c>
      <c r="E21" s="113">
        <v>33.316745459069423</v>
      </c>
      <c r="F21" s="115">
        <v>1339</v>
      </c>
      <c r="G21" s="114">
        <v>1360</v>
      </c>
      <c r="H21" s="114">
        <v>1397</v>
      </c>
      <c r="I21" s="114">
        <v>1329</v>
      </c>
      <c r="J21" s="140">
        <v>1295</v>
      </c>
      <c r="K21" s="114">
        <v>44</v>
      </c>
      <c r="L21" s="116">
        <v>3.3976833976833976</v>
      </c>
    </row>
    <row r="22" spans="1:12" s="110" customFormat="1" ht="15" customHeight="1" x14ac:dyDescent="0.2">
      <c r="A22" s="120"/>
      <c r="B22" s="119"/>
      <c r="C22" s="258" t="s">
        <v>107</v>
      </c>
      <c r="E22" s="113">
        <v>66.683254540930577</v>
      </c>
      <c r="F22" s="115">
        <v>2680</v>
      </c>
      <c r="G22" s="114">
        <v>2755</v>
      </c>
      <c r="H22" s="114">
        <v>2759</v>
      </c>
      <c r="I22" s="114">
        <v>2644</v>
      </c>
      <c r="J22" s="140">
        <v>2556</v>
      </c>
      <c r="K22" s="114">
        <v>124</v>
      </c>
      <c r="L22" s="116">
        <v>4.8513302034428794</v>
      </c>
    </row>
    <row r="23" spans="1:12" s="110" customFormat="1" ht="15" customHeight="1" x14ac:dyDescent="0.2">
      <c r="A23" s="120"/>
      <c r="B23" s="121" t="s">
        <v>111</v>
      </c>
      <c r="C23" s="258"/>
      <c r="E23" s="113">
        <v>15.712855973068875</v>
      </c>
      <c r="F23" s="115">
        <v>3454</v>
      </c>
      <c r="G23" s="114">
        <v>3473</v>
      </c>
      <c r="H23" s="114">
        <v>3482</v>
      </c>
      <c r="I23" s="114">
        <v>3334</v>
      </c>
      <c r="J23" s="140">
        <v>3263</v>
      </c>
      <c r="K23" s="114">
        <v>191</v>
      </c>
      <c r="L23" s="116">
        <v>5.853509040760037</v>
      </c>
    </row>
    <row r="24" spans="1:12" s="110" customFormat="1" ht="15" customHeight="1" x14ac:dyDescent="0.2">
      <c r="A24" s="120"/>
      <c r="B24" s="119"/>
      <c r="C24" s="258" t="s">
        <v>106</v>
      </c>
      <c r="E24" s="113">
        <v>51.418645049218298</v>
      </c>
      <c r="F24" s="115">
        <v>1776</v>
      </c>
      <c r="G24" s="114">
        <v>1768</v>
      </c>
      <c r="H24" s="114">
        <v>1796</v>
      </c>
      <c r="I24" s="114">
        <v>1695</v>
      </c>
      <c r="J24" s="140">
        <v>1655</v>
      </c>
      <c r="K24" s="114">
        <v>121</v>
      </c>
      <c r="L24" s="116">
        <v>7.3111782477341389</v>
      </c>
    </row>
    <row r="25" spans="1:12" s="110" customFormat="1" ht="15" customHeight="1" x14ac:dyDescent="0.2">
      <c r="A25" s="120"/>
      <c r="B25" s="119"/>
      <c r="C25" s="258" t="s">
        <v>107</v>
      </c>
      <c r="E25" s="113">
        <v>48.581354950781702</v>
      </c>
      <c r="F25" s="115">
        <v>1678</v>
      </c>
      <c r="G25" s="114">
        <v>1705</v>
      </c>
      <c r="H25" s="114">
        <v>1686</v>
      </c>
      <c r="I25" s="114">
        <v>1639</v>
      </c>
      <c r="J25" s="140">
        <v>1608</v>
      </c>
      <c r="K25" s="114">
        <v>70</v>
      </c>
      <c r="L25" s="116">
        <v>4.3532338308457712</v>
      </c>
    </row>
    <row r="26" spans="1:12" s="110" customFormat="1" ht="15" customHeight="1" x14ac:dyDescent="0.2">
      <c r="A26" s="120"/>
      <c r="C26" s="121" t="s">
        <v>187</v>
      </c>
      <c r="D26" s="110" t="s">
        <v>188</v>
      </c>
      <c r="E26" s="113">
        <v>1.4102447457010281</v>
      </c>
      <c r="F26" s="115">
        <v>310</v>
      </c>
      <c r="G26" s="114">
        <v>313</v>
      </c>
      <c r="H26" s="114">
        <v>328</v>
      </c>
      <c r="I26" s="114">
        <v>278</v>
      </c>
      <c r="J26" s="140">
        <v>255</v>
      </c>
      <c r="K26" s="114">
        <v>55</v>
      </c>
      <c r="L26" s="116">
        <v>21.568627450980394</v>
      </c>
    </row>
    <row r="27" spans="1:12" s="110" customFormat="1" ht="15" customHeight="1" x14ac:dyDescent="0.2">
      <c r="A27" s="120"/>
      <c r="B27" s="119"/>
      <c r="D27" s="259" t="s">
        <v>106</v>
      </c>
      <c r="E27" s="113">
        <v>49.032258064516128</v>
      </c>
      <c r="F27" s="115">
        <v>152</v>
      </c>
      <c r="G27" s="114">
        <v>152</v>
      </c>
      <c r="H27" s="114">
        <v>153</v>
      </c>
      <c r="I27" s="114">
        <v>123</v>
      </c>
      <c r="J27" s="140">
        <v>115</v>
      </c>
      <c r="K27" s="114">
        <v>37</v>
      </c>
      <c r="L27" s="116">
        <v>32.173913043478258</v>
      </c>
    </row>
    <row r="28" spans="1:12" s="110" customFormat="1" ht="15" customHeight="1" x14ac:dyDescent="0.2">
      <c r="A28" s="120"/>
      <c r="B28" s="119"/>
      <c r="D28" s="259" t="s">
        <v>107</v>
      </c>
      <c r="E28" s="113">
        <v>50.967741935483872</v>
      </c>
      <c r="F28" s="115">
        <v>158</v>
      </c>
      <c r="G28" s="114">
        <v>161</v>
      </c>
      <c r="H28" s="114">
        <v>175</v>
      </c>
      <c r="I28" s="114">
        <v>155</v>
      </c>
      <c r="J28" s="140">
        <v>140</v>
      </c>
      <c r="K28" s="114">
        <v>18</v>
      </c>
      <c r="L28" s="116">
        <v>12.857142857142858</v>
      </c>
    </row>
    <row r="29" spans="1:12" s="110" customFormat="1" ht="24" customHeight="1" x14ac:dyDescent="0.2">
      <c r="A29" s="604" t="s">
        <v>189</v>
      </c>
      <c r="B29" s="605"/>
      <c r="C29" s="605"/>
      <c r="D29" s="606"/>
      <c r="E29" s="113">
        <v>89.823491947957422</v>
      </c>
      <c r="F29" s="115">
        <v>19745</v>
      </c>
      <c r="G29" s="114">
        <v>20383</v>
      </c>
      <c r="H29" s="114">
        <v>20724</v>
      </c>
      <c r="I29" s="114">
        <v>19577</v>
      </c>
      <c r="J29" s="140">
        <v>18596</v>
      </c>
      <c r="K29" s="114">
        <v>1149</v>
      </c>
      <c r="L29" s="116">
        <v>6.1787481178748118</v>
      </c>
    </row>
    <row r="30" spans="1:12" s="110" customFormat="1" ht="15" customHeight="1" x14ac:dyDescent="0.2">
      <c r="A30" s="120"/>
      <c r="B30" s="119"/>
      <c r="C30" s="258" t="s">
        <v>106</v>
      </c>
      <c r="E30" s="113">
        <v>41.185110154469484</v>
      </c>
      <c r="F30" s="115">
        <v>8132</v>
      </c>
      <c r="G30" s="114">
        <v>8323</v>
      </c>
      <c r="H30" s="114">
        <v>8460</v>
      </c>
      <c r="I30" s="114">
        <v>7562</v>
      </c>
      <c r="J30" s="140">
        <v>7180</v>
      </c>
      <c r="K30" s="114">
        <v>952</v>
      </c>
      <c r="L30" s="116">
        <v>13.259052924791087</v>
      </c>
    </row>
    <row r="31" spans="1:12" s="110" customFormat="1" ht="15" customHeight="1" x14ac:dyDescent="0.2">
      <c r="A31" s="120"/>
      <c r="B31" s="119"/>
      <c r="C31" s="258" t="s">
        <v>107</v>
      </c>
      <c r="E31" s="113">
        <v>58.814889845530516</v>
      </c>
      <c r="F31" s="115">
        <v>11613</v>
      </c>
      <c r="G31" s="114">
        <v>12060</v>
      </c>
      <c r="H31" s="114">
        <v>12264</v>
      </c>
      <c r="I31" s="114">
        <v>12015</v>
      </c>
      <c r="J31" s="140">
        <v>11416</v>
      </c>
      <c r="K31" s="114">
        <v>197</v>
      </c>
      <c r="L31" s="116">
        <v>1.7256482130343378</v>
      </c>
    </row>
    <row r="32" spans="1:12" s="110" customFormat="1" ht="15" customHeight="1" x14ac:dyDescent="0.2">
      <c r="A32" s="120"/>
      <c r="B32" s="119" t="s">
        <v>117</v>
      </c>
      <c r="C32" s="258"/>
      <c r="E32" s="113">
        <v>9.9854426348830856</v>
      </c>
      <c r="F32" s="114">
        <v>2195</v>
      </c>
      <c r="G32" s="114">
        <v>2227</v>
      </c>
      <c r="H32" s="114">
        <v>2160</v>
      </c>
      <c r="I32" s="114">
        <v>2030</v>
      </c>
      <c r="J32" s="140">
        <v>1907</v>
      </c>
      <c r="K32" s="114">
        <v>288</v>
      </c>
      <c r="L32" s="116">
        <v>15.102254850550603</v>
      </c>
    </row>
    <row r="33" spans="1:12" s="110" customFormat="1" ht="15" customHeight="1" x14ac:dyDescent="0.2">
      <c r="A33" s="120"/>
      <c r="B33" s="119"/>
      <c r="C33" s="258" t="s">
        <v>106</v>
      </c>
      <c r="E33" s="113">
        <v>41.275626423690206</v>
      </c>
      <c r="F33" s="114">
        <v>906</v>
      </c>
      <c r="G33" s="114">
        <v>898</v>
      </c>
      <c r="H33" s="114">
        <v>875</v>
      </c>
      <c r="I33" s="114">
        <v>801</v>
      </c>
      <c r="J33" s="140">
        <v>747</v>
      </c>
      <c r="K33" s="114">
        <v>159</v>
      </c>
      <c r="L33" s="116">
        <v>21.285140562248998</v>
      </c>
    </row>
    <row r="34" spans="1:12" s="110" customFormat="1" ht="15" customHeight="1" x14ac:dyDescent="0.2">
      <c r="A34" s="120"/>
      <c r="B34" s="119"/>
      <c r="C34" s="258" t="s">
        <v>107</v>
      </c>
      <c r="E34" s="113">
        <v>58.724373576309794</v>
      </c>
      <c r="F34" s="114">
        <v>1289</v>
      </c>
      <c r="G34" s="114">
        <v>1329</v>
      </c>
      <c r="H34" s="114">
        <v>1285</v>
      </c>
      <c r="I34" s="114">
        <v>1229</v>
      </c>
      <c r="J34" s="140">
        <v>1160</v>
      </c>
      <c r="K34" s="114">
        <v>129</v>
      </c>
      <c r="L34" s="116">
        <v>11.120689655172415</v>
      </c>
    </row>
    <row r="35" spans="1:12" s="110" customFormat="1" ht="24" customHeight="1" x14ac:dyDescent="0.2">
      <c r="A35" s="604" t="s">
        <v>192</v>
      </c>
      <c r="B35" s="605"/>
      <c r="C35" s="605"/>
      <c r="D35" s="606"/>
      <c r="E35" s="113">
        <v>18.624328996451641</v>
      </c>
      <c r="F35" s="114">
        <v>4094</v>
      </c>
      <c r="G35" s="114">
        <v>4174</v>
      </c>
      <c r="H35" s="114">
        <v>4307</v>
      </c>
      <c r="I35" s="114">
        <v>4213</v>
      </c>
      <c r="J35" s="114">
        <v>3787</v>
      </c>
      <c r="K35" s="318">
        <v>307</v>
      </c>
      <c r="L35" s="319">
        <v>8.1066807499339841</v>
      </c>
    </row>
    <row r="36" spans="1:12" s="110" customFormat="1" ht="15" customHeight="1" x14ac:dyDescent="0.2">
      <c r="A36" s="120"/>
      <c r="B36" s="119"/>
      <c r="C36" s="258" t="s">
        <v>106</v>
      </c>
      <c r="E36" s="113">
        <v>46.800195407914018</v>
      </c>
      <c r="F36" s="114">
        <v>1916</v>
      </c>
      <c r="G36" s="114">
        <v>1954</v>
      </c>
      <c r="H36" s="114">
        <v>2016</v>
      </c>
      <c r="I36" s="114">
        <v>1874</v>
      </c>
      <c r="J36" s="114">
        <v>1698</v>
      </c>
      <c r="K36" s="318">
        <v>218</v>
      </c>
      <c r="L36" s="116">
        <v>12.838633686690224</v>
      </c>
    </row>
    <row r="37" spans="1:12" s="110" customFormat="1" ht="15" customHeight="1" x14ac:dyDescent="0.2">
      <c r="A37" s="120"/>
      <c r="B37" s="119"/>
      <c r="C37" s="258" t="s">
        <v>107</v>
      </c>
      <c r="E37" s="113">
        <v>53.199804592085982</v>
      </c>
      <c r="F37" s="114">
        <v>2178</v>
      </c>
      <c r="G37" s="114">
        <v>2220</v>
      </c>
      <c r="H37" s="114">
        <v>2291</v>
      </c>
      <c r="I37" s="114">
        <v>2339</v>
      </c>
      <c r="J37" s="140">
        <v>2089</v>
      </c>
      <c r="K37" s="114">
        <v>89</v>
      </c>
      <c r="L37" s="116">
        <v>4.2604116802297751</v>
      </c>
    </row>
    <row r="38" spans="1:12" s="110" customFormat="1" ht="15" customHeight="1" x14ac:dyDescent="0.2">
      <c r="A38" s="120"/>
      <c r="B38" s="119" t="s">
        <v>328</v>
      </c>
      <c r="C38" s="258"/>
      <c r="E38" s="113">
        <v>50.413975070512237</v>
      </c>
      <c r="F38" s="114">
        <v>11082</v>
      </c>
      <c r="G38" s="114">
        <v>11401</v>
      </c>
      <c r="H38" s="114">
        <v>11563</v>
      </c>
      <c r="I38" s="114">
        <v>11432</v>
      </c>
      <c r="J38" s="140">
        <v>10945</v>
      </c>
      <c r="K38" s="114">
        <v>137</v>
      </c>
      <c r="L38" s="116">
        <v>1.2517131110095934</v>
      </c>
    </row>
    <row r="39" spans="1:12" s="110" customFormat="1" ht="15" customHeight="1" x14ac:dyDescent="0.2">
      <c r="A39" s="120"/>
      <c r="B39" s="119"/>
      <c r="C39" s="258" t="s">
        <v>106</v>
      </c>
      <c r="E39" s="113">
        <v>38.097816278650065</v>
      </c>
      <c r="F39" s="115">
        <v>4222</v>
      </c>
      <c r="G39" s="114">
        <v>4293</v>
      </c>
      <c r="H39" s="114">
        <v>4357</v>
      </c>
      <c r="I39" s="114">
        <v>4243</v>
      </c>
      <c r="J39" s="140">
        <v>4024</v>
      </c>
      <c r="K39" s="114">
        <v>198</v>
      </c>
      <c r="L39" s="116">
        <v>4.9204771371769382</v>
      </c>
    </row>
    <row r="40" spans="1:12" s="110" customFormat="1" ht="15" customHeight="1" x14ac:dyDescent="0.2">
      <c r="A40" s="120"/>
      <c r="B40" s="119"/>
      <c r="C40" s="258" t="s">
        <v>107</v>
      </c>
      <c r="E40" s="113">
        <v>61.902183721349935</v>
      </c>
      <c r="F40" s="115">
        <v>6860</v>
      </c>
      <c r="G40" s="114">
        <v>7108</v>
      </c>
      <c r="H40" s="114">
        <v>7206</v>
      </c>
      <c r="I40" s="114">
        <v>7189</v>
      </c>
      <c r="J40" s="140">
        <v>6921</v>
      </c>
      <c r="K40" s="114">
        <v>-61</v>
      </c>
      <c r="L40" s="116">
        <v>-0.88137552376824158</v>
      </c>
    </row>
    <row r="41" spans="1:12" s="110" customFormat="1" ht="15" customHeight="1" x14ac:dyDescent="0.2">
      <c r="A41" s="120"/>
      <c r="B41" s="320" t="s">
        <v>516</v>
      </c>
      <c r="C41" s="258"/>
      <c r="E41" s="113">
        <v>6.3961422982440181</v>
      </c>
      <c r="F41" s="115">
        <v>1406</v>
      </c>
      <c r="G41" s="114">
        <v>1436</v>
      </c>
      <c r="H41" s="114">
        <v>1445</v>
      </c>
      <c r="I41" s="114">
        <v>1469</v>
      </c>
      <c r="J41" s="140">
        <v>1330</v>
      </c>
      <c r="K41" s="114">
        <v>76</v>
      </c>
      <c r="L41" s="116">
        <v>5.7142857142857144</v>
      </c>
    </row>
    <row r="42" spans="1:12" s="110" customFormat="1" ht="15" customHeight="1" x14ac:dyDescent="0.2">
      <c r="A42" s="120"/>
      <c r="B42" s="119"/>
      <c r="C42" s="268" t="s">
        <v>106</v>
      </c>
      <c r="D42" s="182"/>
      <c r="E42" s="113">
        <v>40.11379800853485</v>
      </c>
      <c r="F42" s="115">
        <v>564</v>
      </c>
      <c r="G42" s="114">
        <v>563</v>
      </c>
      <c r="H42" s="114">
        <v>577</v>
      </c>
      <c r="I42" s="114">
        <v>560</v>
      </c>
      <c r="J42" s="140">
        <v>527</v>
      </c>
      <c r="K42" s="114">
        <v>37</v>
      </c>
      <c r="L42" s="116">
        <v>7.020872865275142</v>
      </c>
    </row>
    <row r="43" spans="1:12" s="110" customFormat="1" ht="15" customHeight="1" x14ac:dyDescent="0.2">
      <c r="A43" s="120"/>
      <c r="B43" s="119"/>
      <c r="C43" s="268" t="s">
        <v>107</v>
      </c>
      <c r="D43" s="182"/>
      <c r="E43" s="113">
        <v>59.88620199146515</v>
      </c>
      <c r="F43" s="115">
        <v>842</v>
      </c>
      <c r="G43" s="114">
        <v>873</v>
      </c>
      <c r="H43" s="114">
        <v>868</v>
      </c>
      <c r="I43" s="114">
        <v>909</v>
      </c>
      <c r="J43" s="140">
        <v>803</v>
      </c>
      <c r="K43" s="114">
        <v>39</v>
      </c>
      <c r="L43" s="116">
        <v>4.8567870485678704</v>
      </c>
    </row>
    <row r="44" spans="1:12" s="110" customFormat="1" ht="15" customHeight="1" x14ac:dyDescent="0.2">
      <c r="A44" s="120"/>
      <c r="B44" s="119" t="s">
        <v>205</v>
      </c>
      <c r="C44" s="268"/>
      <c r="D44" s="182"/>
      <c r="E44" s="113">
        <v>24.565553634792103</v>
      </c>
      <c r="F44" s="115">
        <v>5400</v>
      </c>
      <c r="G44" s="114">
        <v>5639</v>
      </c>
      <c r="H44" s="114">
        <v>5612</v>
      </c>
      <c r="I44" s="114">
        <v>4543</v>
      </c>
      <c r="J44" s="140">
        <v>4495</v>
      </c>
      <c r="K44" s="114">
        <v>905</v>
      </c>
      <c r="L44" s="116">
        <v>20.133481646273637</v>
      </c>
    </row>
    <row r="45" spans="1:12" s="110" customFormat="1" ht="15" customHeight="1" x14ac:dyDescent="0.2">
      <c r="A45" s="120"/>
      <c r="B45" s="119"/>
      <c r="C45" s="268" t="s">
        <v>106</v>
      </c>
      <c r="D45" s="182"/>
      <c r="E45" s="113">
        <v>43.425925925925924</v>
      </c>
      <c r="F45" s="115">
        <v>2345</v>
      </c>
      <c r="G45" s="114">
        <v>2418</v>
      </c>
      <c r="H45" s="114">
        <v>2393</v>
      </c>
      <c r="I45" s="114">
        <v>1694</v>
      </c>
      <c r="J45" s="140">
        <v>1687</v>
      </c>
      <c r="K45" s="114">
        <v>658</v>
      </c>
      <c r="L45" s="116">
        <v>39.004149377593365</v>
      </c>
    </row>
    <row r="46" spans="1:12" s="110" customFormat="1" ht="15" customHeight="1" x14ac:dyDescent="0.2">
      <c r="A46" s="123"/>
      <c r="B46" s="124"/>
      <c r="C46" s="260" t="s">
        <v>107</v>
      </c>
      <c r="D46" s="261"/>
      <c r="E46" s="125">
        <v>56.574074074074076</v>
      </c>
      <c r="F46" s="143">
        <v>3055</v>
      </c>
      <c r="G46" s="144">
        <v>3221</v>
      </c>
      <c r="H46" s="144">
        <v>3219</v>
      </c>
      <c r="I46" s="144">
        <v>2849</v>
      </c>
      <c r="J46" s="145">
        <v>2808</v>
      </c>
      <c r="K46" s="144">
        <v>247</v>
      </c>
      <c r="L46" s="146">
        <v>8.7962962962962958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21982</v>
      </c>
      <c r="E11" s="114">
        <v>22650</v>
      </c>
      <c r="F11" s="114">
        <v>22927</v>
      </c>
      <c r="G11" s="114">
        <v>21657</v>
      </c>
      <c r="H11" s="140">
        <v>20557</v>
      </c>
      <c r="I11" s="115">
        <v>1425</v>
      </c>
      <c r="J11" s="116">
        <v>6.931945322761103</v>
      </c>
    </row>
    <row r="12" spans="1:15" s="110" customFormat="1" ht="24.95" customHeight="1" x14ac:dyDescent="0.2">
      <c r="A12" s="193" t="s">
        <v>132</v>
      </c>
      <c r="B12" s="194" t="s">
        <v>133</v>
      </c>
      <c r="C12" s="113">
        <v>3.2981530343007917</v>
      </c>
      <c r="D12" s="115">
        <v>725</v>
      </c>
      <c r="E12" s="114">
        <v>705</v>
      </c>
      <c r="F12" s="114">
        <v>722</v>
      </c>
      <c r="G12" s="114">
        <v>710</v>
      </c>
      <c r="H12" s="140">
        <v>673</v>
      </c>
      <c r="I12" s="115">
        <v>52</v>
      </c>
      <c r="J12" s="116">
        <v>7.7265973254086182</v>
      </c>
    </row>
    <row r="13" spans="1:15" s="110" customFormat="1" ht="24.95" customHeight="1" x14ac:dyDescent="0.2">
      <c r="A13" s="193" t="s">
        <v>134</v>
      </c>
      <c r="B13" s="199" t="s">
        <v>214</v>
      </c>
      <c r="C13" s="113">
        <v>0.44581930670548631</v>
      </c>
      <c r="D13" s="115">
        <v>98</v>
      </c>
      <c r="E13" s="114">
        <v>108</v>
      </c>
      <c r="F13" s="114">
        <v>109</v>
      </c>
      <c r="G13" s="114">
        <v>108</v>
      </c>
      <c r="H13" s="140">
        <v>104</v>
      </c>
      <c r="I13" s="115">
        <v>-6</v>
      </c>
      <c r="J13" s="116">
        <v>-5.7692307692307692</v>
      </c>
    </row>
    <row r="14" spans="1:15" s="287" customFormat="1" ht="24.95" customHeight="1" x14ac:dyDescent="0.2">
      <c r="A14" s="193" t="s">
        <v>215</v>
      </c>
      <c r="B14" s="199" t="s">
        <v>137</v>
      </c>
      <c r="C14" s="113">
        <v>5.0723319079246654</v>
      </c>
      <c r="D14" s="115">
        <v>1115</v>
      </c>
      <c r="E14" s="114">
        <v>1118</v>
      </c>
      <c r="F14" s="114">
        <v>1154</v>
      </c>
      <c r="G14" s="114">
        <v>1162</v>
      </c>
      <c r="H14" s="140">
        <v>1171</v>
      </c>
      <c r="I14" s="115">
        <v>-56</v>
      </c>
      <c r="J14" s="116">
        <v>-4.7822374039282662</v>
      </c>
      <c r="K14" s="110"/>
      <c r="L14" s="110"/>
      <c r="M14" s="110"/>
      <c r="N14" s="110"/>
      <c r="O14" s="110"/>
    </row>
    <row r="15" spans="1:15" s="110" customFormat="1" ht="24.95" customHeight="1" x14ac:dyDescent="0.2">
      <c r="A15" s="193" t="s">
        <v>216</v>
      </c>
      <c r="B15" s="199" t="s">
        <v>217</v>
      </c>
      <c r="C15" s="113">
        <v>2.2836866527158586</v>
      </c>
      <c r="D15" s="115">
        <v>502</v>
      </c>
      <c r="E15" s="114">
        <v>500</v>
      </c>
      <c r="F15" s="114">
        <v>503</v>
      </c>
      <c r="G15" s="114">
        <v>518</v>
      </c>
      <c r="H15" s="140">
        <v>522</v>
      </c>
      <c r="I15" s="115">
        <v>-20</v>
      </c>
      <c r="J15" s="116">
        <v>-3.8314176245210727</v>
      </c>
    </row>
    <row r="16" spans="1:15" s="287" customFormat="1" ht="24.95" customHeight="1" x14ac:dyDescent="0.2">
      <c r="A16" s="193" t="s">
        <v>218</v>
      </c>
      <c r="B16" s="199" t="s">
        <v>141</v>
      </c>
      <c r="C16" s="113">
        <v>2.0926212355563645</v>
      </c>
      <c r="D16" s="115">
        <v>460</v>
      </c>
      <c r="E16" s="114">
        <v>455</v>
      </c>
      <c r="F16" s="114">
        <v>480</v>
      </c>
      <c r="G16" s="114">
        <v>471</v>
      </c>
      <c r="H16" s="140">
        <v>472</v>
      </c>
      <c r="I16" s="115">
        <v>-12</v>
      </c>
      <c r="J16" s="116">
        <v>-2.5423728813559321</v>
      </c>
      <c r="K16" s="110"/>
      <c r="L16" s="110"/>
      <c r="M16" s="110"/>
      <c r="N16" s="110"/>
      <c r="O16" s="110"/>
    </row>
    <row r="17" spans="1:15" s="110" customFormat="1" ht="24.95" customHeight="1" x14ac:dyDescent="0.2">
      <c r="A17" s="193" t="s">
        <v>142</v>
      </c>
      <c r="B17" s="199" t="s">
        <v>220</v>
      </c>
      <c r="C17" s="113">
        <v>0.69602401965244287</v>
      </c>
      <c r="D17" s="115">
        <v>153</v>
      </c>
      <c r="E17" s="114">
        <v>163</v>
      </c>
      <c r="F17" s="114">
        <v>171</v>
      </c>
      <c r="G17" s="114">
        <v>173</v>
      </c>
      <c r="H17" s="140">
        <v>177</v>
      </c>
      <c r="I17" s="115">
        <v>-24</v>
      </c>
      <c r="J17" s="116">
        <v>-13.559322033898304</v>
      </c>
    </row>
    <row r="18" spans="1:15" s="287" customFormat="1" ht="24.95" customHeight="1" x14ac:dyDescent="0.2">
      <c r="A18" s="201" t="s">
        <v>144</v>
      </c>
      <c r="B18" s="202" t="s">
        <v>145</v>
      </c>
      <c r="C18" s="113">
        <v>4.449094713856792</v>
      </c>
      <c r="D18" s="115">
        <v>978</v>
      </c>
      <c r="E18" s="114">
        <v>967</v>
      </c>
      <c r="F18" s="114">
        <v>982</v>
      </c>
      <c r="G18" s="114">
        <v>947</v>
      </c>
      <c r="H18" s="140">
        <v>957</v>
      </c>
      <c r="I18" s="115">
        <v>21</v>
      </c>
      <c r="J18" s="116">
        <v>2.1943573667711598</v>
      </c>
      <c r="K18" s="110"/>
      <c r="L18" s="110"/>
      <c r="M18" s="110"/>
      <c r="N18" s="110"/>
      <c r="O18" s="110"/>
    </row>
    <row r="19" spans="1:15" s="110" customFormat="1" ht="24.95" customHeight="1" x14ac:dyDescent="0.2">
      <c r="A19" s="193" t="s">
        <v>146</v>
      </c>
      <c r="B19" s="199" t="s">
        <v>147</v>
      </c>
      <c r="C19" s="113">
        <v>19.065599126558094</v>
      </c>
      <c r="D19" s="115">
        <v>4191</v>
      </c>
      <c r="E19" s="114">
        <v>4148</v>
      </c>
      <c r="F19" s="114">
        <v>4208</v>
      </c>
      <c r="G19" s="114">
        <v>4294</v>
      </c>
      <c r="H19" s="140">
        <v>4223</v>
      </c>
      <c r="I19" s="115">
        <v>-32</v>
      </c>
      <c r="J19" s="116">
        <v>-0.75775515036703767</v>
      </c>
    </row>
    <row r="20" spans="1:15" s="287" customFormat="1" ht="24.95" customHeight="1" x14ac:dyDescent="0.2">
      <c r="A20" s="193" t="s">
        <v>148</v>
      </c>
      <c r="B20" s="199" t="s">
        <v>149</v>
      </c>
      <c r="C20" s="113">
        <v>3.3572923300882542</v>
      </c>
      <c r="D20" s="115">
        <v>738</v>
      </c>
      <c r="E20" s="114">
        <v>751</v>
      </c>
      <c r="F20" s="114">
        <v>776</v>
      </c>
      <c r="G20" s="114">
        <v>803</v>
      </c>
      <c r="H20" s="140">
        <v>791</v>
      </c>
      <c r="I20" s="115">
        <v>-53</v>
      </c>
      <c r="J20" s="116">
        <v>-6.7003792667509483</v>
      </c>
      <c r="K20" s="110"/>
      <c r="L20" s="110"/>
      <c r="M20" s="110"/>
      <c r="N20" s="110"/>
      <c r="O20" s="110"/>
    </row>
    <row r="21" spans="1:15" s="110" customFormat="1" ht="24.95" customHeight="1" x14ac:dyDescent="0.2">
      <c r="A21" s="201" t="s">
        <v>150</v>
      </c>
      <c r="B21" s="202" t="s">
        <v>151</v>
      </c>
      <c r="C21" s="113">
        <v>9.8762623965062328</v>
      </c>
      <c r="D21" s="115">
        <v>2171</v>
      </c>
      <c r="E21" s="114">
        <v>2473</v>
      </c>
      <c r="F21" s="114">
        <v>2541</v>
      </c>
      <c r="G21" s="114">
        <v>2440</v>
      </c>
      <c r="H21" s="140">
        <v>2274</v>
      </c>
      <c r="I21" s="115">
        <v>-103</v>
      </c>
      <c r="J21" s="116">
        <v>-4.5294635004397534</v>
      </c>
    </row>
    <row r="22" spans="1:15" s="110" customFormat="1" ht="24.95" customHeight="1" x14ac:dyDescent="0.2">
      <c r="A22" s="201" t="s">
        <v>152</v>
      </c>
      <c r="B22" s="199" t="s">
        <v>153</v>
      </c>
      <c r="C22" s="113">
        <v>9.6897461559457732</v>
      </c>
      <c r="D22" s="115">
        <v>2130</v>
      </c>
      <c r="E22" s="114">
        <v>2167</v>
      </c>
      <c r="F22" s="114">
        <v>2165</v>
      </c>
      <c r="G22" s="114">
        <v>468</v>
      </c>
      <c r="H22" s="140">
        <v>479</v>
      </c>
      <c r="I22" s="115">
        <v>1651</v>
      </c>
      <c r="J22" s="116" t="s">
        <v>514</v>
      </c>
    </row>
    <row r="23" spans="1:15" s="110" customFormat="1" ht="24.95" customHeight="1" x14ac:dyDescent="0.2">
      <c r="A23" s="193" t="s">
        <v>154</v>
      </c>
      <c r="B23" s="199" t="s">
        <v>155</v>
      </c>
      <c r="C23" s="113">
        <v>1.0417614411791465</v>
      </c>
      <c r="D23" s="115">
        <v>229</v>
      </c>
      <c r="E23" s="114">
        <v>235</v>
      </c>
      <c r="F23" s="114">
        <v>224</v>
      </c>
      <c r="G23" s="114">
        <v>229</v>
      </c>
      <c r="H23" s="140">
        <v>229</v>
      </c>
      <c r="I23" s="115">
        <v>0</v>
      </c>
      <c r="J23" s="116">
        <v>0</v>
      </c>
    </row>
    <row r="24" spans="1:15" s="110" customFormat="1" ht="24.95" customHeight="1" x14ac:dyDescent="0.2">
      <c r="A24" s="193" t="s">
        <v>156</v>
      </c>
      <c r="B24" s="199" t="s">
        <v>221</v>
      </c>
      <c r="C24" s="113">
        <v>9.0847056682740419</v>
      </c>
      <c r="D24" s="115">
        <v>1997</v>
      </c>
      <c r="E24" s="114">
        <v>2001</v>
      </c>
      <c r="F24" s="114">
        <v>1994</v>
      </c>
      <c r="G24" s="114">
        <v>1946</v>
      </c>
      <c r="H24" s="140">
        <v>1926</v>
      </c>
      <c r="I24" s="115">
        <v>71</v>
      </c>
      <c r="J24" s="116">
        <v>3.6863966770508827</v>
      </c>
    </row>
    <row r="25" spans="1:15" s="110" customFormat="1" ht="24.95" customHeight="1" x14ac:dyDescent="0.2">
      <c r="A25" s="193" t="s">
        <v>222</v>
      </c>
      <c r="B25" s="204" t="s">
        <v>159</v>
      </c>
      <c r="C25" s="113">
        <v>9.530524974979528</v>
      </c>
      <c r="D25" s="115">
        <v>2095</v>
      </c>
      <c r="E25" s="114">
        <v>2201</v>
      </c>
      <c r="F25" s="114">
        <v>2237</v>
      </c>
      <c r="G25" s="114">
        <v>2710</v>
      </c>
      <c r="H25" s="140">
        <v>2117</v>
      </c>
      <c r="I25" s="115">
        <v>-22</v>
      </c>
      <c r="J25" s="116">
        <v>-1.0392064241851677</v>
      </c>
    </row>
    <row r="26" spans="1:15" s="110" customFormat="1" ht="24.95" customHeight="1" x14ac:dyDescent="0.2">
      <c r="A26" s="201">
        <v>782.78300000000002</v>
      </c>
      <c r="B26" s="203" t="s">
        <v>160</v>
      </c>
      <c r="C26" s="113">
        <v>1.2419252115367119</v>
      </c>
      <c r="D26" s="115">
        <v>273</v>
      </c>
      <c r="E26" s="114">
        <v>364</v>
      </c>
      <c r="F26" s="114">
        <v>325</v>
      </c>
      <c r="G26" s="114">
        <v>316</v>
      </c>
      <c r="H26" s="140">
        <v>237</v>
      </c>
      <c r="I26" s="115">
        <v>36</v>
      </c>
      <c r="J26" s="116">
        <v>15.189873417721518</v>
      </c>
    </row>
    <row r="27" spans="1:15" s="110" customFormat="1" ht="24.95" customHeight="1" x14ac:dyDescent="0.2">
      <c r="A27" s="193" t="s">
        <v>161</v>
      </c>
      <c r="B27" s="199" t="s">
        <v>162</v>
      </c>
      <c r="C27" s="113">
        <v>1.2919661541261032</v>
      </c>
      <c r="D27" s="115">
        <v>284</v>
      </c>
      <c r="E27" s="114">
        <v>301</v>
      </c>
      <c r="F27" s="114">
        <v>320</v>
      </c>
      <c r="G27" s="114">
        <v>320</v>
      </c>
      <c r="H27" s="140">
        <v>311</v>
      </c>
      <c r="I27" s="115">
        <v>-27</v>
      </c>
      <c r="J27" s="116">
        <v>-8.6816720257234721</v>
      </c>
    </row>
    <row r="28" spans="1:15" s="110" customFormat="1" ht="24.95" customHeight="1" x14ac:dyDescent="0.2">
      <c r="A28" s="193" t="s">
        <v>163</v>
      </c>
      <c r="B28" s="199" t="s">
        <v>164</v>
      </c>
      <c r="C28" s="113">
        <v>2.297334182512965</v>
      </c>
      <c r="D28" s="115">
        <v>505</v>
      </c>
      <c r="E28" s="114">
        <v>517</v>
      </c>
      <c r="F28" s="114">
        <v>506</v>
      </c>
      <c r="G28" s="114">
        <v>520</v>
      </c>
      <c r="H28" s="140">
        <v>509</v>
      </c>
      <c r="I28" s="115">
        <v>-4</v>
      </c>
      <c r="J28" s="116">
        <v>-0.78585461689587421</v>
      </c>
    </row>
    <row r="29" spans="1:15" s="110" customFormat="1" ht="24.95" customHeight="1" x14ac:dyDescent="0.2">
      <c r="A29" s="193">
        <v>86</v>
      </c>
      <c r="B29" s="199" t="s">
        <v>165</v>
      </c>
      <c r="C29" s="113">
        <v>5.8866345191520333</v>
      </c>
      <c r="D29" s="115">
        <v>1294</v>
      </c>
      <c r="E29" s="114">
        <v>1288</v>
      </c>
      <c r="F29" s="114">
        <v>1270</v>
      </c>
      <c r="G29" s="114">
        <v>1285</v>
      </c>
      <c r="H29" s="140">
        <v>1254</v>
      </c>
      <c r="I29" s="115">
        <v>40</v>
      </c>
      <c r="J29" s="116">
        <v>3.1897926634768741</v>
      </c>
    </row>
    <row r="30" spans="1:15" s="110" customFormat="1" ht="24.95" customHeight="1" x14ac:dyDescent="0.2">
      <c r="A30" s="193">
        <v>87.88</v>
      </c>
      <c r="B30" s="204" t="s">
        <v>166</v>
      </c>
      <c r="C30" s="113">
        <v>3.5210626876535347</v>
      </c>
      <c r="D30" s="115">
        <v>774</v>
      </c>
      <c r="E30" s="114">
        <v>804</v>
      </c>
      <c r="F30" s="114">
        <v>822</v>
      </c>
      <c r="G30" s="114">
        <v>824</v>
      </c>
      <c r="H30" s="140">
        <v>823</v>
      </c>
      <c r="I30" s="115">
        <v>-49</v>
      </c>
      <c r="J30" s="116">
        <v>-5.9538274605103281</v>
      </c>
    </row>
    <row r="31" spans="1:15" s="110" customFormat="1" ht="24.95" customHeight="1" x14ac:dyDescent="0.2">
      <c r="A31" s="193" t="s">
        <v>167</v>
      </c>
      <c r="B31" s="199" t="s">
        <v>168</v>
      </c>
      <c r="C31" s="113">
        <v>10.84523701210081</v>
      </c>
      <c r="D31" s="115">
        <v>2384</v>
      </c>
      <c r="E31" s="114">
        <v>2500</v>
      </c>
      <c r="F31" s="114">
        <v>2570</v>
      </c>
      <c r="G31" s="114">
        <v>2573</v>
      </c>
      <c r="H31" s="140">
        <v>2477</v>
      </c>
      <c r="I31" s="115">
        <v>-93</v>
      </c>
      <c r="J31" s="116">
        <v>-3.7545417844166331</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3.2981530343007917</v>
      </c>
      <c r="D34" s="115">
        <v>725</v>
      </c>
      <c r="E34" s="114">
        <v>705</v>
      </c>
      <c r="F34" s="114">
        <v>722</v>
      </c>
      <c r="G34" s="114">
        <v>710</v>
      </c>
      <c r="H34" s="140">
        <v>673</v>
      </c>
      <c r="I34" s="115">
        <v>52</v>
      </c>
      <c r="J34" s="116">
        <v>7.7265973254086182</v>
      </c>
    </row>
    <row r="35" spans="1:10" s="110" customFormat="1" ht="24.95" customHeight="1" x14ac:dyDescent="0.2">
      <c r="A35" s="292" t="s">
        <v>171</v>
      </c>
      <c r="B35" s="293" t="s">
        <v>172</v>
      </c>
      <c r="C35" s="113">
        <v>9.9672459284869444</v>
      </c>
      <c r="D35" s="115">
        <v>2191</v>
      </c>
      <c r="E35" s="114">
        <v>2193</v>
      </c>
      <c r="F35" s="114">
        <v>2245</v>
      </c>
      <c r="G35" s="114">
        <v>2217</v>
      </c>
      <c r="H35" s="140">
        <v>2232</v>
      </c>
      <c r="I35" s="115">
        <v>-41</v>
      </c>
      <c r="J35" s="116">
        <v>-1.8369175627240144</v>
      </c>
    </row>
    <row r="36" spans="1:10" s="110" customFormat="1" ht="24.95" customHeight="1" x14ac:dyDescent="0.2">
      <c r="A36" s="294" t="s">
        <v>173</v>
      </c>
      <c r="B36" s="295" t="s">
        <v>174</v>
      </c>
      <c r="C36" s="125">
        <v>86.73005186061323</v>
      </c>
      <c r="D36" s="143">
        <v>19065</v>
      </c>
      <c r="E36" s="144">
        <v>19750</v>
      </c>
      <c r="F36" s="144">
        <v>19958</v>
      </c>
      <c r="G36" s="144">
        <v>18728</v>
      </c>
      <c r="H36" s="145">
        <v>17650</v>
      </c>
      <c r="I36" s="143">
        <v>1415</v>
      </c>
      <c r="J36" s="146">
        <v>8.0169971671388094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21982</v>
      </c>
      <c r="F11" s="264">
        <v>22650</v>
      </c>
      <c r="G11" s="264">
        <v>22927</v>
      </c>
      <c r="H11" s="264">
        <v>21657</v>
      </c>
      <c r="I11" s="265">
        <v>20557</v>
      </c>
      <c r="J11" s="263">
        <v>1425</v>
      </c>
      <c r="K11" s="266">
        <v>6.931945322761103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48.890000909835322</v>
      </c>
      <c r="E13" s="115">
        <v>10747</v>
      </c>
      <c r="F13" s="114">
        <v>10891</v>
      </c>
      <c r="G13" s="114">
        <v>11009</v>
      </c>
      <c r="H13" s="114">
        <v>9271</v>
      </c>
      <c r="I13" s="140">
        <v>9021</v>
      </c>
      <c r="J13" s="115">
        <v>1726</v>
      </c>
      <c r="K13" s="116">
        <v>19.133133798913647</v>
      </c>
    </row>
    <row r="14" spans="1:15" ht="15.95" customHeight="1" x14ac:dyDescent="0.2">
      <c r="A14" s="306" t="s">
        <v>230</v>
      </c>
      <c r="B14" s="307"/>
      <c r="C14" s="308"/>
      <c r="D14" s="113">
        <v>39.286689109271222</v>
      </c>
      <c r="E14" s="115">
        <v>8636</v>
      </c>
      <c r="F14" s="114">
        <v>9060</v>
      </c>
      <c r="G14" s="114">
        <v>9196</v>
      </c>
      <c r="H14" s="114">
        <v>9668</v>
      </c>
      <c r="I14" s="140">
        <v>8897</v>
      </c>
      <c r="J14" s="115">
        <v>-261</v>
      </c>
      <c r="K14" s="116">
        <v>-2.9335731145329889</v>
      </c>
    </row>
    <row r="15" spans="1:15" ht="15.95" customHeight="1" x14ac:dyDescent="0.2">
      <c r="A15" s="306" t="s">
        <v>231</v>
      </c>
      <c r="B15" s="307"/>
      <c r="C15" s="308"/>
      <c r="D15" s="113">
        <v>4.7220453097989266</v>
      </c>
      <c r="E15" s="115">
        <v>1038</v>
      </c>
      <c r="F15" s="114">
        <v>1064</v>
      </c>
      <c r="G15" s="114">
        <v>1076</v>
      </c>
      <c r="H15" s="114">
        <v>1079</v>
      </c>
      <c r="I15" s="140">
        <v>1036</v>
      </c>
      <c r="J15" s="115">
        <v>2</v>
      </c>
      <c r="K15" s="116">
        <v>0.19305019305019305</v>
      </c>
    </row>
    <row r="16" spans="1:15" ht="15.95" customHeight="1" x14ac:dyDescent="0.2">
      <c r="A16" s="306" t="s">
        <v>232</v>
      </c>
      <c r="B16" s="307"/>
      <c r="C16" s="308"/>
      <c r="D16" s="113">
        <v>2.9023746701846966</v>
      </c>
      <c r="E16" s="115">
        <v>638</v>
      </c>
      <c r="F16" s="114">
        <v>662</v>
      </c>
      <c r="G16" s="114">
        <v>670</v>
      </c>
      <c r="H16" s="114">
        <v>646</v>
      </c>
      <c r="I16" s="140">
        <v>640</v>
      </c>
      <c r="J16" s="115">
        <v>-2</v>
      </c>
      <c r="K16" s="116">
        <v>-0.3125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2.265489946319716</v>
      </c>
      <c r="E18" s="115">
        <v>498</v>
      </c>
      <c r="F18" s="114">
        <v>476</v>
      </c>
      <c r="G18" s="114">
        <v>492</v>
      </c>
      <c r="H18" s="114">
        <v>471</v>
      </c>
      <c r="I18" s="140">
        <v>461</v>
      </c>
      <c r="J18" s="115">
        <v>37</v>
      </c>
      <c r="K18" s="116">
        <v>8.026030368763557</v>
      </c>
    </row>
    <row r="19" spans="1:11" ht="14.1" customHeight="1" x14ac:dyDescent="0.2">
      <c r="A19" s="306" t="s">
        <v>235</v>
      </c>
      <c r="B19" s="307" t="s">
        <v>236</v>
      </c>
      <c r="C19" s="308"/>
      <c r="D19" s="113">
        <v>1.6604494586479848</v>
      </c>
      <c r="E19" s="115">
        <v>365</v>
      </c>
      <c r="F19" s="114">
        <v>358</v>
      </c>
      <c r="G19" s="114">
        <v>359</v>
      </c>
      <c r="H19" s="114">
        <v>348</v>
      </c>
      <c r="I19" s="140">
        <v>344</v>
      </c>
      <c r="J19" s="115">
        <v>21</v>
      </c>
      <c r="K19" s="116">
        <v>6.1046511627906979</v>
      </c>
    </row>
    <row r="20" spans="1:11" ht="14.1" customHeight="1" x14ac:dyDescent="0.2">
      <c r="A20" s="306">
        <v>12</v>
      </c>
      <c r="B20" s="307" t="s">
        <v>237</v>
      </c>
      <c r="C20" s="308"/>
      <c r="D20" s="113">
        <v>1.9334000545901191</v>
      </c>
      <c r="E20" s="115">
        <v>425</v>
      </c>
      <c r="F20" s="114">
        <v>433</v>
      </c>
      <c r="G20" s="114">
        <v>451</v>
      </c>
      <c r="H20" s="114">
        <v>432</v>
      </c>
      <c r="I20" s="140">
        <v>421</v>
      </c>
      <c r="J20" s="115">
        <v>4</v>
      </c>
      <c r="K20" s="116">
        <v>0.95011876484560565</v>
      </c>
    </row>
    <row r="21" spans="1:11" ht="14.1" customHeight="1" x14ac:dyDescent="0.2">
      <c r="A21" s="306">
        <v>21</v>
      </c>
      <c r="B21" s="307" t="s">
        <v>238</v>
      </c>
      <c r="C21" s="308"/>
      <c r="D21" s="113">
        <v>8.1885178782640344E-2</v>
      </c>
      <c r="E21" s="115">
        <v>18</v>
      </c>
      <c r="F21" s="114">
        <v>22</v>
      </c>
      <c r="G21" s="114">
        <v>19</v>
      </c>
      <c r="H21" s="114">
        <v>16</v>
      </c>
      <c r="I21" s="140">
        <v>15</v>
      </c>
      <c r="J21" s="115">
        <v>3</v>
      </c>
      <c r="K21" s="116">
        <v>20</v>
      </c>
    </row>
    <row r="22" spans="1:11" ht="14.1" customHeight="1" x14ac:dyDescent="0.2">
      <c r="A22" s="306">
        <v>22</v>
      </c>
      <c r="B22" s="307" t="s">
        <v>239</v>
      </c>
      <c r="C22" s="308"/>
      <c r="D22" s="113">
        <v>0.31389318533345467</v>
      </c>
      <c r="E22" s="115">
        <v>69</v>
      </c>
      <c r="F22" s="114">
        <v>73</v>
      </c>
      <c r="G22" s="114">
        <v>77</v>
      </c>
      <c r="H22" s="114">
        <v>76</v>
      </c>
      <c r="I22" s="140">
        <v>82</v>
      </c>
      <c r="J22" s="115">
        <v>-13</v>
      </c>
      <c r="K22" s="116">
        <v>-15.853658536585366</v>
      </c>
    </row>
    <row r="23" spans="1:11" ht="14.1" customHeight="1" x14ac:dyDescent="0.2">
      <c r="A23" s="306">
        <v>23</v>
      </c>
      <c r="B23" s="307" t="s">
        <v>240</v>
      </c>
      <c r="C23" s="308"/>
      <c r="D23" s="113">
        <v>0.20926212355563642</v>
      </c>
      <c r="E23" s="115">
        <v>46</v>
      </c>
      <c r="F23" s="114">
        <v>53</v>
      </c>
      <c r="G23" s="114">
        <v>54</v>
      </c>
      <c r="H23" s="114">
        <v>51</v>
      </c>
      <c r="I23" s="140">
        <v>47</v>
      </c>
      <c r="J23" s="115">
        <v>-1</v>
      </c>
      <c r="K23" s="116">
        <v>-2.1276595744680851</v>
      </c>
    </row>
    <row r="24" spans="1:11" ht="14.1" customHeight="1" x14ac:dyDescent="0.2">
      <c r="A24" s="306">
        <v>24</v>
      </c>
      <c r="B24" s="307" t="s">
        <v>241</v>
      </c>
      <c r="C24" s="308"/>
      <c r="D24" s="113">
        <v>0.545901191884269</v>
      </c>
      <c r="E24" s="115">
        <v>120</v>
      </c>
      <c r="F24" s="114">
        <v>110</v>
      </c>
      <c r="G24" s="114">
        <v>117</v>
      </c>
      <c r="H24" s="114">
        <v>130</v>
      </c>
      <c r="I24" s="140">
        <v>127</v>
      </c>
      <c r="J24" s="115">
        <v>-7</v>
      </c>
      <c r="K24" s="116">
        <v>-5.5118110236220472</v>
      </c>
    </row>
    <row r="25" spans="1:11" ht="14.1" customHeight="1" x14ac:dyDescent="0.2">
      <c r="A25" s="306">
        <v>25</v>
      </c>
      <c r="B25" s="307" t="s">
        <v>242</v>
      </c>
      <c r="C25" s="308"/>
      <c r="D25" s="113">
        <v>1.1418433263579293</v>
      </c>
      <c r="E25" s="115">
        <v>251</v>
      </c>
      <c r="F25" s="114">
        <v>238</v>
      </c>
      <c r="G25" s="114">
        <v>236</v>
      </c>
      <c r="H25" s="114">
        <v>236</v>
      </c>
      <c r="I25" s="140">
        <v>232</v>
      </c>
      <c r="J25" s="115">
        <v>19</v>
      </c>
      <c r="K25" s="116">
        <v>8.1896551724137936</v>
      </c>
    </row>
    <row r="26" spans="1:11" ht="14.1" customHeight="1" x14ac:dyDescent="0.2">
      <c r="A26" s="306">
        <v>26</v>
      </c>
      <c r="B26" s="307" t="s">
        <v>243</v>
      </c>
      <c r="C26" s="308"/>
      <c r="D26" s="113">
        <v>0.68692566645437181</v>
      </c>
      <c r="E26" s="115">
        <v>151</v>
      </c>
      <c r="F26" s="114">
        <v>156</v>
      </c>
      <c r="G26" s="114">
        <v>168</v>
      </c>
      <c r="H26" s="114">
        <v>172</v>
      </c>
      <c r="I26" s="140">
        <v>165</v>
      </c>
      <c r="J26" s="115">
        <v>-14</v>
      </c>
      <c r="K26" s="116">
        <v>-8.4848484848484844</v>
      </c>
    </row>
    <row r="27" spans="1:11" ht="14.1" customHeight="1" x14ac:dyDescent="0.2">
      <c r="A27" s="306">
        <v>27</v>
      </c>
      <c r="B27" s="307" t="s">
        <v>244</v>
      </c>
      <c r="C27" s="308"/>
      <c r="D27" s="113">
        <v>0.25020471294695662</v>
      </c>
      <c r="E27" s="115">
        <v>55</v>
      </c>
      <c r="F27" s="114">
        <v>54</v>
      </c>
      <c r="G27" s="114">
        <v>53</v>
      </c>
      <c r="H27" s="114">
        <v>54</v>
      </c>
      <c r="I27" s="140">
        <v>56</v>
      </c>
      <c r="J27" s="115">
        <v>-1</v>
      </c>
      <c r="K27" s="116">
        <v>-1.7857142857142858</v>
      </c>
    </row>
    <row r="28" spans="1:11" ht="14.1" customHeight="1" x14ac:dyDescent="0.2">
      <c r="A28" s="306">
        <v>28</v>
      </c>
      <c r="B28" s="307" t="s">
        <v>245</v>
      </c>
      <c r="C28" s="308"/>
      <c r="D28" s="113">
        <v>0.14102447457010281</v>
      </c>
      <c r="E28" s="115">
        <v>31</v>
      </c>
      <c r="F28" s="114">
        <v>33</v>
      </c>
      <c r="G28" s="114">
        <v>38</v>
      </c>
      <c r="H28" s="114">
        <v>33</v>
      </c>
      <c r="I28" s="140">
        <v>32</v>
      </c>
      <c r="J28" s="115">
        <v>-1</v>
      </c>
      <c r="K28" s="116">
        <v>-3.125</v>
      </c>
    </row>
    <row r="29" spans="1:11" ht="14.1" customHeight="1" x14ac:dyDescent="0.2">
      <c r="A29" s="306">
        <v>29</v>
      </c>
      <c r="B29" s="307" t="s">
        <v>246</v>
      </c>
      <c r="C29" s="308"/>
      <c r="D29" s="113">
        <v>2.7022108998271315</v>
      </c>
      <c r="E29" s="115">
        <v>594</v>
      </c>
      <c r="F29" s="114">
        <v>635</v>
      </c>
      <c r="G29" s="114">
        <v>666</v>
      </c>
      <c r="H29" s="114">
        <v>661</v>
      </c>
      <c r="I29" s="140">
        <v>644</v>
      </c>
      <c r="J29" s="115">
        <v>-50</v>
      </c>
      <c r="K29" s="116">
        <v>-7.7639751552795033</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2.406514420889819</v>
      </c>
      <c r="E31" s="115">
        <v>529</v>
      </c>
      <c r="F31" s="114">
        <v>568</v>
      </c>
      <c r="G31" s="114">
        <v>600</v>
      </c>
      <c r="H31" s="114">
        <v>588</v>
      </c>
      <c r="I31" s="140">
        <v>569</v>
      </c>
      <c r="J31" s="115">
        <v>-40</v>
      </c>
      <c r="K31" s="116">
        <v>-7.0298769771528997</v>
      </c>
    </row>
    <row r="32" spans="1:11" ht="14.1" customHeight="1" x14ac:dyDescent="0.2">
      <c r="A32" s="306">
        <v>31</v>
      </c>
      <c r="B32" s="307" t="s">
        <v>251</v>
      </c>
      <c r="C32" s="308"/>
      <c r="D32" s="113">
        <v>0.12737694477299608</v>
      </c>
      <c r="E32" s="115">
        <v>28</v>
      </c>
      <c r="F32" s="114">
        <v>30</v>
      </c>
      <c r="G32" s="114">
        <v>33</v>
      </c>
      <c r="H32" s="114">
        <v>28</v>
      </c>
      <c r="I32" s="140">
        <v>27</v>
      </c>
      <c r="J32" s="115">
        <v>1</v>
      </c>
      <c r="K32" s="116">
        <v>3.7037037037037037</v>
      </c>
    </row>
    <row r="33" spans="1:11" ht="14.1" customHeight="1" x14ac:dyDescent="0.2">
      <c r="A33" s="306">
        <v>32</v>
      </c>
      <c r="B33" s="307" t="s">
        <v>252</v>
      </c>
      <c r="C33" s="308"/>
      <c r="D33" s="113">
        <v>0.85524520061868803</v>
      </c>
      <c r="E33" s="115">
        <v>188</v>
      </c>
      <c r="F33" s="114">
        <v>183</v>
      </c>
      <c r="G33" s="114">
        <v>223</v>
      </c>
      <c r="H33" s="114">
        <v>208</v>
      </c>
      <c r="I33" s="140">
        <v>202</v>
      </c>
      <c r="J33" s="115">
        <v>-14</v>
      </c>
      <c r="K33" s="116">
        <v>-6.9306930693069306</v>
      </c>
    </row>
    <row r="34" spans="1:11" ht="14.1" customHeight="1" x14ac:dyDescent="0.2">
      <c r="A34" s="306">
        <v>33</v>
      </c>
      <c r="B34" s="307" t="s">
        <v>253</v>
      </c>
      <c r="C34" s="308"/>
      <c r="D34" s="113">
        <v>0.33208989172959696</v>
      </c>
      <c r="E34" s="115">
        <v>73</v>
      </c>
      <c r="F34" s="114">
        <v>67</v>
      </c>
      <c r="G34" s="114">
        <v>78</v>
      </c>
      <c r="H34" s="114">
        <v>83</v>
      </c>
      <c r="I34" s="140">
        <v>78</v>
      </c>
      <c r="J34" s="115">
        <v>-5</v>
      </c>
      <c r="K34" s="116">
        <v>-6.4102564102564106</v>
      </c>
    </row>
    <row r="35" spans="1:11" ht="14.1" customHeight="1" x14ac:dyDescent="0.2">
      <c r="A35" s="306">
        <v>34</v>
      </c>
      <c r="B35" s="307" t="s">
        <v>254</v>
      </c>
      <c r="C35" s="308"/>
      <c r="D35" s="113">
        <v>3.8577017559821671</v>
      </c>
      <c r="E35" s="115">
        <v>848</v>
      </c>
      <c r="F35" s="114">
        <v>843</v>
      </c>
      <c r="G35" s="114">
        <v>842</v>
      </c>
      <c r="H35" s="114">
        <v>829</v>
      </c>
      <c r="I35" s="140">
        <v>808</v>
      </c>
      <c r="J35" s="115">
        <v>40</v>
      </c>
      <c r="K35" s="116">
        <v>4.9504950495049505</v>
      </c>
    </row>
    <row r="36" spans="1:11" ht="14.1" customHeight="1" x14ac:dyDescent="0.2">
      <c r="A36" s="306">
        <v>41</v>
      </c>
      <c r="B36" s="307" t="s">
        <v>255</v>
      </c>
      <c r="C36" s="308"/>
      <c r="D36" s="113">
        <v>7.2786825584569198E-2</v>
      </c>
      <c r="E36" s="115">
        <v>16</v>
      </c>
      <c r="F36" s="114" t="s">
        <v>513</v>
      </c>
      <c r="G36" s="114" t="s">
        <v>513</v>
      </c>
      <c r="H36" s="114">
        <v>12</v>
      </c>
      <c r="I36" s="140">
        <v>13</v>
      </c>
      <c r="J36" s="115">
        <v>3</v>
      </c>
      <c r="K36" s="116">
        <v>23.076923076923077</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0.35028659812573926</v>
      </c>
      <c r="E38" s="115">
        <v>77</v>
      </c>
      <c r="F38" s="114">
        <v>78</v>
      </c>
      <c r="G38" s="114">
        <v>79</v>
      </c>
      <c r="H38" s="114">
        <v>69</v>
      </c>
      <c r="I38" s="140">
        <v>76</v>
      </c>
      <c r="J38" s="115">
        <v>1</v>
      </c>
      <c r="K38" s="116">
        <v>1.3157894736842106</v>
      </c>
    </row>
    <row r="39" spans="1:11" ht="14.1" customHeight="1" x14ac:dyDescent="0.2">
      <c r="A39" s="306">
        <v>51</v>
      </c>
      <c r="B39" s="307" t="s">
        <v>258</v>
      </c>
      <c r="C39" s="308"/>
      <c r="D39" s="113">
        <v>13.474661086343373</v>
      </c>
      <c r="E39" s="115">
        <v>2962</v>
      </c>
      <c r="F39" s="114">
        <v>2999</v>
      </c>
      <c r="G39" s="114">
        <v>3004</v>
      </c>
      <c r="H39" s="114">
        <v>1326</v>
      </c>
      <c r="I39" s="140">
        <v>1389</v>
      </c>
      <c r="J39" s="115">
        <v>1573</v>
      </c>
      <c r="K39" s="116">
        <v>113.24694024478042</v>
      </c>
    </row>
    <row r="40" spans="1:11" ht="14.1" customHeight="1" x14ac:dyDescent="0.2">
      <c r="A40" s="306" t="s">
        <v>259</v>
      </c>
      <c r="B40" s="307" t="s">
        <v>260</v>
      </c>
      <c r="C40" s="308"/>
      <c r="D40" s="113">
        <v>13.183513784005095</v>
      </c>
      <c r="E40" s="115">
        <v>2898</v>
      </c>
      <c r="F40" s="114">
        <v>2932</v>
      </c>
      <c r="G40" s="114">
        <v>2934</v>
      </c>
      <c r="H40" s="114">
        <v>1260</v>
      </c>
      <c r="I40" s="140">
        <v>1326</v>
      </c>
      <c r="J40" s="115">
        <v>1572</v>
      </c>
      <c r="K40" s="116">
        <v>118.55203619909503</v>
      </c>
    </row>
    <row r="41" spans="1:11" ht="14.1" customHeight="1" x14ac:dyDescent="0.2">
      <c r="A41" s="306"/>
      <c r="B41" s="307" t="s">
        <v>261</v>
      </c>
      <c r="C41" s="308"/>
      <c r="D41" s="113">
        <v>3.666636338822673</v>
      </c>
      <c r="E41" s="115">
        <v>806</v>
      </c>
      <c r="F41" s="114">
        <v>824</v>
      </c>
      <c r="G41" s="114">
        <v>819</v>
      </c>
      <c r="H41" s="114">
        <v>827</v>
      </c>
      <c r="I41" s="140">
        <v>863</v>
      </c>
      <c r="J41" s="115">
        <v>-57</v>
      </c>
      <c r="K41" s="116">
        <v>-6.6048667439165705</v>
      </c>
    </row>
    <row r="42" spans="1:11" ht="14.1" customHeight="1" x14ac:dyDescent="0.2">
      <c r="A42" s="306">
        <v>52</v>
      </c>
      <c r="B42" s="307" t="s">
        <v>262</v>
      </c>
      <c r="C42" s="308"/>
      <c r="D42" s="113">
        <v>4.5082340096442541</v>
      </c>
      <c r="E42" s="115">
        <v>991</v>
      </c>
      <c r="F42" s="114">
        <v>1034</v>
      </c>
      <c r="G42" s="114">
        <v>1016</v>
      </c>
      <c r="H42" s="114">
        <v>938</v>
      </c>
      <c r="I42" s="140">
        <v>945</v>
      </c>
      <c r="J42" s="115">
        <v>46</v>
      </c>
      <c r="K42" s="116">
        <v>4.8677248677248679</v>
      </c>
    </row>
    <row r="43" spans="1:11" ht="14.1" customHeight="1" x14ac:dyDescent="0.2">
      <c r="A43" s="306" t="s">
        <v>263</v>
      </c>
      <c r="B43" s="307" t="s">
        <v>264</v>
      </c>
      <c r="C43" s="308"/>
      <c r="D43" s="113">
        <v>4.226185060504049</v>
      </c>
      <c r="E43" s="115">
        <v>929</v>
      </c>
      <c r="F43" s="114">
        <v>967</v>
      </c>
      <c r="G43" s="114">
        <v>954</v>
      </c>
      <c r="H43" s="114">
        <v>889</v>
      </c>
      <c r="I43" s="140">
        <v>894</v>
      </c>
      <c r="J43" s="115">
        <v>35</v>
      </c>
      <c r="K43" s="116">
        <v>3.9149888143176734</v>
      </c>
    </row>
    <row r="44" spans="1:11" ht="14.1" customHeight="1" x14ac:dyDescent="0.2">
      <c r="A44" s="306">
        <v>53</v>
      </c>
      <c r="B44" s="307" t="s">
        <v>265</v>
      </c>
      <c r="C44" s="308"/>
      <c r="D44" s="113">
        <v>0.66872896005822946</v>
      </c>
      <c r="E44" s="115">
        <v>147</v>
      </c>
      <c r="F44" s="114">
        <v>153</v>
      </c>
      <c r="G44" s="114">
        <v>181</v>
      </c>
      <c r="H44" s="114">
        <v>209</v>
      </c>
      <c r="I44" s="140">
        <v>227</v>
      </c>
      <c r="J44" s="115">
        <v>-80</v>
      </c>
      <c r="K44" s="116">
        <v>-35.242290748898675</v>
      </c>
    </row>
    <row r="45" spans="1:11" ht="14.1" customHeight="1" x14ac:dyDescent="0.2">
      <c r="A45" s="306" t="s">
        <v>266</v>
      </c>
      <c r="B45" s="307" t="s">
        <v>267</v>
      </c>
      <c r="C45" s="308"/>
      <c r="D45" s="113">
        <v>0.63233554726594488</v>
      </c>
      <c r="E45" s="115">
        <v>139</v>
      </c>
      <c r="F45" s="114">
        <v>147</v>
      </c>
      <c r="G45" s="114">
        <v>175</v>
      </c>
      <c r="H45" s="114">
        <v>202</v>
      </c>
      <c r="I45" s="140">
        <v>218</v>
      </c>
      <c r="J45" s="115">
        <v>-79</v>
      </c>
      <c r="K45" s="116">
        <v>-36.238532110091747</v>
      </c>
    </row>
    <row r="46" spans="1:11" ht="14.1" customHeight="1" x14ac:dyDescent="0.2">
      <c r="A46" s="306">
        <v>54</v>
      </c>
      <c r="B46" s="307" t="s">
        <v>268</v>
      </c>
      <c r="C46" s="308"/>
      <c r="D46" s="113">
        <v>11.964334455463561</v>
      </c>
      <c r="E46" s="115">
        <v>2630</v>
      </c>
      <c r="F46" s="114">
        <v>2706</v>
      </c>
      <c r="G46" s="114">
        <v>2692</v>
      </c>
      <c r="H46" s="114">
        <v>2697</v>
      </c>
      <c r="I46" s="140">
        <v>2659</v>
      </c>
      <c r="J46" s="115">
        <v>-29</v>
      </c>
      <c r="K46" s="116">
        <v>-1.0906355772846934</v>
      </c>
    </row>
    <row r="47" spans="1:11" ht="14.1" customHeight="1" x14ac:dyDescent="0.2">
      <c r="A47" s="306">
        <v>61</v>
      </c>
      <c r="B47" s="307" t="s">
        <v>269</v>
      </c>
      <c r="C47" s="308"/>
      <c r="D47" s="113">
        <v>0.70057319625147851</v>
      </c>
      <c r="E47" s="115">
        <v>154</v>
      </c>
      <c r="F47" s="114">
        <v>149</v>
      </c>
      <c r="G47" s="114">
        <v>160</v>
      </c>
      <c r="H47" s="114">
        <v>144</v>
      </c>
      <c r="I47" s="140">
        <v>138</v>
      </c>
      <c r="J47" s="115">
        <v>16</v>
      </c>
      <c r="K47" s="116">
        <v>11.594202898550725</v>
      </c>
    </row>
    <row r="48" spans="1:11" ht="14.1" customHeight="1" x14ac:dyDescent="0.2">
      <c r="A48" s="306">
        <v>62</v>
      </c>
      <c r="B48" s="307" t="s">
        <v>270</v>
      </c>
      <c r="C48" s="308"/>
      <c r="D48" s="113">
        <v>12.733145300700572</v>
      </c>
      <c r="E48" s="115">
        <v>2799</v>
      </c>
      <c r="F48" s="114">
        <v>2737</v>
      </c>
      <c r="G48" s="114">
        <v>2776</v>
      </c>
      <c r="H48" s="114">
        <v>2889</v>
      </c>
      <c r="I48" s="140">
        <v>2759</v>
      </c>
      <c r="J48" s="115">
        <v>40</v>
      </c>
      <c r="K48" s="116">
        <v>1.4498006524102935</v>
      </c>
    </row>
    <row r="49" spans="1:11" ht="14.1" customHeight="1" x14ac:dyDescent="0.2">
      <c r="A49" s="306">
        <v>63</v>
      </c>
      <c r="B49" s="307" t="s">
        <v>271</v>
      </c>
      <c r="C49" s="308"/>
      <c r="D49" s="113">
        <v>7.5925757437903743</v>
      </c>
      <c r="E49" s="115">
        <v>1669</v>
      </c>
      <c r="F49" s="114">
        <v>2113</v>
      </c>
      <c r="G49" s="114">
        <v>2218</v>
      </c>
      <c r="H49" s="114">
        <v>2689</v>
      </c>
      <c r="I49" s="140">
        <v>1863</v>
      </c>
      <c r="J49" s="115">
        <v>-194</v>
      </c>
      <c r="K49" s="116">
        <v>-10.413311862587225</v>
      </c>
    </row>
    <row r="50" spans="1:11" ht="14.1" customHeight="1" x14ac:dyDescent="0.2">
      <c r="A50" s="306" t="s">
        <v>272</v>
      </c>
      <c r="B50" s="307" t="s">
        <v>273</v>
      </c>
      <c r="C50" s="308"/>
      <c r="D50" s="113">
        <v>0.45036848330452189</v>
      </c>
      <c r="E50" s="115">
        <v>99</v>
      </c>
      <c r="F50" s="114">
        <v>109</v>
      </c>
      <c r="G50" s="114">
        <v>126</v>
      </c>
      <c r="H50" s="114">
        <v>123</v>
      </c>
      <c r="I50" s="140">
        <v>122</v>
      </c>
      <c r="J50" s="115">
        <v>-23</v>
      </c>
      <c r="K50" s="116">
        <v>-18.852459016393443</v>
      </c>
    </row>
    <row r="51" spans="1:11" ht="14.1" customHeight="1" x14ac:dyDescent="0.2">
      <c r="A51" s="306" t="s">
        <v>274</v>
      </c>
      <c r="B51" s="307" t="s">
        <v>275</v>
      </c>
      <c r="C51" s="308"/>
      <c r="D51" s="113">
        <v>6.8237648985533621</v>
      </c>
      <c r="E51" s="115">
        <v>1500</v>
      </c>
      <c r="F51" s="114">
        <v>1925</v>
      </c>
      <c r="G51" s="114">
        <v>2010</v>
      </c>
      <c r="H51" s="114">
        <v>2486</v>
      </c>
      <c r="I51" s="140">
        <v>1654</v>
      </c>
      <c r="J51" s="115">
        <v>-154</v>
      </c>
      <c r="K51" s="116">
        <v>-9.3107617896009671</v>
      </c>
    </row>
    <row r="52" spans="1:11" ht="14.1" customHeight="1" x14ac:dyDescent="0.2">
      <c r="A52" s="306">
        <v>71</v>
      </c>
      <c r="B52" s="307" t="s">
        <v>276</v>
      </c>
      <c r="C52" s="308"/>
      <c r="D52" s="113">
        <v>13.479210262942408</v>
      </c>
      <c r="E52" s="115">
        <v>2963</v>
      </c>
      <c r="F52" s="114">
        <v>2968</v>
      </c>
      <c r="G52" s="114">
        <v>2956</v>
      </c>
      <c r="H52" s="114">
        <v>2939</v>
      </c>
      <c r="I52" s="140">
        <v>2936</v>
      </c>
      <c r="J52" s="115">
        <v>27</v>
      </c>
      <c r="K52" s="116">
        <v>0.9196185286103542</v>
      </c>
    </row>
    <row r="53" spans="1:11" ht="14.1" customHeight="1" x14ac:dyDescent="0.2">
      <c r="A53" s="306" t="s">
        <v>277</v>
      </c>
      <c r="B53" s="307" t="s">
        <v>278</v>
      </c>
      <c r="C53" s="308"/>
      <c r="D53" s="113">
        <v>1.037212264580111</v>
      </c>
      <c r="E53" s="115">
        <v>228</v>
      </c>
      <c r="F53" s="114">
        <v>233</v>
      </c>
      <c r="G53" s="114">
        <v>232</v>
      </c>
      <c r="H53" s="114">
        <v>241</v>
      </c>
      <c r="I53" s="140">
        <v>243</v>
      </c>
      <c r="J53" s="115">
        <v>-15</v>
      </c>
      <c r="K53" s="116">
        <v>-6.1728395061728394</v>
      </c>
    </row>
    <row r="54" spans="1:11" ht="14.1" customHeight="1" x14ac:dyDescent="0.2">
      <c r="A54" s="306" t="s">
        <v>279</v>
      </c>
      <c r="B54" s="307" t="s">
        <v>280</v>
      </c>
      <c r="C54" s="308"/>
      <c r="D54" s="113">
        <v>11.964334455463561</v>
      </c>
      <c r="E54" s="115">
        <v>2630</v>
      </c>
      <c r="F54" s="114">
        <v>2630</v>
      </c>
      <c r="G54" s="114">
        <v>2614</v>
      </c>
      <c r="H54" s="114">
        <v>2592</v>
      </c>
      <c r="I54" s="140">
        <v>2588</v>
      </c>
      <c r="J54" s="115">
        <v>42</v>
      </c>
      <c r="K54" s="116">
        <v>1.6228748068006182</v>
      </c>
    </row>
    <row r="55" spans="1:11" ht="14.1" customHeight="1" x14ac:dyDescent="0.2">
      <c r="A55" s="306">
        <v>72</v>
      </c>
      <c r="B55" s="307" t="s">
        <v>281</v>
      </c>
      <c r="C55" s="308"/>
      <c r="D55" s="113">
        <v>1.5421708670730598</v>
      </c>
      <c r="E55" s="115">
        <v>339</v>
      </c>
      <c r="F55" s="114">
        <v>349</v>
      </c>
      <c r="G55" s="114">
        <v>349</v>
      </c>
      <c r="H55" s="114">
        <v>345</v>
      </c>
      <c r="I55" s="140">
        <v>353</v>
      </c>
      <c r="J55" s="115">
        <v>-14</v>
      </c>
      <c r="K55" s="116">
        <v>-3.9660056657223794</v>
      </c>
    </row>
    <row r="56" spans="1:11" ht="14.1" customHeight="1" x14ac:dyDescent="0.2">
      <c r="A56" s="306" t="s">
        <v>282</v>
      </c>
      <c r="B56" s="307" t="s">
        <v>283</v>
      </c>
      <c r="C56" s="308"/>
      <c r="D56" s="113">
        <v>0.24110635974888545</v>
      </c>
      <c r="E56" s="115">
        <v>53</v>
      </c>
      <c r="F56" s="114">
        <v>54</v>
      </c>
      <c r="G56" s="114">
        <v>53</v>
      </c>
      <c r="H56" s="114">
        <v>53</v>
      </c>
      <c r="I56" s="140">
        <v>57</v>
      </c>
      <c r="J56" s="115">
        <v>-4</v>
      </c>
      <c r="K56" s="116">
        <v>-7.0175438596491224</v>
      </c>
    </row>
    <row r="57" spans="1:11" ht="14.1" customHeight="1" x14ac:dyDescent="0.2">
      <c r="A57" s="306" t="s">
        <v>284</v>
      </c>
      <c r="B57" s="307" t="s">
        <v>285</v>
      </c>
      <c r="C57" s="308"/>
      <c r="D57" s="113">
        <v>0.97352379219361296</v>
      </c>
      <c r="E57" s="115">
        <v>214</v>
      </c>
      <c r="F57" s="114">
        <v>216</v>
      </c>
      <c r="G57" s="114">
        <v>224</v>
      </c>
      <c r="H57" s="114">
        <v>217</v>
      </c>
      <c r="I57" s="140">
        <v>219</v>
      </c>
      <c r="J57" s="115">
        <v>-5</v>
      </c>
      <c r="K57" s="116">
        <v>-2.2831050228310503</v>
      </c>
    </row>
    <row r="58" spans="1:11" ht="14.1" customHeight="1" x14ac:dyDescent="0.2">
      <c r="A58" s="306">
        <v>73</v>
      </c>
      <c r="B58" s="307" t="s">
        <v>286</v>
      </c>
      <c r="C58" s="308"/>
      <c r="D58" s="113">
        <v>0.79610590483122556</v>
      </c>
      <c r="E58" s="115">
        <v>175</v>
      </c>
      <c r="F58" s="114">
        <v>188</v>
      </c>
      <c r="G58" s="114">
        <v>192</v>
      </c>
      <c r="H58" s="114">
        <v>191</v>
      </c>
      <c r="I58" s="140">
        <v>196</v>
      </c>
      <c r="J58" s="115">
        <v>-21</v>
      </c>
      <c r="K58" s="116">
        <v>-10.714285714285714</v>
      </c>
    </row>
    <row r="59" spans="1:11" ht="14.1" customHeight="1" x14ac:dyDescent="0.2">
      <c r="A59" s="306" t="s">
        <v>287</v>
      </c>
      <c r="B59" s="307" t="s">
        <v>288</v>
      </c>
      <c r="C59" s="308"/>
      <c r="D59" s="113">
        <v>0.57319625147848241</v>
      </c>
      <c r="E59" s="115">
        <v>126</v>
      </c>
      <c r="F59" s="114">
        <v>134</v>
      </c>
      <c r="G59" s="114">
        <v>137</v>
      </c>
      <c r="H59" s="114">
        <v>139</v>
      </c>
      <c r="I59" s="140">
        <v>140</v>
      </c>
      <c r="J59" s="115">
        <v>-14</v>
      </c>
      <c r="K59" s="116">
        <v>-10</v>
      </c>
    </row>
    <row r="60" spans="1:11" ht="14.1" customHeight="1" x14ac:dyDescent="0.2">
      <c r="A60" s="306">
        <v>81</v>
      </c>
      <c r="B60" s="307" t="s">
        <v>289</v>
      </c>
      <c r="C60" s="308"/>
      <c r="D60" s="113">
        <v>3.6757346920207441</v>
      </c>
      <c r="E60" s="115">
        <v>808</v>
      </c>
      <c r="F60" s="114">
        <v>818</v>
      </c>
      <c r="G60" s="114">
        <v>835</v>
      </c>
      <c r="H60" s="114">
        <v>853</v>
      </c>
      <c r="I60" s="140">
        <v>805</v>
      </c>
      <c r="J60" s="115">
        <v>3</v>
      </c>
      <c r="K60" s="116">
        <v>0.37267080745341613</v>
      </c>
    </row>
    <row r="61" spans="1:11" ht="14.1" customHeight="1" x14ac:dyDescent="0.2">
      <c r="A61" s="306" t="s">
        <v>290</v>
      </c>
      <c r="B61" s="307" t="s">
        <v>291</v>
      </c>
      <c r="C61" s="308"/>
      <c r="D61" s="113">
        <v>1.2146301519424985</v>
      </c>
      <c r="E61" s="115">
        <v>267</v>
      </c>
      <c r="F61" s="114">
        <v>272</v>
      </c>
      <c r="G61" s="114">
        <v>268</v>
      </c>
      <c r="H61" s="114">
        <v>289</v>
      </c>
      <c r="I61" s="140">
        <v>271</v>
      </c>
      <c r="J61" s="115">
        <v>-4</v>
      </c>
      <c r="K61" s="116">
        <v>-1.4760147601476015</v>
      </c>
    </row>
    <row r="62" spans="1:11" ht="14.1" customHeight="1" x14ac:dyDescent="0.2">
      <c r="A62" s="306" t="s">
        <v>292</v>
      </c>
      <c r="B62" s="307" t="s">
        <v>293</v>
      </c>
      <c r="C62" s="308"/>
      <c r="D62" s="113">
        <v>1.4511873350923483</v>
      </c>
      <c r="E62" s="115">
        <v>319</v>
      </c>
      <c r="F62" s="114">
        <v>315</v>
      </c>
      <c r="G62" s="114">
        <v>335</v>
      </c>
      <c r="H62" s="114">
        <v>320</v>
      </c>
      <c r="I62" s="140">
        <v>299</v>
      </c>
      <c r="J62" s="115">
        <v>20</v>
      </c>
      <c r="K62" s="116">
        <v>6.6889632107023411</v>
      </c>
    </row>
    <row r="63" spans="1:11" ht="14.1" customHeight="1" x14ac:dyDescent="0.2">
      <c r="A63" s="306"/>
      <c r="B63" s="307" t="s">
        <v>294</v>
      </c>
      <c r="C63" s="308"/>
      <c r="D63" s="113">
        <v>1.2601219179328542</v>
      </c>
      <c r="E63" s="115">
        <v>277</v>
      </c>
      <c r="F63" s="114">
        <v>274</v>
      </c>
      <c r="G63" s="114">
        <v>299</v>
      </c>
      <c r="H63" s="114">
        <v>287</v>
      </c>
      <c r="I63" s="140">
        <v>266</v>
      </c>
      <c r="J63" s="115">
        <v>11</v>
      </c>
      <c r="K63" s="116">
        <v>4.1353383458646613</v>
      </c>
    </row>
    <row r="64" spans="1:11" ht="14.1" customHeight="1" x14ac:dyDescent="0.2">
      <c r="A64" s="306" t="s">
        <v>295</v>
      </c>
      <c r="B64" s="307" t="s">
        <v>296</v>
      </c>
      <c r="C64" s="308"/>
      <c r="D64" s="113">
        <v>5.0040942589391318E-2</v>
      </c>
      <c r="E64" s="115">
        <v>11</v>
      </c>
      <c r="F64" s="114">
        <v>15</v>
      </c>
      <c r="G64" s="114">
        <v>20</v>
      </c>
      <c r="H64" s="114">
        <v>25</v>
      </c>
      <c r="I64" s="140">
        <v>23</v>
      </c>
      <c r="J64" s="115">
        <v>-12</v>
      </c>
      <c r="K64" s="116">
        <v>-52.173913043478258</v>
      </c>
    </row>
    <row r="65" spans="1:11" ht="14.1" customHeight="1" x14ac:dyDescent="0.2">
      <c r="A65" s="306" t="s">
        <v>297</v>
      </c>
      <c r="B65" s="307" t="s">
        <v>298</v>
      </c>
      <c r="C65" s="308"/>
      <c r="D65" s="113">
        <v>0.52770448548812665</v>
      </c>
      <c r="E65" s="115">
        <v>116</v>
      </c>
      <c r="F65" s="114">
        <v>125</v>
      </c>
      <c r="G65" s="114">
        <v>123</v>
      </c>
      <c r="H65" s="114">
        <v>127</v>
      </c>
      <c r="I65" s="140">
        <v>121</v>
      </c>
      <c r="J65" s="115">
        <v>-5</v>
      </c>
      <c r="K65" s="116">
        <v>-4.1322314049586772</v>
      </c>
    </row>
    <row r="66" spans="1:11" ht="14.1" customHeight="1" x14ac:dyDescent="0.2">
      <c r="A66" s="306">
        <v>82</v>
      </c>
      <c r="B66" s="307" t="s">
        <v>299</v>
      </c>
      <c r="C66" s="308"/>
      <c r="D66" s="113">
        <v>2.265489946319716</v>
      </c>
      <c r="E66" s="115">
        <v>498</v>
      </c>
      <c r="F66" s="114">
        <v>512</v>
      </c>
      <c r="G66" s="114">
        <v>495</v>
      </c>
      <c r="H66" s="114">
        <v>498</v>
      </c>
      <c r="I66" s="140">
        <v>501</v>
      </c>
      <c r="J66" s="115">
        <v>-3</v>
      </c>
      <c r="K66" s="116">
        <v>-0.59880239520958078</v>
      </c>
    </row>
    <row r="67" spans="1:11" ht="14.1" customHeight="1" x14ac:dyDescent="0.2">
      <c r="A67" s="306" t="s">
        <v>300</v>
      </c>
      <c r="B67" s="307" t="s">
        <v>301</v>
      </c>
      <c r="C67" s="308"/>
      <c r="D67" s="113">
        <v>1.3374579201164589</v>
      </c>
      <c r="E67" s="115">
        <v>294</v>
      </c>
      <c r="F67" s="114">
        <v>301</v>
      </c>
      <c r="G67" s="114">
        <v>291</v>
      </c>
      <c r="H67" s="114">
        <v>292</v>
      </c>
      <c r="I67" s="140">
        <v>292</v>
      </c>
      <c r="J67" s="115">
        <v>2</v>
      </c>
      <c r="K67" s="116">
        <v>0.68493150684931503</v>
      </c>
    </row>
    <row r="68" spans="1:11" ht="14.1" customHeight="1" x14ac:dyDescent="0.2">
      <c r="A68" s="306" t="s">
        <v>302</v>
      </c>
      <c r="B68" s="307" t="s">
        <v>303</v>
      </c>
      <c r="C68" s="308"/>
      <c r="D68" s="113">
        <v>0.51860613229005548</v>
      </c>
      <c r="E68" s="115">
        <v>114</v>
      </c>
      <c r="F68" s="114">
        <v>124</v>
      </c>
      <c r="G68" s="114">
        <v>120</v>
      </c>
      <c r="H68" s="114">
        <v>120</v>
      </c>
      <c r="I68" s="140">
        <v>122</v>
      </c>
      <c r="J68" s="115">
        <v>-8</v>
      </c>
      <c r="K68" s="116">
        <v>-6.557377049180328</v>
      </c>
    </row>
    <row r="69" spans="1:11" ht="14.1" customHeight="1" x14ac:dyDescent="0.2">
      <c r="A69" s="306">
        <v>83</v>
      </c>
      <c r="B69" s="307" t="s">
        <v>304</v>
      </c>
      <c r="C69" s="308"/>
      <c r="D69" s="113">
        <v>3.7803657537985624</v>
      </c>
      <c r="E69" s="115">
        <v>831</v>
      </c>
      <c r="F69" s="114">
        <v>837</v>
      </c>
      <c r="G69" s="114">
        <v>835</v>
      </c>
      <c r="H69" s="114">
        <v>796</v>
      </c>
      <c r="I69" s="140">
        <v>774</v>
      </c>
      <c r="J69" s="115">
        <v>57</v>
      </c>
      <c r="K69" s="116">
        <v>7.3643410852713176</v>
      </c>
    </row>
    <row r="70" spans="1:11" ht="14.1" customHeight="1" x14ac:dyDescent="0.2">
      <c r="A70" s="306" t="s">
        <v>305</v>
      </c>
      <c r="B70" s="307" t="s">
        <v>306</v>
      </c>
      <c r="C70" s="308"/>
      <c r="D70" s="113">
        <v>1.3965972159039215</v>
      </c>
      <c r="E70" s="115">
        <v>307</v>
      </c>
      <c r="F70" s="114">
        <v>325</v>
      </c>
      <c r="G70" s="114">
        <v>331</v>
      </c>
      <c r="H70" s="114">
        <v>315</v>
      </c>
      <c r="I70" s="140">
        <v>338</v>
      </c>
      <c r="J70" s="115">
        <v>-31</v>
      </c>
      <c r="K70" s="116">
        <v>-9.1715976331360949</v>
      </c>
    </row>
    <row r="71" spans="1:11" ht="14.1" customHeight="1" x14ac:dyDescent="0.2">
      <c r="A71" s="306"/>
      <c r="B71" s="307" t="s">
        <v>307</v>
      </c>
      <c r="C71" s="308"/>
      <c r="D71" s="113">
        <v>0.79610590483122556</v>
      </c>
      <c r="E71" s="115">
        <v>175</v>
      </c>
      <c r="F71" s="114">
        <v>188</v>
      </c>
      <c r="G71" s="114">
        <v>189</v>
      </c>
      <c r="H71" s="114">
        <v>174</v>
      </c>
      <c r="I71" s="140">
        <v>194</v>
      </c>
      <c r="J71" s="115">
        <v>-19</v>
      </c>
      <c r="K71" s="116">
        <v>-9.7938144329896915</v>
      </c>
    </row>
    <row r="72" spans="1:11" ht="14.1" customHeight="1" x14ac:dyDescent="0.2">
      <c r="A72" s="306">
        <v>84</v>
      </c>
      <c r="B72" s="307" t="s">
        <v>308</v>
      </c>
      <c r="C72" s="308"/>
      <c r="D72" s="113">
        <v>1.3329087435174234</v>
      </c>
      <c r="E72" s="115">
        <v>293</v>
      </c>
      <c r="F72" s="114">
        <v>293</v>
      </c>
      <c r="G72" s="114">
        <v>288</v>
      </c>
      <c r="H72" s="114">
        <v>289</v>
      </c>
      <c r="I72" s="140">
        <v>253</v>
      </c>
      <c r="J72" s="115">
        <v>40</v>
      </c>
      <c r="K72" s="116">
        <v>15.810276679841897</v>
      </c>
    </row>
    <row r="73" spans="1:11" ht="14.1" customHeight="1" x14ac:dyDescent="0.2">
      <c r="A73" s="306" t="s">
        <v>309</v>
      </c>
      <c r="B73" s="307" t="s">
        <v>310</v>
      </c>
      <c r="C73" s="308"/>
      <c r="D73" s="113">
        <v>0.1455736511691384</v>
      </c>
      <c r="E73" s="115">
        <v>32</v>
      </c>
      <c r="F73" s="114">
        <v>33</v>
      </c>
      <c r="G73" s="114">
        <v>32</v>
      </c>
      <c r="H73" s="114">
        <v>34</v>
      </c>
      <c r="I73" s="140">
        <v>33</v>
      </c>
      <c r="J73" s="115">
        <v>-1</v>
      </c>
      <c r="K73" s="116">
        <v>-3.0303030303030303</v>
      </c>
    </row>
    <row r="74" spans="1:11" ht="14.1" customHeight="1" x14ac:dyDescent="0.2">
      <c r="A74" s="306" t="s">
        <v>311</v>
      </c>
      <c r="B74" s="307" t="s">
        <v>312</v>
      </c>
      <c r="C74" s="308"/>
      <c r="D74" s="113">
        <v>4.5491765990355745E-2</v>
      </c>
      <c r="E74" s="115">
        <v>10</v>
      </c>
      <c r="F74" s="114">
        <v>10</v>
      </c>
      <c r="G74" s="114">
        <v>7</v>
      </c>
      <c r="H74" s="114">
        <v>8</v>
      </c>
      <c r="I74" s="140">
        <v>4</v>
      </c>
      <c r="J74" s="115">
        <v>6</v>
      </c>
      <c r="K74" s="116">
        <v>150</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0.60504048767173146</v>
      </c>
      <c r="E76" s="115">
        <v>133</v>
      </c>
      <c r="F76" s="114">
        <v>135</v>
      </c>
      <c r="G76" s="114">
        <v>132</v>
      </c>
      <c r="H76" s="114">
        <v>118</v>
      </c>
      <c r="I76" s="140">
        <v>114</v>
      </c>
      <c r="J76" s="115">
        <v>19</v>
      </c>
      <c r="K76" s="116">
        <v>16.666666666666668</v>
      </c>
    </row>
    <row r="77" spans="1:11" ht="14.1" customHeight="1" x14ac:dyDescent="0.2">
      <c r="A77" s="306">
        <v>92</v>
      </c>
      <c r="B77" s="307" t="s">
        <v>316</v>
      </c>
      <c r="C77" s="308"/>
      <c r="D77" s="113">
        <v>0.35938495132381038</v>
      </c>
      <c r="E77" s="115">
        <v>79</v>
      </c>
      <c r="F77" s="114">
        <v>85</v>
      </c>
      <c r="G77" s="114">
        <v>79</v>
      </c>
      <c r="H77" s="114">
        <v>79</v>
      </c>
      <c r="I77" s="140">
        <v>83</v>
      </c>
      <c r="J77" s="115">
        <v>-4</v>
      </c>
      <c r="K77" s="116">
        <v>-4.8192771084337354</v>
      </c>
    </row>
    <row r="78" spans="1:11" ht="14.1" customHeight="1" x14ac:dyDescent="0.2">
      <c r="A78" s="306">
        <v>93</v>
      </c>
      <c r="B78" s="307" t="s">
        <v>317</v>
      </c>
      <c r="C78" s="308"/>
      <c r="D78" s="113">
        <v>0.13647529797106725</v>
      </c>
      <c r="E78" s="115">
        <v>30</v>
      </c>
      <c r="F78" s="114">
        <v>28</v>
      </c>
      <c r="G78" s="114">
        <v>26</v>
      </c>
      <c r="H78" s="114">
        <v>24</v>
      </c>
      <c r="I78" s="140">
        <v>28</v>
      </c>
      <c r="J78" s="115">
        <v>2</v>
      </c>
      <c r="K78" s="116">
        <v>7.1428571428571432</v>
      </c>
    </row>
    <row r="79" spans="1:11" ht="14.1" customHeight="1" x14ac:dyDescent="0.2">
      <c r="A79" s="306">
        <v>94</v>
      </c>
      <c r="B79" s="307" t="s">
        <v>318</v>
      </c>
      <c r="C79" s="308"/>
      <c r="D79" s="113">
        <v>0.3047948321353835</v>
      </c>
      <c r="E79" s="115">
        <v>67</v>
      </c>
      <c r="F79" s="114">
        <v>75</v>
      </c>
      <c r="G79" s="114">
        <v>76</v>
      </c>
      <c r="H79" s="114">
        <v>76</v>
      </c>
      <c r="I79" s="140">
        <v>82</v>
      </c>
      <c r="J79" s="115">
        <v>-15</v>
      </c>
      <c r="K79" s="116">
        <v>-18.292682926829269</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4.1988900009098353</v>
      </c>
      <c r="E81" s="143">
        <v>923</v>
      </c>
      <c r="F81" s="144">
        <v>973</v>
      </c>
      <c r="G81" s="144">
        <v>976</v>
      </c>
      <c r="H81" s="144">
        <v>993</v>
      </c>
      <c r="I81" s="145">
        <v>963</v>
      </c>
      <c r="J81" s="143">
        <v>-40</v>
      </c>
      <c r="K81" s="146">
        <v>-4.1536863966770508</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5829</v>
      </c>
      <c r="G12" s="536">
        <v>5044</v>
      </c>
      <c r="H12" s="536">
        <v>7258</v>
      </c>
      <c r="I12" s="536">
        <v>5764</v>
      </c>
      <c r="J12" s="537">
        <v>5721</v>
      </c>
      <c r="K12" s="538">
        <v>108</v>
      </c>
      <c r="L12" s="349">
        <v>1.8877818563188253</v>
      </c>
    </row>
    <row r="13" spans="1:17" s="110" customFormat="1" ht="15" customHeight="1" x14ac:dyDescent="0.2">
      <c r="A13" s="350" t="s">
        <v>344</v>
      </c>
      <c r="B13" s="351" t="s">
        <v>345</v>
      </c>
      <c r="C13" s="347"/>
      <c r="D13" s="347"/>
      <c r="E13" s="348"/>
      <c r="F13" s="536">
        <v>3350</v>
      </c>
      <c r="G13" s="536">
        <v>3017</v>
      </c>
      <c r="H13" s="536">
        <v>4253</v>
      </c>
      <c r="I13" s="536">
        <v>3607</v>
      </c>
      <c r="J13" s="537">
        <v>3458</v>
      </c>
      <c r="K13" s="538">
        <v>-108</v>
      </c>
      <c r="L13" s="349">
        <v>-3.1231925968768075</v>
      </c>
    </row>
    <row r="14" spans="1:17" s="110" customFormat="1" ht="22.5" customHeight="1" x14ac:dyDescent="0.2">
      <c r="A14" s="350"/>
      <c r="B14" s="351" t="s">
        <v>346</v>
      </c>
      <c r="C14" s="347"/>
      <c r="D14" s="347"/>
      <c r="E14" s="348"/>
      <c r="F14" s="536">
        <v>2479</v>
      </c>
      <c r="G14" s="536">
        <v>2027</v>
      </c>
      <c r="H14" s="536">
        <v>3005</v>
      </c>
      <c r="I14" s="536">
        <v>2157</v>
      </c>
      <c r="J14" s="537">
        <v>2263</v>
      </c>
      <c r="K14" s="538">
        <v>216</v>
      </c>
      <c r="L14" s="349">
        <v>9.5448519664162621</v>
      </c>
    </row>
    <row r="15" spans="1:17" s="110" customFormat="1" ht="15" customHeight="1" x14ac:dyDescent="0.2">
      <c r="A15" s="350" t="s">
        <v>347</v>
      </c>
      <c r="B15" s="351" t="s">
        <v>108</v>
      </c>
      <c r="C15" s="347"/>
      <c r="D15" s="347"/>
      <c r="E15" s="348"/>
      <c r="F15" s="536">
        <v>1238</v>
      </c>
      <c r="G15" s="536">
        <v>1196</v>
      </c>
      <c r="H15" s="536">
        <v>2765</v>
      </c>
      <c r="I15" s="536">
        <v>1255</v>
      </c>
      <c r="J15" s="537">
        <v>1119</v>
      </c>
      <c r="K15" s="538">
        <v>119</v>
      </c>
      <c r="L15" s="349">
        <v>10.63449508489723</v>
      </c>
    </row>
    <row r="16" spans="1:17" s="110" customFormat="1" ht="15" customHeight="1" x14ac:dyDescent="0.2">
      <c r="A16" s="350"/>
      <c r="B16" s="351" t="s">
        <v>109</v>
      </c>
      <c r="C16" s="347"/>
      <c r="D16" s="347"/>
      <c r="E16" s="348"/>
      <c r="F16" s="536">
        <v>3999</v>
      </c>
      <c r="G16" s="536">
        <v>3427</v>
      </c>
      <c r="H16" s="536">
        <v>3998</v>
      </c>
      <c r="I16" s="536">
        <v>3940</v>
      </c>
      <c r="J16" s="537">
        <v>3989</v>
      </c>
      <c r="K16" s="538">
        <v>10</v>
      </c>
      <c r="L16" s="349">
        <v>0.25068939583855604</v>
      </c>
    </row>
    <row r="17" spans="1:12" s="110" customFormat="1" ht="15" customHeight="1" x14ac:dyDescent="0.2">
      <c r="A17" s="350"/>
      <c r="B17" s="351" t="s">
        <v>110</v>
      </c>
      <c r="C17" s="347"/>
      <c r="D17" s="347"/>
      <c r="E17" s="348"/>
      <c r="F17" s="536">
        <v>535</v>
      </c>
      <c r="G17" s="536">
        <v>382</v>
      </c>
      <c r="H17" s="536">
        <v>435</v>
      </c>
      <c r="I17" s="536">
        <v>488</v>
      </c>
      <c r="J17" s="537">
        <v>548</v>
      </c>
      <c r="K17" s="538">
        <v>-13</v>
      </c>
      <c r="L17" s="349">
        <v>-2.3722627737226278</v>
      </c>
    </row>
    <row r="18" spans="1:12" s="110" customFormat="1" ht="15" customHeight="1" x14ac:dyDescent="0.2">
      <c r="A18" s="350"/>
      <c r="B18" s="351" t="s">
        <v>111</v>
      </c>
      <c r="C18" s="347"/>
      <c r="D18" s="347"/>
      <c r="E18" s="348"/>
      <c r="F18" s="536">
        <v>57</v>
      </c>
      <c r="G18" s="536">
        <v>39</v>
      </c>
      <c r="H18" s="536">
        <v>60</v>
      </c>
      <c r="I18" s="536">
        <v>81</v>
      </c>
      <c r="J18" s="537">
        <v>65</v>
      </c>
      <c r="K18" s="538">
        <v>-8</v>
      </c>
      <c r="L18" s="349">
        <v>-12.307692307692308</v>
      </c>
    </row>
    <row r="19" spans="1:12" s="110" customFormat="1" ht="15" customHeight="1" x14ac:dyDescent="0.2">
      <c r="A19" s="118" t="s">
        <v>113</v>
      </c>
      <c r="B19" s="119" t="s">
        <v>181</v>
      </c>
      <c r="C19" s="347"/>
      <c r="D19" s="347"/>
      <c r="E19" s="348"/>
      <c r="F19" s="536">
        <v>3914</v>
      </c>
      <c r="G19" s="536">
        <v>3102</v>
      </c>
      <c r="H19" s="536">
        <v>5289</v>
      </c>
      <c r="I19" s="536">
        <v>3975</v>
      </c>
      <c r="J19" s="537">
        <v>3863</v>
      </c>
      <c r="K19" s="538">
        <v>51</v>
      </c>
      <c r="L19" s="349">
        <v>1.3202174475796014</v>
      </c>
    </row>
    <row r="20" spans="1:12" s="110" customFormat="1" ht="15" customHeight="1" x14ac:dyDescent="0.2">
      <c r="A20" s="118"/>
      <c r="B20" s="119" t="s">
        <v>182</v>
      </c>
      <c r="C20" s="347"/>
      <c r="D20" s="347"/>
      <c r="E20" s="348"/>
      <c r="F20" s="536">
        <v>1915</v>
      </c>
      <c r="G20" s="536">
        <v>1942</v>
      </c>
      <c r="H20" s="536">
        <v>1969</v>
      </c>
      <c r="I20" s="536">
        <v>1789</v>
      </c>
      <c r="J20" s="537">
        <v>1858</v>
      </c>
      <c r="K20" s="538">
        <v>57</v>
      </c>
      <c r="L20" s="349">
        <v>3.0678148546824544</v>
      </c>
    </row>
    <row r="21" spans="1:12" s="110" customFormat="1" ht="15" customHeight="1" x14ac:dyDescent="0.2">
      <c r="A21" s="118" t="s">
        <v>113</v>
      </c>
      <c r="B21" s="119" t="s">
        <v>116</v>
      </c>
      <c r="C21" s="347"/>
      <c r="D21" s="347"/>
      <c r="E21" s="348"/>
      <c r="F21" s="536">
        <v>4107</v>
      </c>
      <c r="G21" s="536">
        <v>3185</v>
      </c>
      <c r="H21" s="536">
        <v>5280</v>
      </c>
      <c r="I21" s="536">
        <v>3809</v>
      </c>
      <c r="J21" s="537">
        <v>4129</v>
      </c>
      <c r="K21" s="538">
        <v>-22</v>
      </c>
      <c r="L21" s="349">
        <v>-0.5328166626301768</v>
      </c>
    </row>
    <row r="22" spans="1:12" s="110" customFormat="1" ht="15" customHeight="1" x14ac:dyDescent="0.2">
      <c r="A22" s="118"/>
      <c r="B22" s="119" t="s">
        <v>117</v>
      </c>
      <c r="C22" s="347"/>
      <c r="D22" s="347"/>
      <c r="E22" s="348"/>
      <c r="F22" s="536">
        <v>1715</v>
      </c>
      <c r="G22" s="536">
        <v>1851</v>
      </c>
      <c r="H22" s="536">
        <v>1974</v>
      </c>
      <c r="I22" s="536">
        <v>1947</v>
      </c>
      <c r="J22" s="537">
        <v>1589</v>
      </c>
      <c r="K22" s="538">
        <v>126</v>
      </c>
      <c r="L22" s="349">
        <v>7.929515418502203</v>
      </c>
    </row>
    <row r="23" spans="1:12" s="110" customFormat="1" ht="15" customHeight="1" x14ac:dyDescent="0.2">
      <c r="A23" s="352" t="s">
        <v>347</v>
      </c>
      <c r="B23" s="353" t="s">
        <v>193</v>
      </c>
      <c r="C23" s="354"/>
      <c r="D23" s="354"/>
      <c r="E23" s="355"/>
      <c r="F23" s="539">
        <v>121</v>
      </c>
      <c r="G23" s="539">
        <v>112</v>
      </c>
      <c r="H23" s="539">
        <v>1282</v>
      </c>
      <c r="I23" s="539">
        <v>62</v>
      </c>
      <c r="J23" s="540">
        <v>118</v>
      </c>
      <c r="K23" s="541">
        <v>3</v>
      </c>
      <c r="L23" s="356">
        <v>2.5423728813559321</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30.4</v>
      </c>
      <c r="G25" s="542">
        <v>41.8</v>
      </c>
      <c r="H25" s="542">
        <v>37.700000000000003</v>
      </c>
      <c r="I25" s="542">
        <v>37.799999999999997</v>
      </c>
      <c r="J25" s="542">
        <v>32.6</v>
      </c>
      <c r="K25" s="543" t="s">
        <v>349</v>
      </c>
      <c r="L25" s="364">
        <v>-2.2000000000000028</v>
      </c>
    </row>
    <row r="26" spans="1:12" s="110" customFormat="1" ht="15" customHeight="1" x14ac:dyDescent="0.2">
      <c r="A26" s="365" t="s">
        <v>105</v>
      </c>
      <c r="B26" s="366" t="s">
        <v>345</v>
      </c>
      <c r="C26" s="362"/>
      <c r="D26" s="362"/>
      <c r="E26" s="363"/>
      <c r="F26" s="542">
        <v>28.7</v>
      </c>
      <c r="G26" s="542">
        <v>43.5</v>
      </c>
      <c r="H26" s="542">
        <v>38</v>
      </c>
      <c r="I26" s="542">
        <v>37.5</v>
      </c>
      <c r="J26" s="544">
        <v>31.4</v>
      </c>
      <c r="K26" s="543" t="s">
        <v>349</v>
      </c>
      <c r="L26" s="364">
        <v>-2.6999999999999993</v>
      </c>
    </row>
    <row r="27" spans="1:12" s="110" customFormat="1" ht="15" customHeight="1" x14ac:dyDescent="0.2">
      <c r="A27" s="365"/>
      <c r="B27" s="366" t="s">
        <v>346</v>
      </c>
      <c r="C27" s="362"/>
      <c r="D27" s="362"/>
      <c r="E27" s="363"/>
      <c r="F27" s="542">
        <v>32.6</v>
      </c>
      <c r="G27" s="542">
        <v>39.4</v>
      </c>
      <c r="H27" s="542">
        <v>37.4</v>
      </c>
      <c r="I27" s="542">
        <v>38.299999999999997</v>
      </c>
      <c r="J27" s="542">
        <v>34.299999999999997</v>
      </c>
      <c r="K27" s="543" t="s">
        <v>349</v>
      </c>
      <c r="L27" s="364">
        <v>-1.6999999999999957</v>
      </c>
    </row>
    <row r="28" spans="1:12" s="110" customFormat="1" ht="15" customHeight="1" x14ac:dyDescent="0.2">
      <c r="A28" s="365" t="s">
        <v>113</v>
      </c>
      <c r="B28" s="366" t="s">
        <v>108</v>
      </c>
      <c r="C28" s="362"/>
      <c r="D28" s="362"/>
      <c r="E28" s="363"/>
      <c r="F28" s="542">
        <v>39.299999999999997</v>
      </c>
      <c r="G28" s="542">
        <v>53.3</v>
      </c>
      <c r="H28" s="542">
        <v>47.5</v>
      </c>
      <c r="I28" s="542">
        <v>50.4</v>
      </c>
      <c r="J28" s="542">
        <v>40.4</v>
      </c>
      <c r="K28" s="543" t="s">
        <v>349</v>
      </c>
      <c r="L28" s="364">
        <v>-1.1000000000000014</v>
      </c>
    </row>
    <row r="29" spans="1:12" s="110" customFormat="1" ht="11.25" x14ac:dyDescent="0.2">
      <c r="A29" s="365"/>
      <c r="B29" s="366" t="s">
        <v>109</v>
      </c>
      <c r="C29" s="362"/>
      <c r="D29" s="362"/>
      <c r="E29" s="363"/>
      <c r="F29" s="542">
        <v>28.4</v>
      </c>
      <c r="G29" s="542">
        <v>39.700000000000003</v>
      </c>
      <c r="H29" s="542">
        <v>34.9</v>
      </c>
      <c r="I29" s="542">
        <v>35.1</v>
      </c>
      <c r="J29" s="544">
        <v>31.7</v>
      </c>
      <c r="K29" s="543" t="s">
        <v>349</v>
      </c>
      <c r="L29" s="364">
        <v>-3.3000000000000007</v>
      </c>
    </row>
    <row r="30" spans="1:12" s="110" customFormat="1" ht="15" customHeight="1" x14ac:dyDescent="0.2">
      <c r="A30" s="365"/>
      <c r="B30" s="366" t="s">
        <v>110</v>
      </c>
      <c r="C30" s="362"/>
      <c r="D30" s="362"/>
      <c r="E30" s="363"/>
      <c r="F30" s="542">
        <v>25.8</v>
      </c>
      <c r="G30" s="542">
        <v>28.5</v>
      </c>
      <c r="H30" s="542">
        <v>31.6</v>
      </c>
      <c r="I30" s="542">
        <v>29.5</v>
      </c>
      <c r="J30" s="542">
        <v>25.5</v>
      </c>
      <c r="K30" s="543" t="s">
        <v>349</v>
      </c>
      <c r="L30" s="364">
        <v>0.30000000000000071</v>
      </c>
    </row>
    <row r="31" spans="1:12" s="110" customFormat="1" ht="15" customHeight="1" x14ac:dyDescent="0.2">
      <c r="A31" s="365"/>
      <c r="B31" s="366" t="s">
        <v>111</v>
      </c>
      <c r="C31" s="362"/>
      <c r="D31" s="362"/>
      <c r="E31" s="363"/>
      <c r="F31" s="542">
        <v>38.6</v>
      </c>
      <c r="G31" s="542">
        <v>43.6</v>
      </c>
      <c r="H31" s="542">
        <v>40</v>
      </c>
      <c r="I31" s="542">
        <v>33.299999999999997</v>
      </c>
      <c r="J31" s="542">
        <v>26.2</v>
      </c>
      <c r="K31" s="543" t="s">
        <v>349</v>
      </c>
      <c r="L31" s="364">
        <v>12.400000000000002</v>
      </c>
    </row>
    <row r="32" spans="1:12" s="110" customFormat="1" ht="15" customHeight="1" x14ac:dyDescent="0.2">
      <c r="A32" s="367" t="s">
        <v>113</v>
      </c>
      <c r="B32" s="368" t="s">
        <v>181</v>
      </c>
      <c r="C32" s="362"/>
      <c r="D32" s="362"/>
      <c r="E32" s="363"/>
      <c r="F32" s="542">
        <v>28.3</v>
      </c>
      <c r="G32" s="542">
        <v>39.200000000000003</v>
      </c>
      <c r="H32" s="542">
        <v>38.1</v>
      </c>
      <c r="I32" s="542">
        <v>39.200000000000003</v>
      </c>
      <c r="J32" s="544">
        <v>31.8</v>
      </c>
      <c r="K32" s="543" t="s">
        <v>349</v>
      </c>
      <c r="L32" s="364">
        <v>-3.5</v>
      </c>
    </row>
    <row r="33" spans="1:12" s="110" customFormat="1" ht="15" customHeight="1" x14ac:dyDescent="0.2">
      <c r="A33" s="367"/>
      <c r="B33" s="368" t="s">
        <v>182</v>
      </c>
      <c r="C33" s="362"/>
      <c r="D33" s="362"/>
      <c r="E33" s="363"/>
      <c r="F33" s="542">
        <v>34.6</v>
      </c>
      <c r="G33" s="542">
        <v>45.9</v>
      </c>
      <c r="H33" s="542">
        <v>37</v>
      </c>
      <c r="I33" s="542">
        <v>34.700000000000003</v>
      </c>
      <c r="J33" s="542">
        <v>34</v>
      </c>
      <c r="K33" s="543" t="s">
        <v>349</v>
      </c>
      <c r="L33" s="364">
        <v>0.60000000000000142</v>
      </c>
    </row>
    <row r="34" spans="1:12" s="369" customFormat="1" ht="15" customHeight="1" x14ac:dyDescent="0.2">
      <c r="A34" s="367" t="s">
        <v>113</v>
      </c>
      <c r="B34" s="368" t="s">
        <v>116</v>
      </c>
      <c r="C34" s="362"/>
      <c r="D34" s="362"/>
      <c r="E34" s="363"/>
      <c r="F34" s="542">
        <v>24.1</v>
      </c>
      <c r="G34" s="542">
        <v>31.8</v>
      </c>
      <c r="H34" s="542">
        <v>29.6</v>
      </c>
      <c r="I34" s="542">
        <v>27.9</v>
      </c>
      <c r="J34" s="542">
        <v>26.8</v>
      </c>
      <c r="K34" s="543" t="s">
        <v>349</v>
      </c>
      <c r="L34" s="364">
        <v>-2.6999999999999993</v>
      </c>
    </row>
    <row r="35" spans="1:12" s="369" customFormat="1" ht="11.25" x14ac:dyDescent="0.2">
      <c r="A35" s="370"/>
      <c r="B35" s="371" t="s">
        <v>117</v>
      </c>
      <c r="C35" s="372"/>
      <c r="D35" s="372"/>
      <c r="E35" s="373"/>
      <c r="F35" s="545">
        <v>45.1</v>
      </c>
      <c r="G35" s="545">
        <v>58.5</v>
      </c>
      <c r="H35" s="545">
        <v>55.2</v>
      </c>
      <c r="I35" s="545">
        <v>56.8</v>
      </c>
      <c r="J35" s="546">
        <v>47.1</v>
      </c>
      <c r="K35" s="547" t="s">
        <v>349</v>
      </c>
      <c r="L35" s="374">
        <v>-2</v>
      </c>
    </row>
    <row r="36" spans="1:12" s="369" customFormat="1" ht="15.95" customHeight="1" x14ac:dyDescent="0.2">
      <c r="A36" s="375" t="s">
        <v>350</v>
      </c>
      <c r="B36" s="376"/>
      <c r="C36" s="377"/>
      <c r="D36" s="376"/>
      <c r="E36" s="378"/>
      <c r="F36" s="548">
        <v>5688</v>
      </c>
      <c r="G36" s="548">
        <v>4888</v>
      </c>
      <c r="H36" s="548">
        <v>5781</v>
      </c>
      <c r="I36" s="548">
        <v>5687</v>
      </c>
      <c r="J36" s="548">
        <v>5576</v>
      </c>
      <c r="K36" s="549">
        <v>112</v>
      </c>
      <c r="L36" s="380">
        <v>2.0086083213773316</v>
      </c>
    </row>
    <row r="37" spans="1:12" s="369" customFormat="1" ht="15.95" customHeight="1" x14ac:dyDescent="0.2">
      <c r="A37" s="381"/>
      <c r="B37" s="382" t="s">
        <v>113</v>
      </c>
      <c r="C37" s="382" t="s">
        <v>351</v>
      </c>
      <c r="D37" s="382"/>
      <c r="E37" s="383"/>
      <c r="F37" s="548">
        <v>1728</v>
      </c>
      <c r="G37" s="548">
        <v>2045</v>
      </c>
      <c r="H37" s="548">
        <v>2182</v>
      </c>
      <c r="I37" s="548">
        <v>2150</v>
      </c>
      <c r="J37" s="548">
        <v>1815</v>
      </c>
      <c r="K37" s="549">
        <v>-87</v>
      </c>
      <c r="L37" s="380">
        <v>-4.7933884297520661</v>
      </c>
    </row>
    <row r="38" spans="1:12" s="369" customFormat="1" ht="15.95" customHeight="1" x14ac:dyDescent="0.2">
      <c r="A38" s="381"/>
      <c r="B38" s="384" t="s">
        <v>105</v>
      </c>
      <c r="C38" s="384" t="s">
        <v>106</v>
      </c>
      <c r="D38" s="385"/>
      <c r="E38" s="383"/>
      <c r="F38" s="548">
        <v>3279</v>
      </c>
      <c r="G38" s="548">
        <v>2939</v>
      </c>
      <c r="H38" s="548">
        <v>3420</v>
      </c>
      <c r="I38" s="548">
        <v>3571</v>
      </c>
      <c r="J38" s="550">
        <v>3378</v>
      </c>
      <c r="K38" s="549">
        <v>-99</v>
      </c>
      <c r="L38" s="380">
        <v>-2.9307282415630551</v>
      </c>
    </row>
    <row r="39" spans="1:12" s="369" customFormat="1" ht="15.95" customHeight="1" x14ac:dyDescent="0.2">
      <c r="A39" s="381"/>
      <c r="B39" s="385"/>
      <c r="C39" s="382" t="s">
        <v>352</v>
      </c>
      <c r="D39" s="385"/>
      <c r="E39" s="383"/>
      <c r="F39" s="548">
        <v>942</v>
      </c>
      <c r="G39" s="548">
        <v>1277</v>
      </c>
      <c r="H39" s="548">
        <v>1298</v>
      </c>
      <c r="I39" s="548">
        <v>1339</v>
      </c>
      <c r="J39" s="548">
        <v>1060</v>
      </c>
      <c r="K39" s="549">
        <v>-118</v>
      </c>
      <c r="L39" s="380">
        <v>-11.132075471698114</v>
      </c>
    </row>
    <row r="40" spans="1:12" s="369" customFormat="1" ht="15.95" customHeight="1" x14ac:dyDescent="0.2">
      <c r="A40" s="381"/>
      <c r="B40" s="384"/>
      <c r="C40" s="384" t="s">
        <v>107</v>
      </c>
      <c r="D40" s="385"/>
      <c r="E40" s="383"/>
      <c r="F40" s="548">
        <v>2409</v>
      </c>
      <c r="G40" s="548">
        <v>1949</v>
      </c>
      <c r="H40" s="548">
        <v>2361</v>
      </c>
      <c r="I40" s="548">
        <v>2116</v>
      </c>
      <c r="J40" s="548">
        <v>2198</v>
      </c>
      <c r="K40" s="549">
        <v>211</v>
      </c>
      <c r="L40" s="380">
        <v>9.5996360327570525</v>
      </c>
    </row>
    <row r="41" spans="1:12" s="369" customFormat="1" ht="24" customHeight="1" x14ac:dyDescent="0.2">
      <c r="A41" s="381"/>
      <c r="B41" s="385"/>
      <c r="C41" s="382" t="s">
        <v>352</v>
      </c>
      <c r="D41" s="385"/>
      <c r="E41" s="383"/>
      <c r="F41" s="548">
        <v>786</v>
      </c>
      <c r="G41" s="548">
        <v>768</v>
      </c>
      <c r="H41" s="548">
        <v>884</v>
      </c>
      <c r="I41" s="548">
        <v>811</v>
      </c>
      <c r="J41" s="550">
        <v>755</v>
      </c>
      <c r="K41" s="549">
        <v>31</v>
      </c>
      <c r="L41" s="380">
        <v>4.1059602649006619</v>
      </c>
    </row>
    <row r="42" spans="1:12" s="110" customFormat="1" ht="15" customHeight="1" x14ac:dyDescent="0.2">
      <c r="A42" s="381"/>
      <c r="B42" s="384" t="s">
        <v>113</v>
      </c>
      <c r="C42" s="384" t="s">
        <v>353</v>
      </c>
      <c r="D42" s="385"/>
      <c r="E42" s="383"/>
      <c r="F42" s="548">
        <v>1119</v>
      </c>
      <c r="G42" s="548">
        <v>1060</v>
      </c>
      <c r="H42" s="548">
        <v>1404</v>
      </c>
      <c r="I42" s="548">
        <v>1192</v>
      </c>
      <c r="J42" s="548">
        <v>998</v>
      </c>
      <c r="K42" s="549">
        <v>121</v>
      </c>
      <c r="L42" s="380">
        <v>12.124248496993989</v>
      </c>
    </row>
    <row r="43" spans="1:12" s="110" customFormat="1" ht="15" customHeight="1" x14ac:dyDescent="0.2">
      <c r="A43" s="381"/>
      <c r="B43" s="385"/>
      <c r="C43" s="382" t="s">
        <v>352</v>
      </c>
      <c r="D43" s="385"/>
      <c r="E43" s="383"/>
      <c r="F43" s="548">
        <v>440</v>
      </c>
      <c r="G43" s="548">
        <v>565</v>
      </c>
      <c r="H43" s="548">
        <v>667</v>
      </c>
      <c r="I43" s="548">
        <v>601</v>
      </c>
      <c r="J43" s="548">
        <v>403</v>
      </c>
      <c r="K43" s="549">
        <v>37</v>
      </c>
      <c r="L43" s="380">
        <v>9.1811414392059554</v>
      </c>
    </row>
    <row r="44" spans="1:12" s="110" customFormat="1" ht="15" customHeight="1" x14ac:dyDescent="0.2">
      <c r="A44" s="381"/>
      <c r="B44" s="384"/>
      <c r="C44" s="366" t="s">
        <v>109</v>
      </c>
      <c r="D44" s="385"/>
      <c r="E44" s="383"/>
      <c r="F44" s="548">
        <v>3978</v>
      </c>
      <c r="G44" s="548">
        <v>3407</v>
      </c>
      <c r="H44" s="548">
        <v>3883</v>
      </c>
      <c r="I44" s="548">
        <v>3926</v>
      </c>
      <c r="J44" s="550">
        <v>3965</v>
      </c>
      <c r="K44" s="549">
        <v>13</v>
      </c>
      <c r="L44" s="380">
        <v>0.32786885245901637</v>
      </c>
    </row>
    <row r="45" spans="1:12" s="110" customFormat="1" ht="15" customHeight="1" x14ac:dyDescent="0.2">
      <c r="A45" s="381"/>
      <c r="B45" s="385"/>
      <c r="C45" s="382" t="s">
        <v>352</v>
      </c>
      <c r="D45" s="385"/>
      <c r="E45" s="383"/>
      <c r="F45" s="548">
        <v>1128</v>
      </c>
      <c r="G45" s="548">
        <v>1354</v>
      </c>
      <c r="H45" s="548">
        <v>1354</v>
      </c>
      <c r="I45" s="548">
        <v>1378</v>
      </c>
      <c r="J45" s="548">
        <v>1255</v>
      </c>
      <c r="K45" s="549">
        <v>-127</v>
      </c>
      <c r="L45" s="380">
        <v>-10.119521912350598</v>
      </c>
    </row>
    <row r="46" spans="1:12" s="110" customFormat="1" ht="15" customHeight="1" x14ac:dyDescent="0.2">
      <c r="A46" s="381"/>
      <c r="B46" s="384"/>
      <c r="C46" s="366" t="s">
        <v>110</v>
      </c>
      <c r="D46" s="385"/>
      <c r="E46" s="383"/>
      <c r="F46" s="548">
        <v>534</v>
      </c>
      <c r="G46" s="548">
        <v>382</v>
      </c>
      <c r="H46" s="548">
        <v>434</v>
      </c>
      <c r="I46" s="548">
        <v>488</v>
      </c>
      <c r="J46" s="548">
        <v>548</v>
      </c>
      <c r="K46" s="549">
        <v>-14</v>
      </c>
      <c r="L46" s="380">
        <v>-2.5547445255474455</v>
      </c>
    </row>
    <row r="47" spans="1:12" s="110" customFormat="1" ht="15" customHeight="1" x14ac:dyDescent="0.2">
      <c r="A47" s="381"/>
      <c r="B47" s="385"/>
      <c r="C47" s="382" t="s">
        <v>352</v>
      </c>
      <c r="D47" s="385"/>
      <c r="E47" s="383"/>
      <c r="F47" s="548">
        <v>138</v>
      </c>
      <c r="G47" s="548">
        <v>109</v>
      </c>
      <c r="H47" s="548">
        <v>137</v>
      </c>
      <c r="I47" s="548">
        <v>144</v>
      </c>
      <c r="J47" s="550">
        <v>140</v>
      </c>
      <c r="K47" s="549">
        <v>-2</v>
      </c>
      <c r="L47" s="380">
        <v>-1.4285714285714286</v>
      </c>
    </row>
    <row r="48" spans="1:12" s="110" customFormat="1" ht="15" customHeight="1" x14ac:dyDescent="0.2">
      <c r="A48" s="381"/>
      <c r="B48" s="385"/>
      <c r="C48" s="366" t="s">
        <v>111</v>
      </c>
      <c r="D48" s="386"/>
      <c r="E48" s="387"/>
      <c r="F48" s="548">
        <v>57</v>
      </c>
      <c r="G48" s="548">
        <v>39</v>
      </c>
      <c r="H48" s="548">
        <v>60</v>
      </c>
      <c r="I48" s="548">
        <v>81</v>
      </c>
      <c r="J48" s="548">
        <v>65</v>
      </c>
      <c r="K48" s="549">
        <v>-8</v>
      </c>
      <c r="L48" s="380">
        <v>-12.307692307692308</v>
      </c>
    </row>
    <row r="49" spans="1:12" s="110" customFormat="1" ht="15" customHeight="1" x14ac:dyDescent="0.2">
      <c r="A49" s="381"/>
      <c r="B49" s="385"/>
      <c r="C49" s="382" t="s">
        <v>352</v>
      </c>
      <c r="D49" s="385"/>
      <c r="E49" s="383"/>
      <c r="F49" s="548">
        <v>22</v>
      </c>
      <c r="G49" s="548">
        <v>17</v>
      </c>
      <c r="H49" s="548">
        <v>24</v>
      </c>
      <c r="I49" s="548">
        <v>27</v>
      </c>
      <c r="J49" s="548">
        <v>17</v>
      </c>
      <c r="K49" s="549">
        <v>5</v>
      </c>
      <c r="L49" s="380">
        <v>29.411764705882351</v>
      </c>
    </row>
    <row r="50" spans="1:12" s="110" customFormat="1" ht="15" customHeight="1" x14ac:dyDescent="0.2">
      <c r="A50" s="381"/>
      <c r="B50" s="384" t="s">
        <v>113</v>
      </c>
      <c r="C50" s="382" t="s">
        <v>181</v>
      </c>
      <c r="D50" s="385"/>
      <c r="E50" s="383"/>
      <c r="F50" s="548">
        <v>3786</v>
      </c>
      <c r="G50" s="548">
        <v>2960</v>
      </c>
      <c r="H50" s="548">
        <v>3877</v>
      </c>
      <c r="I50" s="548">
        <v>3914</v>
      </c>
      <c r="J50" s="550">
        <v>3727</v>
      </c>
      <c r="K50" s="549">
        <v>59</v>
      </c>
      <c r="L50" s="380">
        <v>1.5830426616581701</v>
      </c>
    </row>
    <row r="51" spans="1:12" s="110" customFormat="1" ht="15" customHeight="1" x14ac:dyDescent="0.2">
      <c r="A51" s="381"/>
      <c r="B51" s="385"/>
      <c r="C51" s="382" t="s">
        <v>352</v>
      </c>
      <c r="D51" s="385"/>
      <c r="E51" s="383"/>
      <c r="F51" s="548">
        <v>1070</v>
      </c>
      <c r="G51" s="548">
        <v>1161</v>
      </c>
      <c r="H51" s="548">
        <v>1477</v>
      </c>
      <c r="I51" s="548">
        <v>1534</v>
      </c>
      <c r="J51" s="548">
        <v>1187</v>
      </c>
      <c r="K51" s="549">
        <v>-117</v>
      </c>
      <c r="L51" s="380">
        <v>-9.8567818028643632</v>
      </c>
    </row>
    <row r="52" spans="1:12" s="110" customFormat="1" ht="15" customHeight="1" x14ac:dyDescent="0.2">
      <c r="A52" s="381"/>
      <c r="B52" s="384"/>
      <c r="C52" s="382" t="s">
        <v>182</v>
      </c>
      <c r="D52" s="385"/>
      <c r="E52" s="383"/>
      <c r="F52" s="548">
        <v>1902</v>
      </c>
      <c r="G52" s="548">
        <v>1928</v>
      </c>
      <c r="H52" s="548">
        <v>1904</v>
      </c>
      <c r="I52" s="548">
        <v>1773</v>
      </c>
      <c r="J52" s="548">
        <v>1849</v>
      </c>
      <c r="K52" s="549">
        <v>53</v>
      </c>
      <c r="L52" s="380">
        <v>2.8664142779881017</v>
      </c>
    </row>
    <row r="53" spans="1:12" s="269" customFormat="1" ht="11.25" customHeight="1" x14ac:dyDescent="0.2">
      <c r="A53" s="381"/>
      <c r="B53" s="385"/>
      <c r="C53" s="382" t="s">
        <v>352</v>
      </c>
      <c r="D53" s="385"/>
      <c r="E53" s="383"/>
      <c r="F53" s="548">
        <v>658</v>
      </c>
      <c r="G53" s="548">
        <v>884</v>
      </c>
      <c r="H53" s="548">
        <v>705</v>
      </c>
      <c r="I53" s="548">
        <v>616</v>
      </c>
      <c r="J53" s="550">
        <v>628</v>
      </c>
      <c r="K53" s="549">
        <v>30</v>
      </c>
      <c r="L53" s="380">
        <v>4.7770700636942678</v>
      </c>
    </row>
    <row r="54" spans="1:12" s="151" customFormat="1" ht="12.75" customHeight="1" x14ac:dyDescent="0.2">
      <c r="A54" s="381"/>
      <c r="B54" s="384" t="s">
        <v>113</v>
      </c>
      <c r="C54" s="384" t="s">
        <v>116</v>
      </c>
      <c r="D54" s="385"/>
      <c r="E54" s="383"/>
      <c r="F54" s="548">
        <v>3983</v>
      </c>
      <c r="G54" s="548">
        <v>3048</v>
      </c>
      <c r="H54" s="548">
        <v>3938</v>
      </c>
      <c r="I54" s="548">
        <v>3743</v>
      </c>
      <c r="J54" s="548">
        <v>3999</v>
      </c>
      <c r="K54" s="549">
        <v>-16</v>
      </c>
      <c r="L54" s="380">
        <v>-0.40010002500625158</v>
      </c>
    </row>
    <row r="55" spans="1:12" ht="11.25" x14ac:dyDescent="0.2">
      <c r="A55" s="381"/>
      <c r="B55" s="385"/>
      <c r="C55" s="382" t="s">
        <v>352</v>
      </c>
      <c r="D55" s="385"/>
      <c r="E55" s="383"/>
      <c r="F55" s="548">
        <v>961</v>
      </c>
      <c r="G55" s="548">
        <v>969</v>
      </c>
      <c r="H55" s="548">
        <v>1165</v>
      </c>
      <c r="I55" s="548">
        <v>1046</v>
      </c>
      <c r="J55" s="548">
        <v>1071</v>
      </c>
      <c r="K55" s="549">
        <v>-110</v>
      </c>
      <c r="L55" s="380">
        <v>-10.27077497665733</v>
      </c>
    </row>
    <row r="56" spans="1:12" ht="14.25" customHeight="1" x14ac:dyDescent="0.2">
      <c r="A56" s="381"/>
      <c r="B56" s="385"/>
      <c r="C56" s="384" t="s">
        <v>117</v>
      </c>
      <c r="D56" s="385"/>
      <c r="E56" s="383"/>
      <c r="F56" s="548">
        <v>1699</v>
      </c>
      <c r="G56" s="548">
        <v>1832</v>
      </c>
      <c r="H56" s="548">
        <v>1840</v>
      </c>
      <c r="I56" s="548">
        <v>1936</v>
      </c>
      <c r="J56" s="548">
        <v>1574</v>
      </c>
      <c r="K56" s="549">
        <v>125</v>
      </c>
      <c r="L56" s="380">
        <v>7.941550190597205</v>
      </c>
    </row>
    <row r="57" spans="1:12" ht="18.75" customHeight="1" x14ac:dyDescent="0.2">
      <c r="A57" s="388"/>
      <c r="B57" s="389"/>
      <c r="C57" s="390" t="s">
        <v>352</v>
      </c>
      <c r="D57" s="389"/>
      <c r="E57" s="391"/>
      <c r="F57" s="551">
        <v>766</v>
      </c>
      <c r="G57" s="552">
        <v>1072</v>
      </c>
      <c r="H57" s="552">
        <v>1016</v>
      </c>
      <c r="I57" s="552">
        <v>1099</v>
      </c>
      <c r="J57" s="552">
        <v>742</v>
      </c>
      <c r="K57" s="553">
        <f t="shared" ref="K57" si="0">IF(OR(F57=".",J57=".")=TRUE,".",IF(OR(F57="*",J57="*")=TRUE,"*",IF(AND(F57="-",J57="-")=TRUE,"-",IF(AND(ISNUMBER(J57),ISNUMBER(F57))=TRUE,IF(F57-J57=0,0,F57-J57),IF(ISNUMBER(F57)=TRUE,F57,-J57)))))</f>
        <v>24</v>
      </c>
      <c r="L57" s="392">
        <f t="shared" ref="L57" si="1">IF(K57 =".",".",IF(K57 ="*","*",IF(K57="-","-",IF(K57=0,0,IF(OR(J57="-",J57=".",F57="-",F57=".")=TRUE,"X",IF(J57=0,"0,0",IF(ABS(K57*100/J57)&gt;250,".X",(K57*100/J57))))))))</f>
        <v>3.2345013477088949</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5829</v>
      </c>
      <c r="E11" s="114">
        <v>5044</v>
      </c>
      <c r="F11" s="114">
        <v>7258</v>
      </c>
      <c r="G11" s="114">
        <v>5764</v>
      </c>
      <c r="H11" s="140">
        <v>5721</v>
      </c>
      <c r="I11" s="115">
        <v>108</v>
      </c>
      <c r="J11" s="116">
        <v>1.8877818563188253</v>
      </c>
    </row>
    <row r="12" spans="1:15" s="110" customFormat="1" ht="24.95" customHeight="1" x14ac:dyDescent="0.2">
      <c r="A12" s="193" t="s">
        <v>132</v>
      </c>
      <c r="B12" s="194" t="s">
        <v>133</v>
      </c>
      <c r="C12" s="113">
        <v>5.5755704237433523</v>
      </c>
      <c r="D12" s="115">
        <v>325</v>
      </c>
      <c r="E12" s="114">
        <v>325</v>
      </c>
      <c r="F12" s="114">
        <v>505</v>
      </c>
      <c r="G12" s="114">
        <v>388</v>
      </c>
      <c r="H12" s="140">
        <v>264</v>
      </c>
      <c r="I12" s="115">
        <v>61</v>
      </c>
      <c r="J12" s="116">
        <v>23.106060606060606</v>
      </c>
    </row>
    <row r="13" spans="1:15" s="110" customFormat="1" ht="24.95" customHeight="1" x14ac:dyDescent="0.2">
      <c r="A13" s="193" t="s">
        <v>134</v>
      </c>
      <c r="B13" s="199" t="s">
        <v>214</v>
      </c>
      <c r="C13" s="113">
        <v>0.6690684508492023</v>
      </c>
      <c r="D13" s="115">
        <v>39</v>
      </c>
      <c r="E13" s="114">
        <v>28</v>
      </c>
      <c r="F13" s="114">
        <v>39</v>
      </c>
      <c r="G13" s="114">
        <v>50</v>
      </c>
      <c r="H13" s="140">
        <v>24</v>
      </c>
      <c r="I13" s="115">
        <v>15</v>
      </c>
      <c r="J13" s="116">
        <v>62.5</v>
      </c>
    </row>
    <row r="14" spans="1:15" s="287" customFormat="1" ht="24.95" customHeight="1" x14ac:dyDescent="0.2">
      <c r="A14" s="193" t="s">
        <v>215</v>
      </c>
      <c r="B14" s="199" t="s">
        <v>137</v>
      </c>
      <c r="C14" s="113">
        <v>6.6392177045805454</v>
      </c>
      <c r="D14" s="115">
        <v>387</v>
      </c>
      <c r="E14" s="114">
        <v>353</v>
      </c>
      <c r="F14" s="114">
        <v>516</v>
      </c>
      <c r="G14" s="114">
        <v>429</v>
      </c>
      <c r="H14" s="140">
        <v>485</v>
      </c>
      <c r="I14" s="115">
        <v>-98</v>
      </c>
      <c r="J14" s="116">
        <v>-20.206185567010309</v>
      </c>
      <c r="K14" s="110"/>
      <c r="L14" s="110"/>
      <c r="M14" s="110"/>
      <c r="N14" s="110"/>
      <c r="O14" s="110"/>
    </row>
    <row r="15" spans="1:15" s="110" customFormat="1" ht="24.95" customHeight="1" x14ac:dyDescent="0.2">
      <c r="A15" s="193" t="s">
        <v>216</v>
      </c>
      <c r="B15" s="199" t="s">
        <v>217</v>
      </c>
      <c r="C15" s="113">
        <v>2.4360953851432492</v>
      </c>
      <c r="D15" s="115">
        <v>142</v>
      </c>
      <c r="E15" s="114">
        <v>158</v>
      </c>
      <c r="F15" s="114">
        <v>218</v>
      </c>
      <c r="G15" s="114">
        <v>157</v>
      </c>
      <c r="H15" s="140">
        <v>186</v>
      </c>
      <c r="I15" s="115">
        <v>-44</v>
      </c>
      <c r="J15" s="116">
        <v>-23.655913978494624</v>
      </c>
    </row>
    <row r="16" spans="1:15" s="287" customFormat="1" ht="24.95" customHeight="1" x14ac:dyDescent="0.2">
      <c r="A16" s="193" t="s">
        <v>218</v>
      </c>
      <c r="B16" s="199" t="s">
        <v>141</v>
      </c>
      <c r="C16" s="113">
        <v>3.0536970320809744</v>
      </c>
      <c r="D16" s="115">
        <v>178</v>
      </c>
      <c r="E16" s="114">
        <v>160</v>
      </c>
      <c r="F16" s="114">
        <v>229</v>
      </c>
      <c r="G16" s="114">
        <v>186</v>
      </c>
      <c r="H16" s="140">
        <v>231</v>
      </c>
      <c r="I16" s="115">
        <v>-53</v>
      </c>
      <c r="J16" s="116">
        <v>-22.943722943722943</v>
      </c>
      <c r="K16" s="110"/>
      <c r="L16" s="110"/>
      <c r="M16" s="110"/>
      <c r="N16" s="110"/>
      <c r="O16" s="110"/>
    </row>
    <row r="17" spans="1:15" s="110" customFormat="1" ht="24.95" customHeight="1" x14ac:dyDescent="0.2">
      <c r="A17" s="193" t="s">
        <v>142</v>
      </c>
      <c r="B17" s="199" t="s">
        <v>220</v>
      </c>
      <c r="C17" s="113">
        <v>1.1494252873563218</v>
      </c>
      <c r="D17" s="115">
        <v>67</v>
      </c>
      <c r="E17" s="114">
        <v>35</v>
      </c>
      <c r="F17" s="114">
        <v>69</v>
      </c>
      <c r="G17" s="114">
        <v>86</v>
      </c>
      <c r="H17" s="140">
        <v>68</v>
      </c>
      <c r="I17" s="115">
        <v>-1</v>
      </c>
      <c r="J17" s="116">
        <v>-1.4705882352941178</v>
      </c>
    </row>
    <row r="18" spans="1:15" s="287" customFormat="1" ht="24.95" customHeight="1" x14ac:dyDescent="0.2">
      <c r="A18" s="201" t="s">
        <v>144</v>
      </c>
      <c r="B18" s="202" t="s">
        <v>145</v>
      </c>
      <c r="C18" s="113">
        <v>8.3719334362669411</v>
      </c>
      <c r="D18" s="115">
        <v>488</v>
      </c>
      <c r="E18" s="114">
        <v>302</v>
      </c>
      <c r="F18" s="114">
        <v>663</v>
      </c>
      <c r="G18" s="114">
        <v>577</v>
      </c>
      <c r="H18" s="140">
        <v>578</v>
      </c>
      <c r="I18" s="115">
        <v>-90</v>
      </c>
      <c r="J18" s="116">
        <v>-15.570934256055363</v>
      </c>
      <c r="K18" s="110"/>
      <c r="L18" s="110"/>
      <c r="M18" s="110"/>
      <c r="N18" s="110"/>
      <c r="O18" s="110"/>
    </row>
    <row r="19" spans="1:15" s="110" customFormat="1" ht="24.95" customHeight="1" x14ac:dyDescent="0.2">
      <c r="A19" s="193" t="s">
        <v>146</v>
      </c>
      <c r="B19" s="199" t="s">
        <v>147</v>
      </c>
      <c r="C19" s="113">
        <v>24.000686224052153</v>
      </c>
      <c r="D19" s="115">
        <v>1399</v>
      </c>
      <c r="E19" s="114">
        <v>1493</v>
      </c>
      <c r="F19" s="114">
        <v>1798</v>
      </c>
      <c r="G19" s="114">
        <v>1598</v>
      </c>
      <c r="H19" s="140">
        <v>1305</v>
      </c>
      <c r="I19" s="115">
        <v>94</v>
      </c>
      <c r="J19" s="116">
        <v>7.2030651340996172</v>
      </c>
    </row>
    <row r="20" spans="1:15" s="287" customFormat="1" ht="24.95" customHeight="1" x14ac:dyDescent="0.2">
      <c r="A20" s="193" t="s">
        <v>148</v>
      </c>
      <c r="B20" s="199" t="s">
        <v>149</v>
      </c>
      <c r="C20" s="113">
        <v>7.4798421684680045</v>
      </c>
      <c r="D20" s="115">
        <v>436</v>
      </c>
      <c r="E20" s="114">
        <v>394</v>
      </c>
      <c r="F20" s="114">
        <v>608</v>
      </c>
      <c r="G20" s="114">
        <v>528</v>
      </c>
      <c r="H20" s="140">
        <v>486</v>
      </c>
      <c r="I20" s="115">
        <v>-50</v>
      </c>
      <c r="J20" s="116">
        <v>-10.2880658436214</v>
      </c>
      <c r="K20" s="110"/>
      <c r="L20" s="110"/>
      <c r="M20" s="110"/>
      <c r="N20" s="110"/>
      <c r="O20" s="110"/>
    </row>
    <row r="21" spans="1:15" s="110" customFormat="1" ht="24.95" customHeight="1" x14ac:dyDescent="0.2">
      <c r="A21" s="201" t="s">
        <v>150</v>
      </c>
      <c r="B21" s="202" t="s">
        <v>151</v>
      </c>
      <c r="C21" s="113">
        <v>5.2667696002744897</v>
      </c>
      <c r="D21" s="115">
        <v>307</v>
      </c>
      <c r="E21" s="114">
        <v>267</v>
      </c>
      <c r="F21" s="114">
        <v>292</v>
      </c>
      <c r="G21" s="114">
        <v>287</v>
      </c>
      <c r="H21" s="140">
        <v>294</v>
      </c>
      <c r="I21" s="115">
        <v>13</v>
      </c>
      <c r="J21" s="116">
        <v>4.4217687074829932</v>
      </c>
    </row>
    <row r="22" spans="1:15" s="110" customFormat="1" ht="24.95" customHeight="1" x14ac:dyDescent="0.2">
      <c r="A22" s="201" t="s">
        <v>152</v>
      </c>
      <c r="B22" s="199" t="s">
        <v>153</v>
      </c>
      <c r="C22" s="113">
        <v>1.0464916795333676</v>
      </c>
      <c r="D22" s="115">
        <v>61</v>
      </c>
      <c r="E22" s="114">
        <v>38</v>
      </c>
      <c r="F22" s="114">
        <v>59</v>
      </c>
      <c r="G22" s="114">
        <v>43</v>
      </c>
      <c r="H22" s="140">
        <v>55</v>
      </c>
      <c r="I22" s="115">
        <v>6</v>
      </c>
      <c r="J22" s="116">
        <v>10.909090909090908</v>
      </c>
    </row>
    <row r="23" spans="1:15" s="110" customFormat="1" ht="24.95" customHeight="1" x14ac:dyDescent="0.2">
      <c r="A23" s="193" t="s">
        <v>154</v>
      </c>
      <c r="B23" s="199" t="s">
        <v>155</v>
      </c>
      <c r="C23" s="113">
        <v>0.75484645736833078</v>
      </c>
      <c r="D23" s="115">
        <v>44</v>
      </c>
      <c r="E23" s="114">
        <v>30</v>
      </c>
      <c r="F23" s="114">
        <v>65</v>
      </c>
      <c r="G23" s="114">
        <v>35</v>
      </c>
      <c r="H23" s="140">
        <v>46</v>
      </c>
      <c r="I23" s="115">
        <v>-2</v>
      </c>
      <c r="J23" s="116">
        <v>-4.3478260869565215</v>
      </c>
    </row>
    <row r="24" spans="1:15" s="110" customFormat="1" ht="24.95" customHeight="1" x14ac:dyDescent="0.2">
      <c r="A24" s="193" t="s">
        <v>156</v>
      </c>
      <c r="B24" s="199" t="s">
        <v>221</v>
      </c>
      <c r="C24" s="113">
        <v>6.4161948876308115</v>
      </c>
      <c r="D24" s="115">
        <v>374</v>
      </c>
      <c r="E24" s="114">
        <v>268</v>
      </c>
      <c r="F24" s="114">
        <v>348</v>
      </c>
      <c r="G24" s="114">
        <v>275</v>
      </c>
      <c r="H24" s="140">
        <v>339</v>
      </c>
      <c r="I24" s="115">
        <v>35</v>
      </c>
      <c r="J24" s="116">
        <v>10.32448377581121</v>
      </c>
    </row>
    <row r="25" spans="1:15" s="110" customFormat="1" ht="24.95" customHeight="1" x14ac:dyDescent="0.2">
      <c r="A25" s="193" t="s">
        <v>222</v>
      </c>
      <c r="B25" s="204" t="s">
        <v>159</v>
      </c>
      <c r="C25" s="113">
        <v>7.7028649854177385</v>
      </c>
      <c r="D25" s="115">
        <v>449</v>
      </c>
      <c r="E25" s="114">
        <v>305</v>
      </c>
      <c r="F25" s="114">
        <v>393</v>
      </c>
      <c r="G25" s="114">
        <v>427</v>
      </c>
      <c r="H25" s="140">
        <v>516</v>
      </c>
      <c r="I25" s="115">
        <v>-67</v>
      </c>
      <c r="J25" s="116">
        <v>-12.984496124031008</v>
      </c>
    </row>
    <row r="26" spans="1:15" s="110" customFormat="1" ht="24.95" customHeight="1" x14ac:dyDescent="0.2">
      <c r="A26" s="201">
        <v>782.78300000000002</v>
      </c>
      <c r="B26" s="203" t="s">
        <v>160</v>
      </c>
      <c r="C26" s="113">
        <v>7.2568193515182706</v>
      </c>
      <c r="D26" s="115">
        <v>423</v>
      </c>
      <c r="E26" s="114">
        <v>315</v>
      </c>
      <c r="F26" s="114">
        <v>324</v>
      </c>
      <c r="G26" s="114">
        <v>237</v>
      </c>
      <c r="H26" s="140">
        <v>257</v>
      </c>
      <c r="I26" s="115">
        <v>166</v>
      </c>
      <c r="J26" s="116">
        <v>64.591439688715951</v>
      </c>
    </row>
    <row r="27" spans="1:15" s="110" customFormat="1" ht="24.95" customHeight="1" x14ac:dyDescent="0.2">
      <c r="A27" s="193" t="s">
        <v>161</v>
      </c>
      <c r="B27" s="199" t="s">
        <v>162</v>
      </c>
      <c r="C27" s="113">
        <v>1.6126265225596157</v>
      </c>
      <c r="D27" s="115">
        <v>94</v>
      </c>
      <c r="E27" s="114">
        <v>92</v>
      </c>
      <c r="F27" s="114">
        <v>198</v>
      </c>
      <c r="G27" s="114">
        <v>96</v>
      </c>
      <c r="H27" s="140">
        <v>86</v>
      </c>
      <c r="I27" s="115">
        <v>8</v>
      </c>
      <c r="J27" s="116">
        <v>9.3023255813953494</v>
      </c>
    </row>
    <row r="28" spans="1:15" s="110" customFormat="1" ht="24.95" customHeight="1" x14ac:dyDescent="0.2">
      <c r="A28" s="193" t="s">
        <v>163</v>
      </c>
      <c r="B28" s="199" t="s">
        <v>164</v>
      </c>
      <c r="C28" s="113">
        <v>2.0415165551552583</v>
      </c>
      <c r="D28" s="115">
        <v>119</v>
      </c>
      <c r="E28" s="114">
        <v>99</v>
      </c>
      <c r="F28" s="114">
        <v>211</v>
      </c>
      <c r="G28" s="114">
        <v>83</v>
      </c>
      <c r="H28" s="140">
        <v>118</v>
      </c>
      <c r="I28" s="115">
        <v>1</v>
      </c>
      <c r="J28" s="116">
        <v>0.84745762711864403</v>
      </c>
    </row>
    <row r="29" spans="1:15" s="110" customFormat="1" ht="24.95" customHeight="1" x14ac:dyDescent="0.2">
      <c r="A29" s="193">
        <v>86</v>
      </c>
      <c r="B29" s="199" t="s">
        <v>165</v>
      </c>
      <c r="C29" s="113">
        <v>5.7471264367816088</v>
      </c>
      <c r="D29" s="115">
        <v>335</v>
      </c>
      <c r="E29" s="114">
        <v>254</v>
      </c>
      <c r="F29" s="114">
        <v>464</v>
      </c>
      <c r="G29" s="114">
        <v>234</v>
      </c>
      <c r="H29" s="140">
        <v>325</v>
      </c>
      <c r="I29" s="115">
        <v>10</v>
      </c>
      <c r="J29" s="116">
        <v>3.0769230769230771</v>
      </c>
    </row>
    <row r="30" spans="1:15" s="110" customFormat="1" ht="24.95" customHeight="1" x14ac:dyDescent="0.2">
      <c r="A30" s="193">
        <v>87.88</v>
      </c>
      <c r="B30" s="204" t="s">
        <v>166</v>
      </c>
      <c r="C30" s="113">
        <v>4.6834791559444158</v>
      </c>
      <c r="D30" s="115">
        <v>273</v>
      </c>
      <c r="E30" s="114">
        <v>280</v>
      </c>
      <c r="F30" s="114">
        <v>446</v>
      </c>
      <c r="G30" s="114">
        <v>276</v>
      </c>
      <c r="H30" s="140">
        <v>318</v>
      </c>
      <c r="I30" s="115">
        <v>-45</v>
      </c>
      <c r="J30" s="116">
        <v>-14.150943396226415</v>
      </c>
    </row>
    <row r="31" spans="1:15" s="110" customFormat="1" ht="24.95" customHeight="1" x14ac:dyDescent="0.2">
      <c r="A31" s="193" t="s">
        <v>167</v>
      </c>
      <c r="B31" s="199" t="s">
        <v>168</v>
      </c>
      <c r="C31" s="113">
        <v>4.7349459598558932</v>
      </c>
      <c r="D31" s="115">
        <v>276</v>
      </c>
      <c r="E31" s="114">
        <v>201</v>
      </c>
      <c r="F31" s="114">
        <v>329</v>
      </c>
      <c r="G31" s="114">
        <v>201</v>
      </c>
      <c r="H31" s="140">
        <v>220</v>
      </c>
      <c r="I31" s="115">
        <v>56</v>
      </c>
      <c r="J31" s="116">
        <v>25.454545454545453</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5.5755704237433523</v>
      </c>
      <c r="D34" s="115">
        <v>325</v>
      </c>
      <c r="E34" s="114">
        <v>325</v>
      </c>
      <c r="F34" s="114">
        <v>505</v>
      </c>
      <c r="G34" s="114">
        <v>388</v>
      </c>
      <c r="H34" s="140">
        <v>264</v>
      </c>
      <c r="I34" s="115">
        <v>61</v>
      </c>
      <c r="J34" s="116">
        <v>23.106060606060606</v>
      </c>
    </row>
    <row r="35" spans="1:10" s="110" customFormat="1" ht="24.95" customHeight="1" x14ac:dyDescent="0.2">
      <c r="A35" s="292" t="s">
        <v>171</v>
      </c>
      <c r="B35" s="293" t="s">
        <v>172</v>
      </c>
      <c r="C35" s="113">
        <v>15.680219591696689</v>
      </c>
      <c r="D35" s="115">
        <v>914</v>
      </c>
      <c r="E35" s="114">
        <v>683</v>
      </c>
      <c r="F35" s="114">
        <v>1218</v>
      </c>
      <c r="G35" s="114">
        <v>1056</v>
      </c>
      <c r="H35" s="140">
        <v>1087</v>
      </c>
      <c r="I35" s="115">
        <v>-173</v>
      </c>
      <c r="J35" s="116">
        <v>-15.915363385464582</v>
      </c>
    </row>
    <row r="36" spans="1:10" s="110" customFormat="1" ht="24.95" customHeight="1" x14ac:dyDescent="0.2">
      <c r="A36" s="294" t="s">
        <v>173</v>
      </c>
      <c r="B36" s="295" t="s">
        <v>174</v>
      </c>
      <c r="C36" s="125">
        <v>78.744209984559959</v>
      </c>
      <c r="D36" s="143">
        <v>4590</v>
      </c>
      <c r="E36" s="144">
        <v>4036</v>
      </c>
      <c r="F36" s="144">
        <v>5535</v>
      </c>
      <c r="G36" s="144">
        <v>4320</v>
      </c>
      <c r="H36" s="145">
        <v>4365</v>
      </c>
      <c r="I36" s="143">
        <v>225</v>
      </c>
      <c r="J36" s="146">
        <v>5.1546391752577323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5829</v>
      </c>
      <c r="F11" s="264">
        <v>5044</v>
      </c>
      <c r="G11" s="264">
        <v>7258</v>
      </c>
      <c r="H11" s="264">
        <v>5764</v>
      </c>
      <c r="I11" s="265">
        <v>5721</v>
      </c>
      <c r="J11" s="263">
        <v>108</v>
      </c>
      <c r="K11" s="266">
        <v>1.8877818563188253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34.191113398524621</v>
      </c>
      <c r="E13" s="115">
        <v>1993</v>
      </c>
      <c r="F13" s="114">
        <v>2154</v>
      </c>
      <c r="G13" s="114">
        <v>2296</v>
      </c>
      <c r="H13" s="114">
        <v>2233</v>
      </c>
      <c r="I13" s="140">
        <v>1841</v>
      </c>
      <c r="J13" s="115">
        <v>152</v>
      </c>
      <c r="K13" s="116">
        <v>8.2563824008690929</v>
      </c>
    </row>
    <row r="14" spans="1:15" ht="15.95" customHeight="1" x14ac:dyDescent="0.2">
      <c r="A14" s="306" t="s">
        <v>230</v>
      </c>
      <c r="B14" s="307"/>
      <c r="C14" s="308"/>
      <c r="D14" s="113">
        <v>51.312403499742665</v>
      </c>
      <c r="E14" s="115">
        <v>2991</v>
      </c>
      <c r="F14" s="114">
        <v>2262</v>
      </c>
      <c r="G14" s="114">
        <v>4104</v>
      </c>
      <c r="H14" s="114">
        <v>2804</v>
      </c>
      <c r="I14" s="140">
        <v>2994</v>
      </c>
      <c r="J14" s="115">
        <v>-3</v>
      </c>
      <c r="K14" s="116">
        <v>-0.10020040080160321</v>
      </c>
    </row>
    <row r="15" spans="1:15" ht="15.95" customHeight="1" x14ac:dyDescent="0.2">
      <c r="A15" s="306" t="s">
        <v>231</v>
      </c>
      <c r="B15" s="307"/>
      <c r="C15" s="308"/>
      <c r="D15" s="113">
        <v>8.0631326127980785</v>
      </c>
      <c r="E15" s="115">
        <v>470</v>
      </c>
      <c r="F15" s="114">
        <v>351</v>
      </c>
      <c r="G15" s="114">
        <v>494</v>
      </c>
      <c r="H15" s="114">
        <v>404</v>
      </c>
      <c r="I15" s="140">
        <v>472</v>
      </c>
      <c r="J15" s="115">
        <v>-2</v>
      </c>
      <c r="K15" s="116">
        <v>-0.42372881355932202</v>
      </c>
    </row>
    <row r="16" spans="1:15" ht="15.95" customHeight="1" x14ac:dyDescent="0.2">
      <c r="A16" s="306" t="s">
        <v>232</v>
      </c>
      <c r="B16" s="307"/>
      <c r="C16" s="308"/>
      <c r="D16" s="113">
        <v>6.4333504889346376</v>
      </c>
      <c r="E16" s="115">
        <v>375</v>
      </c>
      <c r="F16" s="114">
        <v>277</v>
      </c>
      <c r="G16" s="114">
        <v>355</v>
      </c>
      <c r="H16" s="114">
        <v>323</v>
      </c>
      <c r="I16" s="140">
        <v>413</v>
      </c>
      <c r="J16" s="115">
        <v>-38</v>
      </c>
      <c r="K16" s="116">
        <v>-9.2009685230024214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4.1173443129181679</v>
      </c>
      <c r="E18" s="115">
        <v>240</v>
      </c>
      <c r="F18" s="114">
        <v>291</v>
      </c>
      <c r="G18" s="114">
        <v>481</v>
      </c>
      <c r="H18" s="114">
        <v>322</v>
      </c>
      <c r="I18" s="140">
        <v>195</v>
      </c>
      <c r="J18" s="115">
        <v>45</v>
      </c>
      <c r="K18" s="116">
        <v>23.076923076923077</v>
      </c>
    </row>
    <row r="19" spans="1:11" ht="14.1" customHeight="1" x14ac:dyDescent="0.2">
      <c r="A19" s="306" t="s">
        <v>235</v>
      </c>
      <c r="B19" s="307" t="s">
        <v>236</v>
      </c>
      <c r="C19" s="308"/>
      <c r="D19" s="113">
        <v>3.534053868588094</v>
      </c>
      <c r="E19" s="115">
        <v>206</v>
      </c>
      <c r="F19" s="114">
        <v>257</v>
      </c>
      <c r="G19" s="114">
        <v>426</v>
      </c>
      <c r="H19" s="114">
        <v>286</v>
      </c>
      <c r="I19" s="140">
        <v>156</v>
      </c>
      <c r="J19" s="115">
        <v>50</v>
      </c>
      <c r="K19" s="116">
        <v>32.051282051282051</v>
      </c>
    </row>
    <row r="20" spans="1:11" ht="14.1" customHeight="1" x14ac:dyDescent="0.2">
      <c r="A20" s="306">
        <v>12</v>
      </c>
      <c r="B20" s="307" t="s">
        <v>237</v>
      </c>
      <c r="C20" s="308"/>
      <c r="D20" s="113">
        <v>3.6198318751072227</v>
      </c>
      <c r="E20" s="115">
        <v>211</v>
      </c>
      <c r="F20" s="114">
        <v>99</v>
      </c>
      <c r="G20" s="114">
        <v>152</v>
      </c>
      <c r="H20" s="114">
        <v>163</v>
      </c>
      <c r="I20" s="140">
        <v>187</v>
      </c>
      <c r="J20" s="115">
        <v>24</v>
      </c>
      <c r="K20" s="116">
        <v>12.834224598930481</v>
      </c>
    </row>
    <row r="21" spans="1:11" ht="14.1" customHeight="1" x14ac:dyDescent="0.2">
      <c r="A21" s="306">
        <v>21</v>
      </c>
      <c r="B21" s="307" t="s">
        <v>238</v>
      </c>
      <c r="C21" s="308"/>
      <c r="D21" s="113">
        <v>0.30880082346886256</v>
      </c>
      <c r="E21" s="115">
        <v>18</v>
      </c>
      <c r="F21" s="114">
        <v>13</v>
      </c>
      <c r="G21" s="114">
        <v>14</v>
      </c>
      <c r="H21" s="114">
        <v>25</v>
      </c>
      <c r="I21" s="140">
        <v>9</v>
      </c>
      <c r="J21" s="115">
        <v>9</v>
      </c>
      <c r="K21" s="116">
        <v>100</v>
      </c>
    </row>
    <row r="22" spans="1:11" ht="14.1" customHeight="1" x14ac:dyDescent="0.2">
      <c r="A22" s="306">
        <v>22</v>
      </c>
      <c r="B22" s="307" t="s">
        <v>239</v>
      </c>
      <c r="C22" s="308"/>
      <c r="D22" s="113">
        <v>2.1959169668896896</v>
      </c>
      <c r="E22" s="115">
        <v>128</v>
      </c>
      <c r="F22" s="114">
        <v>145</v>
      </c>
      <c r="G22" s="114">
        <v>86</v>
      </c>
      <c r="H22" s="114">
        <v>52</v>
      </c>
      <c r="I22" s="140">
        <v>57</v>
      </c>
      <c r="J22" s="115">
        <v>71</v>
      </c>
      <c r="K22" s="116">
        <v>124.56140350877193</v>
      </c>
    </row>
    <row r="23" spans="1:11" ht="14.1" customHeight="1" x14ac:dyDescent="0.2">
      <c r="A23" s="306">
        <v>23</v>
      </c>
      <c r="B23" s="307" t="s">
        <v>240</v>
      </c>
      <c r="C23" s="308"/>
      <c r="D23" s="113">
        <v>0.56613484302624806</v>
      </c>
      <c r="E23" s="115">
        <v>33</v>
      </c>
      <c r="F23" s="114">
        <v>18</v>
      </c>
      <c r="G23" s="114">
        <v>42</v>
      </c>
      <c r="H23" s="114">
        <v>26</v>
      </c>
      <c r="I23" s="140">
        <v>18</v>
      </c>
      <c r="J23" s="115">
        <v>15</v>
      </c>
      <c r="K23" s="116">
        <v>83.333333333333329</v>
      </c>
    </row>
    <row r="24" spans="1:11" ht="14.1" customHeight="1" x14ac:dyDescent="0.2">
      <c r="A24" s="306">
        <v>24</v>
      </c>
      <c r="B24" s="307" t="s">
        <v>241</v>
      </c>
      <c r="C24" s="308"/>
      <c r="D24" s="113">
        <v>1.3896037056098816</v>
      </c>
      <c r="E24" s="115">
        <v>81</v>
      </c>
      <c r="F24" s="114">
        <v>66</v>
      </c>
      <c r="G24" s="114">
        <v>124</v>
      </c>
      <c r="H24" s="114">
        <v>76</v>
      </c>
      <c r="I24" s="140">
        <v>125</v>
      </c>
      <c r="J24" s="115">
        <v>-44</v>
      </c>
      <c r="K24" s="116">
        <v>-35.200000000000003</v>
      </c>
    </row>
    <row r="25" spans="1:11" ht="14.1" customHeight="1" x14ac:dyDescent="0.2">
      <c r="A25" s="306">
        <v>25</v>
      </c>
      <c r="B25" s="307" t="s">
        <v>242</v>
      </c>
      <c r="C25" s="308"/>
      <c r="D25" s="113">
        <v>3.9286326985760849</v>
      </c>
      <c r="E25" s="115">
        <v>229</v>
      </c>
      <c r="F25" s="114">
        <v>124</v>
      </c>
      <c r="G25" s="114">
        <v>253</v>
      </c>
      <c r="H25" s="114">
        <v>168</v>
      </c>
      <c r="I25" s="140">
        <v>222</v>
      </c>
      <c r="J25" s="115">
        <v>7</v>
      </c>
      <c r="K25" s="116">
        <v>3.1531531531531534</v>
      </c>
    </row>
    <row r="26" spans="1:11" ht="14.1" customHeight="1" x14ac:dyDescent="0.2">
      <c r="A26" s="306">
        <v>26</v>
      </c>
      <c r="B26" s="307" t="s">
        <v>243</v>
      </c>
      <c r="C26" s="308"/>
      <c r="D26" s="113">
        <v>2.1101389603705609</v>
      </c>
      <c r="E26" s="115">
        <v>123</v>
      </c>
      <c r="F26" s="114">
        <v>65</v>
      </c>
      <c r="G26" s="114">
        <v>136</v>
      </c>
      <c r="H26" s="114">
        <v>82</v>
      </c>
      <c r="I26" s="140">
        <v>131</v>
      </c>
      <c r="J26" s="115">
        <v>-8</v>
      </c>
      <c r="K26" s="116">
        <v>-6.106870229007634</v>
      </c>
    </row>
    <row r="27" spans="1:11" ht="14.1" customHeight="1" x14ac:dyDescent="0.2">
      <c r="A27" s="306">
        <v>27</v>
      </c>
      <c r="B27" s="307" t="s">
        <v>244</v>
      </c>
      <c r="C27" s="308"/>
      <c r="D27" s="113">
        <v>1.1322696860524961</v>
      </c>
      <c r="E27" s="115">
        <v>66</v>
      </c>
      <c r="F27" s="114">
        <v>51</v>
      </c>
      <c r="G27" s="114">
        <v>66</v>
      </c>
      <c r="H27" s="114">
        <v>70</v>
      </c>
      <c r="I27" s="140">
        <v>81</v>
      </c>
      <c r="J27" s="115">
        <v>-15</v>
      </c>
      <c r="K27" s="116">
        <v>-18.518518518518519</v>
      </c>
    </row>
    <row r="28" spans="1:11" ht="14.1" customHeight="1" x14ac:dyDescent="0.2">
      <c r="A28" s="306">
        <v>28</v>
      </c>
      <c r="B28" s="307" t="s">
        <v>245</v>
      </c>
      <c r="C28" s="308"/>
      <c r="D28" s="113">
        <v>0.1372448104306056</v>
      </c>
      <c r="E28" s="115">
        <v>8</v>
      </c>
      <c r="F28" s="114">
        <v>9</v>
      </c>
      <c r="G28" s="114">
        <v>15</v>
      </c>
      <c r="H28" s="114">
        <v>24</v>
      </c>
      <c r="I28" s="140">
        <v>11</v>
      </c>
      <c r="J28" s="115">
        <v>-3</v>
      </c>
      <c r="K28" s="116">
        <v>-27.272727272727273</v>
      </c>
    </row>
    <row r="29" spans="1:11" ht="14.1" customHeight="1" x14ac:dyDescent="0.2">
      <c r="A29" s="306">
        <v>29</v>
      </c>
      <c r="B29" s="307" t="s">
        <v>246</v>
      </c>
      <c r="C29" s="308"/>
      <c r="D29" s="113">
        <v>3.6884542803225253</v>
      </c>
      <c r="E29" s="115">
        <v>215</v>
      </c>
      <c r="F29" s="114">
        <v>172</v>
      </c>
      <c r="G29" s="114">
        <v>222</v>
      </c>
      <c r="H29" s="114">
        <v>170</v>
      </c>
      <c r="I29" s="140">
        <v>227</v>
      </c>
      <c r="J29" s="115">
        <v>-12</v>
      </c>
      <c r="K29" s="116">
        <v>-5.286343612334802</v>
      </c>
    </row>
    <row r="30" spans="1:11" ht="14.1" customHeight="1" x14ac:dyDescent="0.2">
      <c r="A30" s="306" t="s">
        <v>247</v>
      </c>
      <c r="B30" s="307" t="s">
        <v>248</v>
      </c>
      <c r="C30" s="308"/>
      <c r="D30" s="113">
        <v>1.5096929147366616</v>
      </c>
      <c r="E30" s="115">
        <v>88</v>
      </c>
      <c r="F30" s="114">
        <v>72</v>
      </c>
      <c r="G30" s="114">
        <v>94</v>
      </c>
      <c r="H30" s="114">
        <v>52</v>
      </c>
      <c r="I30" s="140">
        <v>83</v>
      </c>
      <c r="J30" s="115">
        <v>5</v>
      </c>
      <c r="K30" s="116">
        <v>6.024096385542169</v>
      </c>
    </row>
    <row r="31" spans="1:11" ht="14.1" customHeight="1" x14ac:dyDescent="0.2">
      <c r="A31" s="306" t="s">
        <v>249</v>
      </c>
      <c r="B31" s="307" t="s">
        <v>250</v>
      </c>
      <c r="C31" s="308"/>
      <c r="D31" s="113">
        <v>2.178761365585864</v>
      </c>
      <c r="E31" s="115">
        <v>127</v>
      </c>
      <c r="F31" s="114">
        <v>100</v>
      </c>
      <c r="G31" s="114">
        <v>128</v>
      </c>
      <c r="H31" s="114">
        <v>118</v>
      </c>
      <c r="I31" s="140">
        <v>144</v>
      </c>
      <c r="J31" s="115">
        <v>-17</v>
      </c>
      <c r="K31" s="116">
        <v>-11.805555555555555</v>
      </c>
    </row>
    <row r="32" spans="1:11" ht="14.1" customHeight="1" x14ac:dyDescent="0.2">
      <c r="A32" s="306">
        <v>31</v>
      </c>
      <c r="B32" s="307" t="s">
        <v>251</v>
      </c>
      <c r="C32" s="308"/>
      <c r="D32" s="113">
        <v>0.48035683650711958</v>
      </c>
      <c r="E32" s="115">
        <v>28</v>
      </c>
      <c r="F32" s="114">
        <v>31</v>
      </c>
      <c r="G32" s="114">
        <v>39</v>
      </c>
      <c r="H32" s="114">
        <v>49</v>
      </c>
      <c r="I32" s="140">
        <v>30</v>
      </c>
      <c r="J32" s="115">
        <v>-2</v>
      </c>
      <c r="K32" s="116">
        <v>-6.666666666666667</v>
      </c>
    </row>
    <row r="33" spans="1:11" ht="14.1" customHeight="1" x14ac:dyDescent="0.2">
      <c r="A33" s="306">
        <v>32</v>
      </c>
      <c r="B33" s="307" t="s">
        <v>252</v>
      </c>
      <c r="C33" s="308"/>
      <c r="D33" s="113">
        <v>4.1516555155258192</v>
      </c>
      <c r="E33" s="115">
        <v>242</v>
      </c>
      <c r="F33" s="114">
        <v>134</v>
      </c>
      <c r="G33" s="114">
        <v>255</v>
      </c>
      <c r="H33" s="114">
        <v>287</v>
      </c>
      <c r="I33" s="140">
        <v>327</v>
      </c>
      <c r="J33" s="115">
        <v>-85</v>
      </c>
      <c r="K33" s="116">
        <v>-25.99388379204893</v>
      </c>
    </row>
    <row r="34" spans="1:11" ht="14.1" customHeight="1" x14ac:dyDescent="0.2">
      <c r="A34" s="306">
        <v>33</v>
      </c>
      <c r="B34" s="307" t="s">
        <v>253</v>
      </c>
      <c r="C34" s="308"/>
      <c r="D34" s="113">
        <v>1.47538171212901</v>
      </c>
      <c r="E34" s="115">
        <v>86</v>
      </c>
      <c r="F34" s="114">
        <v>58</v>
      </c>
      <c r="G34" s="114">
        <v>154</v>
      </c>
      <c r="H34" s="114">
        <v>85</v>
      </c>
      <c r="I34" s="140">
        <v>97</v>
      </c>
      <c r="J34" s="115">
        <v>-11</v>
      </c>
      <c r="K34" s="116">
        <v>-11.340206185567011</v>
      </c>
    </row>
    <row r="35" spans="1:11" ht="14.1" customHeight="1" x14ac:dyDescent="0.2">
      <c r="A35" s="306">
        <v>34</v>
      </c>
      <c r="B35" s="307" t="s">
        <v>254</v>
      </c>
      <c r="C35" s="308"/>
      <c r="D35" s="113">
        <v>1.7155601303825698</v>
      </c>
      <c r="E35" s="115">
        <v>100</v>
      </c>
      <c r="F35" s="114">
        <v>97</v>
      </c>
      <c r="G35" s="114">
        <v>162</v>
      </c>
      <c r="H35" s="114">
        <v>95</v>
      </c>
      <c r="I35" s="140">
        <v>123</v>
      </c>
      <c r="J35" s="115">
        <v>-23</v>
      </c>
      <c r="K35" s="116">
        <v>-18.699186991869919</v>
      </c>
    </row>
    <row r="36" spans="1:11" ht="14.1" customHeight="1" x14ac:dyDescent="0.2">
      <c r="A36" s="306">
        <v>41</v>
      </c>
      <c r="B36" s="307" t="s">
        <v>255</v>
      </c>
      <c r="C36" s="308"/>
      <c r="D36" s="113">
        <v>0.30880082346886256</v>
      </c>
      <c r="E36" s="115">
        <v>18</v>
      </c>
      <c r="F36" s="114">
        <v>18</v>
      </c>
      <c r="G36" s="114">
        <v>21</v>
      </c>
      <c r="H36" s="114">
        <v>25</v>
      </c>
      <c r="I36" s="140">
        <v>21</v>
      </c>
      <c r="J36" s="115">
        <v>-3</v>
      </c>
      <c r="K36" s="116">
        <v>-14.285714285714286</v>
      </c>
    </row>
    <row r="37" spans="1:11" ht="14.1" customHeight="1" x14ac:dyDescent="0.2">
      <c r="A37" s="306">
        <v>42</v>
      </c>
      <c r="B37" s="307" t="s">
        <v>256</v>
      </c>
      <c r="C37" s="308"/>
      <c r="D37" s="113">
        <v>0.1029336078229542</v>
      </c>
      <c r="E37" s="115">
        <v>6</v>
      </c>
      <c r="F37" s="114">
        <v>5</v>
      </c>
      <c r="G37" s="114">
        <v>13</v>
      </c>
      <c r="H37" s="114">
        <v>4</v>
      </c>
      <c r="I37" s="140">
        <v>8</v>
      </c>
      <c r="J37" s="115">
        <v>-2</v>
      </c>
      <c r="K37" s="116">
        <v>-25</v>
      </c>
    </row>
    <row r="38" spans="1:11" ht="14.1" customHeight="1" x14ac:dyDescent="0.2">
      <c r="A38" s="306">
        <v>43</v>
      </c>
      <c r="B38" s="307" t="s">
        <v>257</v>
      </c>
      <c r="C38" s="308"/>
      <c r="D38" s="113">
        <v>0.63475724824155089</v>
      </c>
      <c r="E38" s="115">
        <v>37</v>
      </c>
      <c r="F38" s="114">
        <v>29</v>
      </c>
      <c r="G38" s="114">
        <v>56</v>
      </c>
      <c r="H38" s="114">
        <v>36</v>
      </c>
      <c r="I38" s="140">
        <v>42</v>
      </c>
      <c r="J38" s="115">
        <v>-5</v>
      </c>
      <c r="K38" s="116">
        <v>-11.904761904761905</v>
      </c>
    </row>
    <row r="39" spans="1:11" ht="14.1" customHeight="1" x14ac:dyDescent="0.2">
      <c r="A39" s="306">
        <v>51</v>
      </c>
      <c r="B39" s="307" t="s">
        <v>258</v>
      </c>
      <c r="C39" s="308"/>
      <c r="D39" s="113">
        <v>14.942528735632184</v>
      </c>
      <c r="E39" s="115">
        <v>871</v>
      </c>
      <c r="F39" s="114">
        <v>1134</v>
      </c>
      <c r="G39" s="114">
        <v>1167</v>
      </c>
      <c r="H39" s="114">
        <v>1219</v>
      </c>
      <c r="I39" s="140">
        <v>891</v>
      </c>
      <c r="J39" s="115">
        <v>-20</v>
      </c>
      <c r="K39" s="116">
        <v>-2.244668911335578</v>
      </c>
    </row>
    <row r="40" spans="1:11" ht="14.1" customHeight="1" x14ac:dyDescent="0.2">
      <c r="A40" s="306" t="s">
        <v>259</v>
      </c>
      <c r="B40" s="307" t="s">
        <v>260</v>
      </c>
      <c r="C40" s="308"/>
      <c r="D40" s="113">
        <v>13.861725853491166</v>
      </c>
      <c r="E40" s="115">
        <v>808</v>
      </c>
      <c r="F40" s="114">
        <v>1087</v>
      </c>
      <c r="G40" s="114">
        <v>1090</v>
      </c>
      <c r="H40" s="114">
        <v>1164</v>
      </c>
      <c r="I40" s="140">
        <v>840</v>
      </c>
      <c r="J40" s="115">
        <v>-32</v>
      </c>
      <c r="K40" s="116">
        <v>-3.8095238095238093</v>
      </c>
    </row>
    <row r="41" spans="1:11" ht="14.1" customHeight="1" x14ac:dyDescent="0.2">
      <c r="A41" s="306"/>
      <c r="B41" s="307" t="s">
        <v>261</v>
      </c>
      <c r="C41" s="308"/>
      <c r="D41" s="113">
        <v>12.935323383084578</v>
      </c>
      <c r="E41" s="115">
        <v>754</v>
      </c>
      <c r="F41" s="114">
        <v>1053</v>
      </c>
      <c r="G41" s="114">
        <v>1032</v>
      </c>
      <c r="H41" s="114">
        <v>1132</v>
      </c>
      <c r="I41" s="140">
        <v>795</v>
      </c>
      <c r="J41" s="115">
        <v>-41</v>
      </c>
      <c r="K41" s="116">
        <v>-5.1572327044025155</v>
      </c>
    </row>
    <row r="42" spans="1:11" ht="14.1" customHeight="1" x14ac:dyDescent="0.2">
      <c r="A42" s="306">
        <v>52</v>
      </c>
      <c r="B42" s="307" t="s">
        <v>262</v>
      </c>
      <c r="C42" s="308"/>
      <c r="D42" s="113">
        <v>5.0780579859324071</v>
      </c>
      <c r="E42" s="115">
        <v>296</v>
      </c>
      <c r="F42" s="114">
        <v>279</v>
      </c>
      <c r="G42" s="114">
        <v>362</v>
      </c>
      <c r="H42" s="114">
        <v>382</v>
      </c>
      <c r="I42" s="140">
        <v>365</v>
      </c>
      <c r="J42" s="115">
        <v>-69</v>
      </c>
      <c r="K42" s="116">
        <v>-18.904109589041095</v>
      </c>
    </row>
    <row r="43" spans="1:11" ht="14.1" customHeight="1" x14ac:dyDescent="0.2">
      <c r="A43" s="306" t="s">
        <v>263</v>
      </c>
      <c r="B43" s="307" t="s">
        <v>264</v>
      </c>
      <c r="C43" s="308"/>
      <c r="D43" s="113">
        <v>4.3232115285640758</v>
      </c>
      <c r="E43" s="115">
        <v>252</v>
      </c>
      <c r="F43" s="114">
        <v>256</v>
      </c>
      <c r="G43" s="114">
        <v>311</v>
      </c>
      <c r="H43" s="114">
        <v>315</v>
      </c>
      <c r="I43" s="140">
        <v>300</v>
      </c>
      <c r="J43" s="115">
        <v>-48</v>
      </c>
      <c r="K43" s="116">
        <v>-16</v>
      </c>
    </row>
    <row r="44" spans="1:11" ht="14.1" customHeight="1" x14ac:dyDescent="0.2">
      <c r="A44" s="306">
        <v>53</v>
      </c>
      <c r="B44" s="307" t="s">
        <v>265</v>
      </c>
      <c r="C44" s="308"/>
      <c r="D44" s="113">
        <v>0.70337965345685372</v>
      </c>
      <c r="E44" s="115">
        <v>41</v>
      </c>
      <c r="F44" s="114">
        <v>27</v>
      </c>
      <c r="G44" s="114">
        <v>22</v>
      </c>
      <c r="H44" s="114">
        <v>42</v>
      </c>
      <c r="I44" s="140">
        <v>40</v>
      </c>
      <c r="J44" s="115">
        <v>1</v>
      </c>
      <c r="K44" s="116">
        <v>2.5</v>
      </c>
    </row>
    <row r="45" spans="1:11" ht="14.1" customHeight="1" x14ac:dyDescent="0.2">
      <c r="A45" s="306" t="s">
        <v>266</v>
      </c>
      <c r="B45" s="307" t="s">
        <v>267</v>
      </c>
      <c r="C45" s="308"/>
      <c r="D45" s="113">
        <v>0.68622405215302795</v>
      </c>
      <c r="E45" s="115">
        <v>40</v>
      </c>
      <c r="F45" s="114">
        <v>25</v>
      </c>
      <c r="G45" s="114">
        <v>21</v>
      </c>
      <c r="H45" s="114">
        <v>42</v>
      </c>
      <c r="I45" s="140">
        <v>39</v>
      </c>
      <c r="J45" s="115">
        <v>1</v>
      </c>
      <c r="K45" s="116">
        <v>2.5641025641025643</v>
      </c>
    </row>
    <row r="46" spans="1:11" ht="14.1" customHeight="1" x14ac:dyDescent="0.2">
      <c r="A46" s="306">
        <v>54</v>
      </c>
      <c r="B46" s="307" t="s">
        <v>268</v>
      </c>
      <c r="C46" s="308"/>
      <c r="D46" s="113">
        <v>4.3232115285640758</v>
      </c>
      <c r="E46" s="115">
        <v>252</v>
      </c>
      <c r="F46" s="114">
        <v>203</v>
      </c>
      <c r="G46" s="114">
        <v>204</v>
      </c>
      <c r="H46" s="114">
        <v>202</v>
      </c>
      <c r="I46" s="140">
        <v>228</v>
      </c>
      <c r="J46" s="115">
        <v>24</v>
      </c>
      <c r="K46" s="116">
        <v>10.526315789473685</v>
      </c>
    </row>
    <row r="47" spans="1:11" ht="14.1" customHeight="1" x14ac:dyDescent="0.2">
      <c r="A47" s="306">
        <v>61</v>
      </c>
      <c r="B47" s="307" t="s">
        <v>269</v>
      </c>
      <c r="C47" s="308"/>
      <c r="D47" s="113">
        <v>2.6591182020929836</v>
      </c>
      <c r="E47" s="115">
        <v>155</v>
      </c>
      <c r="F47" s="114">
        <v>100</v>
      </c>
      <c r="G47" s="114">
        <v>214</v>
      </c>
      <c r="H47" s="114">
        <v>152</v>
      </c>
      <c r="I47" s="140">
        <v>159</v>
      </c>
      <c r="J47" s="115">
        <v>-4</v>
      </c>
      <c r="K47" s="116">
        <v>-2.5157232704402515</v>
      </c>
    </row>
    <row r="48" spans="1:11" ht="14.1" customHeight="1" x14ac:dyDescent="0.2">
      <c r="A48" s="306">
        <v>62</v>
      </c>
      <c r="B48" s="307" t="s">
        <v>270</v>
      </c>
      <c r="C48" s="308"/>
      <c r="D48" s="113">
        <v>9.6929147366615194</v>
      </c>
      <c r="E48" s="115">
        <v>565</v>
      </c>
      <c r="F48" s="114">
        <v>421</v>
      </c>
      <c r="G48" s="114">
        <v>661</v>
      </c>
      <c r="H48" s="114">
        <v>451</v>
      </c>
      <c r="I48" s="140">
        <v>417</v>
      </c>
      <c r="J48" s="115">
        <v>148</v>
      </c>
      <c r="K48" s="116">
        <v>35.491606714628297</v>
      </c>
    </row>
    <row r="49" spans="1:11" ht="14.1" customHeight="1" x14ac:dyDescent="0.2">
      <c r="A49" s="306">
        <v>63</v>
      </c>
      <c r="B49" s="307" t="s">
        <v>271</v>
      </c>
      <c r="C49" s="308"/>
      <c r="D49" s="113">
        <v>3.0193858294733231</v>
      </c>
      <c r="E49" s="115">
        <v>176</v>
      </c>
      <c r="F49" s="114">
        <v>154</v>
      </c>
      <c r="G49" s="114">
        <v>183</v>
      </c>
      <c r="H49" s="114">
        <v>180</v>
      </c>
      <c r="I49" s="140">
        <v>154</v>
      </c>
      <c r="J49" s="115">
        <v>22</v>
      </c>
      <c r="K49" s="116">
        <v>14.285714285714286</v>
      </c>
    </row>
    <row r="50" spans="1:11" ht="14.1" customHeight="1" x14ac:dyDescent="0.2">
      <c r="A50" s="306" t="s">
        <v>272</v>
      </c>
      <c r="B50" s="307" t="s">
        <v>273</v>
      </c>
      <c r="C50" s="308"/>
      <c r="D50" s="113">
        <v>0.36026762738033968</v>
      </c>
      <c r="E50" s="115">
        <v>21</v>
      </c>
      <c r="F50" s="114">
        <v>17</v>
      </c>
      <c r="G50" s="114">
        <v>38</v>
      </c>
      <c r="H50" s="114">
        <v>34</v>
      </c>
      <c r="I50" s="140">
        <v>25</v>
      </c>
      <c r="J50" s="115">
        <v>-4</v>
      </c>
      <c r="K50" s="116">
        <v>-16</v>
      </c>
    </row>
    <row r="51" spans="1:11" ht="14.1" customHeight="1" x14ac:dyDescent="0.2">
      <c r="A51" s="306" t="s">
        <v>274</v>
      </c>
      <c r="B51" s="307" t="s">
        <v>275</v>
      </c>
      <c r="C51" s="308"/>
      <c r="D51" s="113">
        <v>2.3331617773202953</v>
      </c>
      <c r="E51" s="115">
        <v>136</v>
      </c>
      <c r="F51" s="114">
        <v>130</v>
      </c>
      <c r="G51" s="114">
        <v>135</v>
      </c>
      <c r="H51" s="114">
        <v>142</v>
      </c>
      <c r="I51" s="140">
        <v>117</v>
      </c>
      <c r="J51" s="115">
        <v>19</v>
      </c>
      <c r="K51" s="116">
        <v>16.239316239316238</v>
      </c>
    </row>
    <row r="52" spans="1:11" ht="14.1" customHeight="1" x14ac:dyDescent="0.2">
      <c r="A52" s="306">
        <v>71</v>
      </c>
      <c r="B52" s="307" t="s">
        <v>276</v>
      </c>
      <c r="C52" s="308"/>
      <c r="D52" s="113">
        <v>8.1832218219248585</v>
      </c>
      <c r="E52" s="115">
        <v>477</v>
      </c>
      <c r="F52" s="114">
        <v>400</v>
      </c>
      <c r="G52" s="114">
        <v>488</v>
      </c>
      <c r="H52" s="114">
        <v>441</v>
      </c>
      <c r="I52" s="140">
        <v>471</v>
      </c>
      <c r="J52" s="115">
        <v>6</v>
      </c>
      <c r="K52" s="116">
        <v>1.2738853503184713</v>
      </c>
    </row>
    <row r="53" spans="1:11" ht="14.1" customHeight="1" x14ac:dyDescent="0.2">
      <c r="A53" s="306" t="s">
        <v>277</v>
      </c>
      <c r="B53" s="307" t="s">
        <v>278</v>
      </c>
      <c r="C53" s="308"/>
      <c r="D53" s="113">
        <v>3.2080974438154057</v>
      </c>
      <c r="E53" s="115">
        <v>187</v>
      </c>
      <c r="F53" s="114">
        <v>140</v>
      </c>
      <c r="G53" s="114">
        <v>196</v>
      </c>
      <c r="H53" s="114">
        <v>149</v>
      </c>
      <c r="I53" s="140">
        <v>187</v>
      </c>
      <c r="J53" s="115">
        <v>0</v>
      </c>
      <c r="K53" s="116">
        <v>0</v>
      </c>
    </row>
    <row r="54" spans="1:11" ht="14.1" customHeight="1" x14ac:dyDescent="0.2">
      <c r="A54" s="306" t="s">
        <v>279</v>
      </c>
      <c r="B54" s="307" t="s">
        <v>280</v>
      </c>
      <c r="C54" s="308"/>
      <c r="D54" s="113">
        <v>4.3575227311717279</v>
      </c>
      <c r="E54" s="115">
        <v>254</v>
      </c>
      <c r="F54" s="114">
        <v>224</v>
      </c>
      <c r="G54" s="114">
        <v>258</v>
      </c>
      <c r="H54" s="114">
        <v>255</v>
      </c>
      <c r="I54" s="140">
        <v>243</v>
      </c>
      <c r="J54" s="115">
        <v>11</v>
      </c>
      <c r="K54" s="116">
        <v>4.5267489711934159</v>
      </c>
    </row>
    <row r="55" spans="1:11" ht="14.1" customHeight="1" x14ac:dyDescent="0.2">
      <c r="A55" s="306">
        <v>72</v>
      </c>
      <c r="B55" s="307" t="s">
        <v>281</v>
      </c>
      <c r="C55" s="308"/>
      <c r="D55" s="113">
        <v>1.5096929147366616</v>
      </c>
      <c r="E55" s="115">
        <v>88</v>
      </c>
      <c r="F55" s="114">
        <v>58</v>
      </c>
      <c r="G55" s="114">
        <v>132</v>
      </c>
      <c r="H55" s="114">
        <v>79</v>
      </c>
      <c r="I55" s="140">
        <v>78</v>
      </c>
      <c r="J55" s="115">
        <v>10</v>
      </c>
      <c r="K55" s="116">
        <v>12.820512820512821</v>
      </c>
    </row>
    <row r="56" spans="1:11" ht="14.1" customHeight="1" x14ac:dyDescent="0.2">
      <c r="A56" s="306" t="s">
        <v>282</v>
      </c>
      <c r="B56" s="307" t="s">
        <v>283</v>
      </c>
      <c r="C56" s="308"/>
      <c r="D56" s="113">
        <v>0.48035683650711958</v>
      </c>
      <c r="E56" s="115">
        <v>28</v>
      </c>
      <c r="F56" s="114">
        <v>14</v>
      </c>
      <c r="G56" s="114">
        <v>51</v>
      </c>
      <c r="H56" s="114">
        <v>20</v>
      </c>
      <c r="I56" s="140">
        <v>22</v>
      </c>
      <c r="J56" s="115">
        <v>6</v>
      </c>
      <c r="K56" s="116">
        <v>27.272727272727273</v>
      </c>
    </row>
    <row r="57" spans="1:11" ht="14.1" customHeight="1" x14ac:dyDescent="0.2">
      <c r="A57" s="306" t="s">
        <v>284</v>
      </c>
      <c r="B57" s="307" t="s">
        <v>285</v>
      </c>
      <c r="C57" s="308"/>
      <c r="D57" s="113">
        <v>0.73769085606450502</v>
      </c>
      <c r="E57" s="115">
        <v>43</v>
      </c>
      <c r="F57" s="114">
        <v>24</v>
      </c>
      <c r="G57" s="114">
        <v>40</v>
      </c>
      <c r="H57" s="114">
        <v>43</v>
      </c>
      <c r="I57" s="140">
        <v>39</v>
      </c>
      <c r="J57" s="115">
        <v>4</v>
      </c>
      <c r="K57" s="116">
        <v>10.256410256410257</v>
      </c>
    </row>
    <row r="58" spans="1:11" ht="14.1" customHeight="1" x14ac:dyDescent="0.2">
      <c r="A58" s="306">
        <v>73</v>
      </c>
      <c r="B58" s="307" t="s">
        <v>286</v>
      </c>
      <c r="C58" s="308"/>
      <c r="D58" s="113">
        <v>1.3896037056098816</v>
      </c>
      <c r="E58" s="115">
        <v>81</v>
      </c>
      <c r="F58" s="114">
        <v>62</v>
      </c>
      <c r="G58" s="114">
        <v>114</v>
      </c>
      <c r="H58" s="114">
        <v>80</v>
      </c>
      <c r="I58" s="140">
        <v>56</v>
      </c>
      <c r="J58" s="115">
        <v>25</v>
      </c>
      <c r="K58" s="116">
        <v>44.642857142857146</v>
      </c>
    </row>
    <row r="59" spans="1:11" ht="14.1" customHeight="1" x14ac:dyDescent="0.2">
      <c r="A59" s="306" t="s">
        <v>287</v>
      </c>
      <c r="B59" s="307" t="s">
        <v>288</v>
      </c>
      <c r="C59" s="308"/>
      <c r="D59" s="113">
        <v>1.0121804769257163</v>
      </c>
      <c r="E59" s="115">
        <v>59</v>
      </c>
      <c r="F59" s="114">
        <v>44</v>
      </c>
      <c r="G59" s="114">
        <v>92</v>
      </c>
      <c r="H59" s="114">
        <v>64</v>
      </c>
      <c r="I59" s="140">
        <v>47</v>
      </c>
      <c r="J59" s="115">
        <v>12</v>
      </c>
      <c r="K59" s="116">
        <v>25.531914893617021</v>
      </c>
    </row>
    <row r="60" spans="1:11" ht="14.1" customHeight="1" x14ac:dyDescent="0.2">
      <c r="A60" s="306">
        <v>81</v>
      </c>
      <c r="B60" s="307" t="s">
        <v>289</v>
      </c>
      <c r="C60" s="308"/>
      <c r="D60" s="113">
        <v>6.1760164693772515</v>
      </c>
      <c r="E60" s="115">
        <v>360</v>
      </c>
      <c r="F60" s="114">
        <v>298</v>
      </c>
      <c r="G60" s="114">
        <v>491</v>
      </c>
      <c r="H60" s="114">
        <v>295</v>
      </c>
      <c r="I60" s="140">
        <v>364</v>
      </c>
      <c r="J60" s="115">
        <v>-4</v>
      </c>
      <c r="K60" s="116">
        <v>-1.098901098901099</v>
      </c>
    </row>
    <row r="61" spans="1:11" ht="14.1" customHeight="1" x14ac:dyDescent="0.2">
      <c r="A61" s="306" t="s">
        <v>290</v>
      </c>
      <c r="B61" s="307" t="s">
        <v>291</v>
      </c>
      <c r="C61" s="308"/>
      <c r="D61" s="113">
        <v>2.1444501629782122</v>
      </c>
      <c r="E61" s="115">
        <v>125</v>
      </c>
      <c r="F61" s="114">
        <v>77</v>
      </c>
      <c r="G61" s="114">
        <v>190</v>
      </c>
      <c r="H61" s="114">
        <v>102</v>
      </c>
      <c r="I61" s="140">
        <v>130</v>
      </c>
      <c r="J61" s="115">
        <v>-5</v>
      </c>
      <c r="K61" s="116">
        <v>-3.8461538461538463</v>
      </c>
    </row>
    <row r="62" spans="1:11" ht="14.1" customHeight="1" x14ac:dyDescent="0.2">
      <c r="A62" s="306" t="s">
        <v>292</v>
      </c>
      <c r="B62" s="307" t="s">
        <v>293</v>
      </c>
      <c r="C62" s="308"/>
      <c r="D62" s="113">
        <v>1.7155601303825698</v>
      </c>
      <c r="E62" s="115">
        <v>100</v>
      </c>
      <c r="F62" s="114">
        <v>104</v>
      </c>
      <c r="G62" s="114">
        <v>188</v>
      </c>
      <c r="H62" s="114">
        <v>96</v>
      </c>
      <c r="I62" s="140">
        <v>93</v>
      </c>
      <c r="J62" s="115">
        <v>7</v>
      </c>
      <c r="K62" s="116">
        <v>7.5268817204301079</v>
      </c>
    </row>
    <row r="63" spans="1:11" ht="14.1" customHeight="1" x14ac:dyDescent="0.2">
      <c r="A63" s="306"/>
      <c r="B63" s="307" t="s">
        <v>294</v>
      </c>
      <c r="C63" s="308"/>
      <c r="D63" s="113">
        <v>1.4410705095213587</v>
      </c>
      <c r="E63" s="115">
        <v>84</v>
      </c>
      <c r="F63" s="114">
        <v>91</v>
      </c>
      <c r="G63" s="114">
        <v>154</v>
      </c>
      <c r="H63" s="114">
        <v>76</v>
      </c>
      <c r="I63" s="140">
        <v>71</v>
      </c>
      <c r="J63" s="115">
        <v>13</v>
      </c>
      <c r="K63" s="116">
        <v>18.309859154929576</v>
      </c>
    </row>
    <row r="64" spans="1:11" ht="14.1" customHeight="1" x14ac:dyDescent="0.2">
      <c r="A64" s="306" t="s">
        <v>295</v>
      </c>
      <c r="B64" s="307" t="s">
        <v>296</v>
      </c>
      <c r="C64" s="308"/>
      <c r="D64" s="113">
        <v>0.92640247040658774</v>
      </c>
      <c r="E64" s="115">
        <v>54</v>
      </c>
      <c r="F64" s="114">
        <v>34</v>
      </c>
      <c r="G64" s="114">
        <v>44</v>
      </c>
      <c r="H64" s="114">
        <v>35</v>
      </c>
      <c r="I64" s="140">
        <v>60</v>
      </c>
      <c r="J64" s="115">
        <v>-6</v>
      </c>
      <c r="K64" s="116">
        <v>-10</v>
      </c>
    </row>
    <row r="65" spans="1:11" ht="14.1" customHeight="1" x14ac:dyDescent="0.2">
      <c r="A65" s="306" t="s">
        <v>297</v>
      </c>
      <c r="B65" s="307" t="s">
        <v>298</v>
      </c>
      <c r="C65" s="308"/>
      <c r="D65" s="113">
        <v>0.49751243781094528</v>
      </c>
      <c r="E65" s="115">
        <v>29</v>
      </c>
      <c r="F65" s="114">
        <v>37</v>
      </c>
      <c r="G65" s="114">
        <v>24</v>
      </c>
      <c r="H65" s="114">
        <v>22</v>
      </c>
      <c r="I65" s="140">
        <v>38</v>
      </c>
      <c r="J65" s="115">
        <v>-9</v>
      </c>
      <c r="K65" s="116">
        <v>-23.684210526315791</v>
      </c>
    </row>
    <row r="66" spans="1:11" ht="14.1" customHeight="1" x14ac:dyDescent="0.2">
      <c r="A66" s="306">
        <v>82</v>
      </c>
      <c r="B66" s="307" t="s">
        <v>299</v>
      </c>
      <c r="C66" s="308"/>
      <c r="D66" s="113">
        <v>3.362497855549837</v>
      </c>
      <c r="E66" s="115">
        <v>196</v>
      </c>
      <c r="F66" s="114">
        <v>173</v>
      </c>
      <c r="G66" s="114">
        <v>336</v>
      </c>
      <c r="H66" s="114">
        <v>194</v>
      </c>
      <c r="I66" s="140">
        <v>199</v>
      </c>
      <c r="J66" s="115">
        <v>-3</v>
      </c>
      <c r="K66" s="116">
        <v>-1.5075376884422111</v>
      </c>
    </row>
    <row r="67" spans="1:11" ht="14.1" customHeight="1" x14ac:dyDescent="0.2">
      <c r="A67" s="306" t="s">
        <v>300</v>
      </c>
      <c r="B67" s="307" t="s">
        <v>301</v>
      </c>
      <c r="C67" s="308"/>
      <c r="D67" s="113">
        <v>2.2645393721049922</v>
      </c>
      <c r="E67" s="115">
        <v>132</v>
      </c>
      <c r="F67" s="114">
        <v>122</v>
      </c>
      <c r="G67" s="114">
        <v>236</v>
      </c>
      <c r="H67" s="114">
        <v>128</v>
      </c>
      <c r="I67" s="140">
        <v>136</v>
      </c>
      <c r="J67" s="115">
        <v>-4</v>
      </c>
      <c r="K67" s="116">
        <v>-2.9411764705882355</v>
      </c>
    </row>
    <row r="68" spans="1:11" ht="14.1" customHeight="1" x14ac:dyDescent="0.2">
      <c r="A68" s="306" t="s">
        <v>302</v>
      </c>
      <c r="B68" s="307" t="s">
        <v>303</v>
      </c>
      <c r="C68" s="308"/>
      <c r="D68" s="113">
        <v>0.6690684508492023</v>
      </c>
      <c r="E68" s="115">
        <v>39</v>
      </c>
      <c r="F68" s="114">
        <v>35</v>
      </c>
      <c r="G68" s="114">
        <v>53</v>
      </c>
      <c r="H68" s="114">
        <v>47</v>
      </c>
      <c r="I68" s="140">
        <v>36</v>
      </c>
      <c r="J68" s="115">
        <v>3</v>
      </c>
      <c r="K68" s="116">
        <v>8.3333333333333339</v>
      </c>
    </row>
    <row r="69" spans="1:11" ht="14.1" customHeight="1" x14ac:dyDescent="0.2">
      <c r="A69" s="306">
        <v>83</v>
      </c>
      <c r="B69" s="307" t="s">
        <v>304</v>
      </c>
      <c r="C69" s="308"/>
      <c r="D69" s="113">
        <v>3.8085434894493053</v>
      </c>
      <c r="E69" s="115">
        <v>222</v>
      </c>
      <c r="F69" s="114">
        <v>215</v>
      </c>
      <c r="G69" s="114">
        <v>411</v>
      </c>
      <c r="H69" s="114">
        <v>170</v>
      </c>
      <c r="I69" s="140">
        <v>219</v>
      </c>
      <c r="J69" s="115">
        <v>3</v>
      </c>
      <c r="K69" s="116">
        <v>1.3698630136986301</v>
      </c>
    </row>
    <row r="70" spans="1:11" ht="14.1" customHeight="1" x14ac:dyDescent="0.2">
      <c r="A70" s="306" t="s">
        <v>305</v>
      </c>
      <c r="B70" s="307" t="s">
        <v>306</v>
      </c>
      <c r="C70" s="308"/>
      <c r="D70" s="113">
        <v>3.0880082346886257</v>
      </c>
      <c r="E70" s="115">
        <v>180</v>
      </c>
      <c r="F70" s="114">
        <v>173</v>
      </c>
      <c r="G70" s="114">
        <v>375</v>
      </c>
      <c r="H70" s="114">
        <v>140</v>
      </c>
      <c r="I70" s="140">
        <v>179</v>
      </c>
      <c r="J70" s="115">
        <v>1</v>
      </c>
      <c r="K70" s="116">
        <v>0.55865921787709494</v>
      </c>
    </row>
    <row r="71" spans="1:11" ht="14.1" customHeight="1" x14ac:dyDescent="0.2">
      <c r="A71" s="306"/>
      <c r="B71" s="307" t="s">
        <v>307</v>
      </c>
      <c r="C71" s="308"/>
      <c r="D71" s="113">
        <v>1.9557385486361296</v>
      </c>
      <c r="E71" s="115">
        <v>114</v>
      </c>
      <c r="F71" s="114">
        <v>106</v>
      </c>
      <c r="G71" s="114">
        <v>245</v>
      </c>
      <c r="H71" s="114">
        <v>76</v>
      </c>
      <c r="I71" s="140">
        <v>98</v>
      </c>
      <c r="J71" s="115">
        <v>16</v>
      </c>
      <c r="K71" s="116">
        <v>16.326530612244898</v>
      </c>
    </row>
    <row r="72" spans="1:11" ht="14.1" customHeight="1" x14ac:dyDescent="0.2">
      <c r="A72" s="306">
        <v>84</v>
      </c>
      <c r="B72" s="307" t="s">
        <v>308</v>
      </c>
      <c r="C72" s="308"/>
      <c r="D72" s="113">
        <v>1.0979584834448448</v>
      </c>
      <c r="E72" s="115">
        <v>64</v>
      </c>
      <c r="F72" s="114">
        <v>27</v>
      </c>
      <c r="G72" s="114">
        <v>80</v>
      </c>
      <c r="H72" s="114">
        <v>39</v>
      </c>
      <c r="I72" s="140">
        <v>51</v>
      </c>
      <c r="J72" s="115">
        <v>13</v>
      </c>
      <c r="K72" s="116">
        <v>25.490196078431371</v>
      </c>
    </row>
    <row r="73" spans="1:11" ht="14.1" customHeight="1" x14ac:dyDescent="0.2">
      <c r="A73" s="306" t="s">
        <v>309</v>
      </c>
      <c r="B73" s="307" t="s">
        <v>310</v>
      </c>
      <c r="C73" s="308"/>
      <c r="D73" s="113">
        <v>0.48035683650711958</v>
      </c>
      <c r="E73" s="115">
        <v>28</v>
      </c>
      <c r="F73" s="114">
        <v>11</v>
      </c>
      <c r="G73" s="114">
        <v>35</v>
      </c>
      <c r="H73" s="114">
        <v>6</v>
      </c>
      <c r="I73" s="140">
        <v>21</v>
      </c>
      <c r="J73" s="115">
        <v>7</v>
      </c>
      <c r="K73" s="116">
        <v>33.333333333333336</v>
      </c>
    </row>
    <row r="74" spans="1:11" ht="14.1" customHeight="1" x14ac:dyDescent="0.2">
      <c r="A74" s="306" t="s">
        <v>311</v>
      </c>
      <c r="B74" s="307" t="s">
        <v>312</v>
      </c>
      <c r="C74" s="308"/>
      <c r="D74" s="113">
        <v>5.1466803911477101E-2</v>
      </c>
      <c r="E74" s="115">
        <v>3</v>
      </c>
      <c r="F74" s="114">
        <v>3</v>
      </c>
      <c r="G74" s="114">
        <v>4</v>
      </c>
      <c r="H74" s="114" t="s">
        <v>513</v>
      </c>
      <c r="I74" s="140">
        <v>6</v>
      </c>
      <c r="J74" s="115">
        <v>-3</v>
      </c>
      <c r="K74" s="116">
        <v>-50</v>
      </c>
    </row>
    <row r="75" spans="1:11" ht="14.1" customHeight="1" x14ac:dyDescent="0.2">
      <c r="A75" s="306" t="s">
        <v>313</v>
      </c>
      <c r="B75" s="307" t="s">
        <v>314</v>
      </c>
      <c r="C75" s="308"/>
      <c r="D75" s="113" t="s">
        <v>513</v>
      </c>
      <c r="E75" s="115" t="s">
        <v>513</v>
      </c>
      <c r="F75" s="114">
        <v>0</v>
      </c>
      <c r="G75" s="114">
        <v>0</v>
      </c>
      <c r="H75" s="114">
        <v>0</v>
      </c>
      <c r="I75" s="140" t="s">
        <v>513</v>
      </c>
      <c r="J75" s="115" t="s">
        <v>513</v>
      </c>
      <c r="K75" s="116" t="s">
        <v>513</v>
      </c>
    </row>
    <row r="76" spans="1:11" ht="14.1" customHeight="1" x14ac:dyDescent="0.2">
      <c r="A76" s="306">
        <v>91</v>
      </c>
      <c r="B76" s="307" t="s">
        <v>315</v>
      </c>
      <c r="C76" s="308"/>
      <c r="D76" s="113">
        <v>0.24017841825355979</v>
      </c>
      <c r="E76" s="115">
        <v>14</v>
      </c>
      <c r="F76" s="114">
        <v>8</v>
      </c>
      <c r="G76" s="114">
        <v>16</v>
      </c>
      <c r="H76" s="114">
        <v>4</v>
      </c>
      <c r="I76" s="140">
        <v>37</v>
      </c>
      <c r="J76" s="115">
        <v>-23</v>
      </c>
      <c r="K76" s="116">
        <v>-62.162162162162161</v>
      </c>
    </row>
    <row r="77" spans="1:11" ht="14.1" customHeight="1" x14ac:dyDescent="0.2">
      <c r="A77" s="306">
        <v>92</v>
      </c>
      <c r="B77" s="307" t="s">
        <v>316</v>
      </c>
      <c r="C77" s="308"/>
      <c r="D77" s="113">
        <v>1.2695144964831018</v>
      </c>
      <c r="E77" s="115">
        <v>74</v>
      </c>
      <c r="F77" s="114">
        <v>33</v>
      </c>
      <c r="G77" s="114">
        <v>45</v>
      </c>
      <c r="H77" s="114">
        <v>52</v>
      </c>
      <c r="I77" s="140">
        <v>61</v>
      </c>
      <c r="J77" s="115">
        <v>13</v>
      </c>
      <c r="K77" s="116">
        <v>21.311475409836067</v>
      </c>
    </row>
    <row r="78" spans="1:11" ht="14.1" customHeight="1" x14ac:dyDescent="0.2">
      <c r="A78" s="306">
        <v>93</v>
      </c>
      <c r="B78" s="307" t="s">
        <v>317</v>
      </c>
      <c r="C78" s="308"/>
      <c r="D78" s="113">
        <v>0.24017841825355979</v>
      </c>
      <c r="E78" s="115">
        <v>14</v>
      </c>
      <c r="F78" s="114">
        <v>5</v>
      </c>
      <c r="G78" s="114">
        <v>10</v>
      </c>
      <c r="H78" s="114">
        <v>7</v>
      </c>
      <c r="I78" s="140" t="s">
        <v>513</v>
      </c>
      <c r="J78" s="115" t="s">
        <v>513</v>
      </c>
      <c r="K78" s="116" t="s">
        <v>513</v>
      </c>
    </row>
    <row r="79" spans="1:11" ht="14.1" customHeight="1" x14ac:dyDescent="0.2">
      <c r="A79" s="306">
        <v>94</v>
      </c>
      <c r="B79" s="307" t="s">
        <v>318</v>
      </c>
      <c r="C79" s="308"/>
      <c r="D79" s="113">
        <v>0.24017841825355979</v>
      </c>
      <c r="E79" s="115">
        <v>14</v>
      </c>
      <c r="F79" s="114">
        <v>22</v>
      </c>
      <c r="G79" s="114">
        <v>20</v>
      </c>
      <c r="H79" s="114">
        <v>16</v>
      </c>
      <c r="I79" s="140">
        <v>16</v>
      </c>
      <c r="J79" s="115">
        <v>-2</v>
      </c>
      <c r="K79" s="116">
        <v>-12.5</v>
      </c>
    </row>
    <row r="80" spans="1:11" ht="14.1" customHeight="1" x14ac:dyDescent="0.2">
      <c r="A80" s="306" t="s">
        <v>319</v>
      </c>
      <c r="B80" s="307" t="s">
        <v>320</v>
      </c>
      <c r="C80" s="308"/>
      <c r="D80" s="113">
        <v>0</v>
      </c>
      <c r="E80" s="115">
        <v>0</v>
      </c>
      <c r="F80" s="114">
        <v>0</v>
      </c>
      <c r="G80" s="114" t="s">
        <v>513</v>
      </c>
      <c r="H80" s="114">
        <v>0</v>
      </c>
      <c r="I80" s="140" t="s">
        <v>513</v>
      </c>
      <c r="J80" s="115" t="s">
        <v>513</v>
      </c>
      <c r="K80" s="116" t="s">
        <v>513</v>
      </c>
    </row>
    <row r="81" spans="1:11" ht="14.1" customHeight="1" x14ac:dyDescent="0.2">
      <c r="A81" s="310" t="s">
        <v>321</v>
      </c>
      <c r="B81" s="311" t="s">
        <v>333</v>
      </c>
      <c r="C81" s="312"/>
      <c r="D81" s="125">
        <v>0</v>
      </c>
      <c r="E81" s="143">
        <v>0</v>
      </c>
      <c r="F81" s="144">
        <v>0</v>
      </c>
      <c r="G81" s="144" t="s">
        <v>513</v>
      </c>
      <c r="H81" s="144">
        <v>0</v>
      </c>
      <c r="I81" s="145" t="s">
        <v>513</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6164</v>
      </c>
      <c r="E11" s="114">
        <v>5415</v>
      </c>
      <c r="F11" s="114">
        <v>6266</v>
      </c>
      <c r="G11" s="114">
        <v>5344</v>
      </c>
      <c r="H11" s="140">
        <v>6313</v>
      </c>
      <c r="I11" s="115">
        <v>-149</v>
      </c>
      <c r="J11" s="116">
        <v>-2.360209092349121</v>
      </c>
    </row>
    <row r="12" spans="1:15" s="110" customFormat="1" ht="24.95" customHeight="1" x14ac:dyDescent="0.2">
      <c r="A12" s="193" t="s">
        <v>132</v>
      </c>
      <c r="B12" s="194" t="s">
        <v>133</v>
      </c>
      <c r="C12" s="113">
        <v>3.6340038935756001</v>
      </c>
      <c r="D12" s="115">
        <v>224</v>
      </c>
      <c r="E12" s="114">
        <v>582</v>
      </c>
      <c r="F12" s="114">
        <v>495</v>
      </c>
      <c r="G12" s="114">
        <v>206</v>
      </c>
      <c r="H12" s="140">
        <v>165</v>
      </c>
      <c r="I12" s="115">
        <v>59</v>
      </c>
      <c r="J12" s="116">
        <v>35.757575757575758</v>
      </c>
    </row>
    <row r="13" spans="1:15" s="110" customFormat="1" ht="24.95" customHeight="1" x14ac:dyDescent="0.2">
      <c r="A13" s="193" t="s">
        <v>134</v>
      </c>
      <c r="B13" s="199" t="s">
        <v>214</v>
      </c>
      <c r="C13" s="113">
        <v>0.60025957170668398</v>
      </c>
      <c r="D13" s="115">
        <v>37</v>
      </c>
      <c r="E13" s="114">
        <v>33</v>
      </c>
      <c r="F13" s="114">
        <v>56</v>
      </c>
      <c r="G13" s="114">
        <v>29</v>
      </c>
      <c r="H13" s="140">
        <v>105</v>
      </c>
      <c r="I13" s="115">
        <v>-68</v>
      </c>
      <c r="J13" s="116">
        <v>-64.761904761904759</v>
      </c>
    </row>
    <row r="14" spans="1:15" s="287" customFormat="1" ht="24.95" customHeight="1" x14ac:dyDescent="0.2">
      <c r="A14" s="193" t="s">
        <v>215</v>
      </c>
      <c r="B14" s="199" t="s">
        <v>137</v>
      </c>
      <c r="C14" s="113">
        <v>7.4140168721609347</v>
      </c>
      <c r="D14" s="115">
        <v>457</v>
      </c>
      <c r="E14" s="114">
        <v>424</v>
      </c>
      <c r="F14" s="114">
        <v>472</v>
      </c>
      <c r="G14" s="114">
        <v>408</v>
      </c>
      <c r="H14" s="140">
        <v>426</v>
      </c>
      <c r="I14" s="115">
        <v>31</v>
      </c>
      <c r="J14" s="116">
        <v>7.276995305164319</v>
      </c>
      <c r="K14" s="110"/>
      <c r="L14" s="110"/>
      <c r="M14" s="110"/>
      <c r="N14" s="110"/>
      <c r="O14" s="110"/>
    </row>
    <row r="15" spans="1:15" s="110" customFormat="1" ht="24.95" customHeight="1" x14ac:dyDescent="0.2">
      <c r="A15" s="193" t="s">
        <v>216</v>
      </c>
      <c r="B15" s="199" t="s">
        <v>217</v>
      </c>
      <c r="C15" s="113">
        <v>3.3095392602206362</v>
      </c>
      <c r="D15" s="115">
        <v>204</v>
      </c>
      <c r="E15" s="114">
        <v>162</v>
      </c>
      <c r="F15" s="114">
        <v>212</v>
      </c>
      <c r="G15" s="114">
        <v>169</v>
      </c>
      <c r="H15" s="140">
        <v>170</v>
      </c>
      <c r="I15" s="115">
        <v>34</v>
      </c>
      <c r="J15" s="116">
        <v>20</v>
      </c>
    </row>
    <row r="16" spans="1:15" s="287" customFormat="1" ht="24.95" customHeight="1" x14ac:dyDescent="0.2">
      <c r="A16" s="193" t="s">
        <v>218</v>
      </c>
      <c r="B16" s="199" t="s">
        <v>141</v>
      </c>
      <c r="C16" s="113">
        <v>3.1310837118754056</v>
      </c>
      <c r="D16" s="115">
        <v>193</v>
      </c>
      <c r="E16" s="114">
        <v>202</v>
      </c>
      <c r="F16" s="114">
        <v>171</v>
      </c>
      <c r="G16" s="114">
        <v>157</v>
      </c>
      <c r="H16" s="140">
        <v>182</v>
      </c>
      <c r="I16" s="115">
        <v>11</v>
      </c>
      <c r="J16" s="116">
        <v>6.0439560439560438</v>
      </c>
      <c r="K16" s="110"/>
      <c r="L16" s="110"/>
      <c r="M16" s="110"/>
      <c r="N16" s="110"/>
      <c r="O16" s="110"/>
    </row>
    <row r="17" spans="1:15" s="110" customFormat="1" ht="24.95" customHeight="1" x14ac:dyDescent="0.2">
      <c r="A17" s="193" t="s">
        <v>142</v>
      </c>
      <c r="B17" s="199" t="s">
        <v>220</v>
      </c>
      <c r="C17" s="113">
        <v>0.9733939000648929</v>
      </c>
      <c r="D17" s="115">
        <v>60</v>
      </c>
      <c r="E17" s="114">
        <v>60</v>
      </c>
      <c r="F17" s="114">
        <v>89</v>
      </c>
      <c r="G17" s="114">
        <v>82</v>
      </c>
      <c r="H17" s="140">
        <v>74</v>
      </c>
      <c r="I17" s="115">
        <v>-14</v>
      </c>
      <c r="J17" s="116">
        <v>-18.918918918918919</v>
      </c>
    </row>
    <row r="18" spans="1:15" s="287" customFormat="1" ht="24.95" customHeight="1" x14ac:dyDescent="0.2">
      <c r="A18" s="201" t="s">
        <v>144</v>
      </c>
      <c r="B18" s="202" t="s">
        <v>145</v>
      </c>
      <c r="C18" s="113">
        <v>7.9656067488643734</v>
      </c>
      <c r="D18" s="115">
        <v>491</v>
      </c>
      <c r="E18" s="114">
        <v>463</v>
      </c>
      <c r="F18" s="114">
        <v>496</v>
      </c>
      <c r="G18" s="114">
        <v>579</v>
      </c>
      <c r="H18" s="140">
        <v>421</v>
      </c>
      <c r="I18" s="115">
        <v>70</v>
      </c>
      <c r="J18" s="116">
        <v>16.6270783847981</v>
      </c>
      <c r="K18" s="110"/>
      <c r="L18" s="110"/>
      <c r="M18" s="110"/>
      <c r="N18" s="110"/>
      <c r="O18" s="110"/>
    </row>
    <row r="19" spans="1:15" s="110" customFormat="1" ht="24.95" customHeight="1" x14ac:dyDescent="0.2">
      <c r="A19" s="193" t="s">
        <v>146</v>
      </c>
      <c r="B19" s="199" t="s">
        <v>147</v>
      </c>
      <c r="C19" s="113">
        <v>29.769630110317976</v>
      </c>
      <c r="D19" s="115">
        <v>1835</v>
      </c>
      <c r="E19" s="114">
        <v>1120</v>
      </c>
      <c r="F19" s="114">
        <v>1491</v>
      </c>
      <c r="G19" s="114">
        <v>1382</v>
      </c>
      <c r="H19" s="140">
        <v>2182</v>
      </c>
      <c r="I19" s="115">
        <v>-347</v>
      </c>
      <c r="J19" s="116">
        <v>-15.902841429880842</v>
      </c>
    </row>
    <row r="20" spans="1:15" s="287" customFormat="1" ht="24.95" customHeight="1" x14ac:dyDescent="0.2">
      <c r="A20" s="193" t="s">
        <v>148</v>
      </c>
      <c r="B20" s="199" t="s">
        <v>149</v>
      </c>
      <c r="C20" s="113">
        <v>8.2900713822193381</v>
      </c>
      <c r="D20" s="115">
        <v>511</v>
      </c>
      <c r="E20" s="114">
        <v>529</v>
      </c>
      <c r="F20" s="114">
        <v>532</v>
      </c>
      <c r="G20" s="114">
        <v>447</v>
      </c>
      <c r="H20" s="140">
        <v>438</v>
      </c>
      <c r="I20" s="115">
        <v>73</v>
      </c>
      <c r="J20" s="116">
        <v>16.666666666666668</v>
      </c>
      <c r="K20" s="110"/>
      <c r="L20" s="110"/>
      <c r="M20" s="110"/>
      <c r="N20" s="110"/>
      <c r="O20" s="110"/>
    </row>
    <row r="21" spans="1:15" s="110" customFormat="1" ht="24.95" customHeight="1" x14ac:dyDescent="0.2">
      <c r="A21" s="201" t="s">
        <v>150</v>
      </c>
      <c r="B21" s="202" t="s">
        <v>151</v>
      </c>
      <c r="C21" s="113">
        <v>5.3698896820246595</v>
      </c>
      <c r="D21" s="115">
        <v>331</v>
      </c>
      <c r="E21" s="114">
        <v>348</v>
      </c>
      <c r="F21" s="114">
        <v>295</v>
      </c>
      <c r="G21" s="114">
        <v>228</v>
      </c>
      <c r="H21" s="140">
        <v>305</v>
      </c>
      <c r="I21" s="115">
        <v>26</v>
      </c>
      <c r="J21" s="116">
        <v>8.5245901639344268</v>
      </c>
    </row>
    <row r="22" spans="1:15" s="110" customFormat="1" ht="24.95" customHeight="1" x14ac:dyDescent="0.2">
      <c r="A22" s="201" t="s">
        <v>152</v>
      </c>
      <c r="B22" s="199" t="s">
        <v>153</v>
      </c>
      <c r="C22" s="113">
        <v>0.71382219338092145</v>
      </c>
      <c r="D22" s="115">
        <v>44</v>
      </c>
      <c r="E22" s="114">
        <v>34</v>
      </c>
      <c r="F22" s="114">
        <v>36</v>
      </c>
      <c r="G22" s="114">
        <v>35</v>
      </c>
      <c r="H22" s="140">
        <v>45</v>
      </c>
      <c r="I22" s="115">
        <v>-1</v>
      </c>
      <c r="J22" s="116">
        <v>-2.2222222222222223</v>
      </c>
    </row>
    <row r="23" spans="1:15" s="110" customFormat="1" ht="24.95" customHeight="1" x14ac:dyDescent="0.2">
      <c r="A23" s="193" t="s">
        <v>154</v>
      </c>
      <c r="B23" s="199" t="s">
        <v>155</v>
      </c>
      <c r="C23" s="113">
        <v>1.2816353017521089</v>
      </c>
      <c r="D23" s="115">
        <v>79</v>
      </c>
      <c r="E23" s="114">
        <v>54</v>
      </c>
      <c r="F23" s="114">
        <v>65</v>
      </c>
      <c r="G23" s="114">
        <v>50</v>
      </c>
      <c r="H23" s="140">
        <v>46</v>
      </c>
      <c r="I23" s="115">
        <v>33</v>
      </c>
      <c r="J23" s="116">
        <v>71.739130434782609</v>
      </c>
    </row>
    <row r="24" spans="1:15" s="110" customFormat="1" ht="24.95" customHeight="1" x14ac:dyDescent="0.2">
      <c r="A24" s="193" t="s">
        <v>156</v>
      </c>
      <c r="B24" s="199" t="s">
        <v>221</v>
      </c>
      <c r="C24" s="113">
        <v>5.3698896820246595</v>
      </c>
      <c r="D24" s="115">
        <v>331</v>
      </c>
      <c r="E24" s="114">
        <v>245</v>
      </c>
      <c r="F24" s="114">
        <v>264</v>
      </c>
      <c r="G24" s="114">
        <v>270</v>
      </c>
      <c r="H24" s="140">
        <v>264</v>
      </c>
      <c r="I24" s="115">
        <v>67</v>
      </c>
      <c r="J24" s="116">
        <v>25.378787878787879</v>
      </c>
    </row>
    <row r="25" spans="1:15" s="110" customFormat="1" ht="24.95" customHeight="1" x14ac:dyDescent="0.2">
      <c r="A25" s="193" t="s">
        <v>222</v>
      </c>
      <c r="B25" s="204" t="s">
        <v>159</v>
      </c>
      <c r="C25" s="113">
        <v>7.7060350421804023</v>
      </c>
      <c r="D25" s="115">
        <v>475</v>
      </c>
      <c r="E25" s="114">
        <v>400</v>
      </c>
      <c r="F25" s="114">
        <v>380</v>
      </c>
      <c r="G25" s="114">
        <v>395</v>
      </c>
      <c r="H25" s="140">
        <v>412</v>
      </c>
      <c r="I25" s="115">
        <v>63</v>
      </c>
      <c r="J25" s="116">
        <v>15.291262135922331</v>
      </c>
    </row>
    <row r="26" spans="1:15" s="110" customFormat="1" ht="24.95" customHeight="1" x14ac:dyDescent="0.2">
      <c r="A26" s="201">
        <v>782.78300000000002</v>
      </c>
      <c r="B26" s="203" t="s">
        <v>160</v>
      </c>
      <c r="C26" s="113">
        <v>5.5645684620376379</v>
      </c>
      <c r="D26" s="115">
        <v>343</v>
      </c>
      <c r="E26" s="114">
        <v>353</v>
      </c>
      <c r="F26" s="114">
        <v>358</v>
      </c>
      <c r="G26" s="114">
        <v>362</v>
      </c>
      <c r="H26" s="140">
        <v>456</v>
      </c>
      <c r="I26" s="115">
        <v>-113</v>
      </c>
      <c r="J26" s="116">
        <v>-24.780701754385966</v>
      </c>
    </row>
    <row r="27" spans="1:15" s="110" customFormat="1" ht="24.95" customHeight="1" x14ac:dyDescent="0.2">
      <c r="A27" s="193" t="s">
        <v>161</v>
      </c>
      <c r="B27" s="199" t="s">
        <v>162</v>
      </c>
      <c r="C27" s="113">
        <v>1.3465282284231019</v>
      </c>
      <c r="D27" s="115">
        <v>83</v>
      </c>
      <c r="E27" s="114">
        <v>89</v>
      </c>
      <c r="F27" s="114">
        <v>119</v>
      </c>
      <c r="G27" s="114">
        <v>90</v>
      </c>
      <c r="H27" s="140">
        <v>88</v>
      </c>
      <c r="I27" s="115">
        <v>-5</v>
      </c>
      <c r="J27" s="116">
        <v>-5.6818181818181817</v>
      </c>
    </row>
    <row r="28" spans="1:15" s="110" customFormat="1" ht="24.95" customHeight="1" x14ac:dyDescent="0.2">
      <c r="A28" s="193" t="s">
        <v>163</v>
      </c>
      <c r="B28" s="199" t="s">
        <v>164</v>
      </c>
      <c r="C28" s="113">
        <v>1.9467878001297858</v>
      </c>
      <c r="D28" s="115">
        <v>120</v>
      </c>
      <c r="E28" s="114">
        <v>79</v>
      </c>
      <c r="F28" s="114">
        <v>196</v>
      </c>
      <c r="G28" s="114">
        <v>112</v>
      </c>
      <c r="H28" s="140">
        <v>144</v>
      </c>
      <c r="I28" s="115">
        <v>-24</v>
      </c>
      <c r="J28" s="116">
        <v>-16.666666666666668</v>
      </c>
    </row>
    <row r="29" spans="1:15" s="110" customFormat="1" ht="24.95" customHeight="1" x14ac:dyDescent="0.2">
      <c r="A29" s="193">
        <v>86</v>
      </c>
      <c r="B29" s="199" t="s">
        <v>165</v>
      </c>
      <c r="C29" s="113">
        <v>4.7858533419857237</v>
      </c>
      <c r="D29" s="115">
        <v>295</v>
      </c>
      <c r="E29" s="114">
        <v>204</v>
      </c>
      <c r="F29" s="114">
        <v>334</v>
      </c>
      <c r="G29" s="114">
        <v>266</v>
      </c>
      <c r="H29" s="140">
        <v>272</v>
      </c>
      <c r="I29" s="115">
        <v>23</v>
      </c>
      <c r="J29" s="116">
        <v>8.4558823529411757</v>
      </c>
    </row>
    <row r="30" spans="1:15" s="110" customFormat="1" ht="24.95" customHeight="1" x14ac:dyDescent="0.2">
      <c r="A30" s="193">
        <v>87.88</v>
      </c>
      <c r="B30" s="204" t="s">
        <v>166</v>
      </c>
      <c r="C30" s="113">
        <v>4.6398442569759899</v>
      </c>
      <c r="D30" s="115">
        <v>286</v>
      </c>
      <c r="E30" s="114">
        <v>228</v>
      </c>
      <c r="F30" s="114">
        <v>400</v>
      </c>
      <c r="G30" s="114">
        <v>292</v>
      </c>
      <c r="H30" s="140">
        <v>342</v>
      </c>
      <c r="I30" s="115">
        <v>-56</v>
      </c>
      <c r="J30" s="116">
        <v>-16.374269005847953</v>
      </c>
    </row>
    <row r="31" spans="1:15" s="110" customFormat="1" ht="24.95" customHeight="1" x14ac:dyDescent="0.2">
      <c r="A31" s="193" t="s">
        <v>167</v>
      </c>
      <c r="B31" s="199" t="s">
        <v>168</v>
      </c>
      <c r="C31" s="113">
        <v>3.6015574302401037</v>
      </c>
      <c r="D31" s="115">
        <v>222</v>
      </c>
      <c r="E31" s="114">
        <v>230</v>
      </c>
      <c r="F31" s="114">
        <v>277</v>
      </c>
      <c r="G31" s="114">
        <v>193</v>
      </c>
      <c r="H31" s="140">
        <v>202</v>
      </c>
      <c r="I31" s="115">
        <v>20</v>
      </c>
      <c r="J31" s="116">
        <v>9.9009900990099009</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3.6340038935756001</v>
      </c>
      <c r="D34" s="115">
        <v>224</v>
      </c>
      <c r="E34" s="114">
        <v>582</v>
      </c>
      <c r="F34" s="114">
        <v>495</v>
      </c>
      <c r="G34" s="114">
        <v>206</v>
      </c>
      <c r="H34" s="140">
        <v>165</v>
      </c>
      <c r="I34" s="115">
        <v>59</v>
      </c>
      <c r="J34" s="116">
        <v>35.757575757575758</v>
      </c>
    </row>
    <row r="35" spans="1:10" s="110" customFormat="1" ht="24.95" customHeight="1" x14ac:dyDescent="0.2">
      <c r="A35" s="292" t="s">
        <v>171</v>
      </c>
      <c r="B35" s="293" t="s">
        <v>172</v>
      </c>
      <c r="C35" s="113">
        <v>15.979883192731993</v>
      </c>
      <c r="D35" s="115">
        <v>985</v>
      </c>
      <c r="E35" s="114">
        <v>920</v>
      </c>
      <c r="F35" s="114">
        <v>1024</v>
      </c>
      <c r="G35" s="114">
        <v>1016</v>
      </c>
      <c r="H35" s="140">
        <v>952</v>
      </c>
      <c r="I35" s="115">
        <v>33</v>
      </c>
      <c r="J35" s="116">
        <v>3.4663865546218489</v>
      </c>
    </row>
    <row r="36" spans="1:10" s="110" customFormat="1" ht="24.95" customHeight="1" x14ac:dyDescent="0.2">
      <c r="A36" s="294" t="s">
        <v>173</v>
      </c>
      <c r="B36" s="295" t="s">
        <v>174</v>
      </c>
      <c r="C36" s="125">
        <v>80.386112913692401</v>
      </c>
      <c r="D36" s="143">
        <v>4955</v>
      </c>
      <c r="E36" s="144">
        <v>3913</v>
      </c>
      <c r="F36" s="144">
        <v>4747</v>
      </c>
      <c r="G36" s="144">
        <v>4122</v>
      </c>
      <c r="H36" s="145">
        <v>5196</v>
      </c>
      <c r="I36" s="143">
        <v>-241</v>
      </c>
      <c r="J36" s="146">
        <v>-4.6381832178598925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6164</v>
      </c>
      <c r="F11" s="264">
        <v>5415</v>
      </c>
      <c r="G11" s="264">
        <v>6266</v>
      </c>
      <c r="H11" s="264">
        <v>5344</v>
      </c>
      <c r="I11" s="265">
        <v>6313</v>
      </c>
      <c r="J11" s="263">
        <v>-149</v>
      </c>
      <c r="K11" s="266">
        <v>-2.360209092349121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34.47436729396496</v>
      </c>
      <c r="E13" s="115">
        <v>2125</v>
      </c>
      <c r="F13" s="114">
        <v>2126</v>
      </c>
      <c r="G13" s="114">
        <v>2225</v>
      </c>
      <c r="H13" s="114">
        <v>1818</v>
      </c>
      <c r="I13" s="140">
        <v>2569</v>
      </c>
      <c r="J13" s="115">
        <v>-444</v>
      </c>
      <c r="K13" s="116">
        <v>-17.282989490073959</v>
      </c>
    </row>
    <row r="14" spans="1:17" ht="15.95" customHeight="1" x14ac:dyDescent="0.2">
      <c r="A14" s="306" t="s">
        <v>230</v>
      </c>
      <c r="B14" s="307"/>
      <c r="C14" s="308"/>
      <c r="D14" s="113">
        <v>52.563270603504215</v>
      </c>
      <c r="E14" s="115">
        <v>3240</v>
      </c>
      <c r="F14" s="114">
        <v>2700</v>
      </c>
      <c r="G14" s="114">
        <v>3257</v>
      </c>
      <c r="H14" s="114">
        <v>2820</v>
      </c>
      <c r="I14" s="140">
        <v>2977</v>
      </c>
      <c r="J14" s="115">
        <v>263</v>
      </c>
      <c r="K14" s="116">
        <v>8.8343970440040316</v>
      </c>
    </row>
    <row r="15" spans="1:17" ht="15.95" customHeight="1" x14ac:dyDescent="0.2">
      <c r="A15" s="306" t="s">
        <v>231</v>
      </c>
      <c r="B15" s="307"/>
      <c r="C15" s="308"/>
      <c r="D15" s="113">
        <v>6.7326411421155097</v>
      </c>
      <c r="E15" s="115">
        <v>415</v>
      </c>
      <c r="F15" s="114">
        <v>306</v>
      </c>
      <c r="G15" s="114">
        <v>408</v>
      </c>
      <c r="H15" s="114">
        <v>376</v>
      </c>
      <c r="I15" s="140">
        <v>425</v>
      </c>
      <c r="J15" s="115">
        <v>-10</v>
      </c>
      <c r="K15" s="116">
        <v>-2.3529411764705883</v>
      </c>
    </row>
    <row r="16" spans="1:17" ht="15.95" customHeight="1" x14ac:dyDescent="0.2">
      <c r="A16" s="306" t="s">
        <v>232</v>
      </c>
      <c r="B16" s="307"/>
      <c r="C16" s="308"/>
      <c r="D16" s="113">
        <v>6.2134977287475666</v>
      </c>
      <c r="E16" s="115">
        <v>383</v>
      </c>
      <c r="F16" s="114">
        <v>283</v>
      </c>
      <c r="G16" s="114">
        <v>372</v>
      </c>
      <c r="H16" s="114">
        <v>330</v>
      </c>
      <c r="I16" s="140">
        <v>342</v>
      </c>
      <c r="J16" s="115">
        <v>41</v>
      </c>
      <c r="K16" s="116">
        <v>11.988304093567251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3.0175210902011682</v>
      </c>
      <c r="E18" s="115">
        <v>186</v>
      </c>
      <c r="F18" s="114">
        <v>504</v>
      </c>
      <c r="G18" s="114">
        <v>436</v>
      </c>
      <c r="H18" s="114">
        <v>184</v>
      </c>
      <c r="I18" s="140">
        <v>137</v>
      </c>
      <c r="J18" s="115">
        <v>49</v>
      </c>
      <c r="K18" s="116">
        <v>35.76642335766423</v>
      </c>
    </row>
    <row r="19" spans="1:11" ht="14.1" customHeight="1" x14ac:dyDescent="0.2">
      <c r="A19" s="306" t="s">
        <v>235</v>
      </c>
      <c r="B19" s="307" t="s">
        <v>236</v>
      </c>
      <c r="C19" s="308"/>
      <c r="D19" s="113">
        <v>2.6281635301752111</v>
      </c>
      <c r="E19" s="115">
        <v>162</v>
      </c>
      <c r="F19" s="114">
        <v>465</v>
      </c>
      <c r="G19" s="114">
        <v>379</v>
      </c>
      <c r="H19" s="114">
        <v>150</v>
      </c>
      <c r="I19" s="140">
        <v>109</v>
      </c>
      <c r="J19" s="115">
        <v>53</v>
      </c>
      <c r="K19" s="116">
        <v>48.623853211009177</v>
      </c>
    </row>
    <row r="20" spans="1:11" ht="14.1" customHeight="1" x14ac:dyDescent="0.2">
      <c r="A20" s="306">
        <v>12</v>
      </c>
      <c r="B20" s="307" t="s">
        <v>237</v>
      </c>
      <c r="C20" s="308"/>
      <c r="D20" s="113">
        <v>1.9467878001297858</v>
      </c>
      <c r="E20" s="115">
        <v>120</v>
      </c>
      <c r="F20" s="114">
        <v>189</v>
      </c>
      <c r="G20" s="114">
        <v>122</v>
      </c>
      <c r="H20" s="114">
        <v>134</v>
      </c>
      <c r="I20" s="140">
        <v>130</v>
      </c>
      <c r="J20" s="115">
        <v>-10</v>
      </c>
      <c r="K20" s="116">
        <v>-7.6923076923076925</v>
      </c>
    </row>
    <row r="21" spans="1:11" ht="14.1" customHeight="1" x14ac:dyDescent="0.2">
      <c r="A21" s="306">
        <v>21</v>
      </c>
      <c r="B21" s="307" t="s">
        <v>238</v>
      </c>
      <c r="C21" s="308"/>
      <c r="D21" s="113">
        <v>0.21090201168072681</v>
      </c>
      <c r="E21" s="115">
        <v>13</v>
      </c>
      <c r="F21" s="114">
        <v>13</v>
      </c>
      <c r="G21" s="114">
        <v>11</v>
      </c>
      <c r="H21" s="114">
        <v>12</v>
      </c>
      <c r="I21" s="140">
        <v>5</v>
      </c>
      <c r="J21" s="115">
        <v>8</v>
      </c>
      <c r="K21" s="116">
        <v>160</v>
      </c>
    </row>
    <row r="22" spans="1:11" ht="14.1" customHeight="1" x14ac:dyDescent="0.2">
      <c r="A22" s="306">
        <v>22</v>
      </c>
      <c r="B22" s="307" t="s">
        <v>239</v>
      </c>
      <c r="C22" s="308"/>
      <c r="D22" s="113">
        <v>1.3140817650876055</v>
      </c>
      <c r="E22" s="115">
        <v>81</v>
      </c>
      <c r="F22" s="114">
        <v>123</v>
      </c>
      <c r="G22" s="114">
        <v>155</v>
      </c>
      <c r="H22" s="114">
        <v>140</v>
      </c>
      <c r="I22" s="140">
        <v>76</v>
      </c>
      <c r="J22" s="115">
        <v>5</v>
      </c>
      <c r="K22" s="116">
        <v>6.5789473684210522</v>
      </c>
    </row>
    <row r="23" spans="1:11" ht="14.1" customHeight="1" x14ac:dyDescent="0.2">
      <c r="A23" s="306">
        <v>23</v>
      </c>
      <c r="B23" s="307" t="s">
        <v>240</v>
      </c>
      <c r="C23" s="308"/>
      <c r="D23" s="113">
        <v>0.43802725502920181</v>
      </c>
      <c r="E23" s="115">
        <v>27</v>
      </c>
      <c r="F23" s="114">
        <v>20</v>
      </c>
      <c r="G23" s="114">
        <v>27</v>
      </c>
      <c r="H23" s="114">
        <v>29</v>
      </c>
      <c r="I23" s="140">
        <v>29</v>
      </c>
      <c r="J23" s="115">
        <v>-2</v>
      </c>
      <c r="K23" s="116">
        <v>-6.8965517241379306</v>
      </c>
    </row>
    <row r="24" spans="1:11" ht="14.1" customHeight="1" x14ac:dyDescent="0.2">
      <c r="A24" s="306">
        <v>24</v>
      </c>
      <c r="B24" s="307" t="s">
        <v>241</v>
      </c>
      <c r="C24" s="308"/>
      <c r="D24" s="113">
        <v>1.6385463984425697</v>
      </c>
      <c r="E24" s="115">
        <v>101</v>
      </c>
      <c r="F24" s="114">
        <v>77</v>
      </c>
      <c r="G24" s="114">
        <v>76</v>
      </c>
      <c r="H24" s="114">
        <v>80</v>
      </c>
      <c r="I24" s="140">
        <v>110</v>
      </c>
      <c r="J24" s="115">
        <v>-9</v>
      </c>
      <c r="K24" s="116">
        <v>-8.1818181818181817</v>
      </c>
    </row>
    <row r="25" spans="1:11" ht="14.1" customHeight="1" x14ac:dyDescent="0.2">
      <c r="A25" s="306">
        <v>25</v>
      </c>
      <c r="B25" s="307" t="s">
        <v>242</v>
      </c>
      <c r="C25" s="308"/>
      <c r="D25" s="113">
        <v>3.6826735885788451</v>
      </c>
      <c r="E25" s="115">
        <v>227</v>
      </c>
      <c r="F25" s="114">
        <v>149</v>
      </c>
      <c r="G25" s="114">
        <v>174</v>
      </c>
      <c r="H25" s="114">
        <v>174</v>
      </c>
      <c r="I25" s="140">
        <v>232</v>
      </c>
      <c r="J25" s="115">
        <v>-5</v>
      </c>
      <c r="K25" s="116">
        <v>-2.1551724137931036</v>
      </c>
    </row>
    <row r="26" spans="1:11" ht="14.1" customHeight="1" x14ac:dyDescent="0.2">
      <c r="A26" s="306">
        <v>26</v>
      </c>
      <c r="B26" s="307" t="s">
        <v>243</v>
      </c>
      <c r="C26" s="308"/>
      <c r="D26" s="113">
        <v>2.1739130434782608</v>
      </c>
      <c r="E26" s="115">
        <v>134</v>
      </c>
      <c r="F26" s="114">
        <v>90</v>
      </c>
      <c r="G26" s="114">
        <v>99</v>
      </c>
      <c r="H26" s="114">
        <v>75</v>
      </c>
      <c r="I26" s="140">
        <v>111</v>
      </c>
      <c r="J26" s="115">
        <v>23</v>
      </c>
      <c r="K26" s="116">
        <v>20.72072072072072</v>
      </c>
    </row>
    <row r="27" spans="1:11" ht="14.1" customHeight="1" x14ac:dyDescent="0.2">
      <c r="A27" s="306">
        <v>27</v>
      </c>
      <c r="B27" s="307" t="s">
        <v>244</v>
      </c>
      <c r="C27" s="308"/>
      <c r="D27" s="113">
        <v>1.200519143413368</v>
      </c>
      <c r="E27" s="115">
        <v>74</v>
      </c>
      <c r="F27" s="114">
        <v>58</v>
      </c>
      <c r="G27" s="114">
        <v>48</v>
      </c>
      <c r="H27" s="114">
        <v>57</v>
      </c>
      <c r="I27" s="140">
        <v>51</v>
      </c>
      <c r="J27" s="115">
        <v>23</v>
      </c>
      <c r="K27" s="116">
        <v>45.098039215686278</v>
      </c>
    </row>
    <row r="28" spans="1:11" ht="14.1" customHeight="1" x14ac:dyDescent="0.2">
      <c r="A28" s="306">
        <v>28</v>
      </c>
      <c r="B28" s="307" t="s">
        <v>245</v>
      </c>
      <c r="C28" s="308"/>
      <c r="D28" s="113">
        <v>0.21090201168072681</v>
      </c>
      <c r="E28" s="115">
        <v>13</v>
      </c>
      <c r="F28" s="114">
        <v>13</v>
      </c>
      <c r="G28" s="114">
        <v>20</v>
      </c>
      <c r="H28" s="114">
        <v>17</v>
      </c>
      <c r="I28" s="140">
        <v>10</v>
      </c>
      <c r="J28" s="115">
        <v>3</v>
      </c>
      <c r="K28" s="116">
        <v>30</v>
      </c>
    </row>
    <row r="29" spans="1:11" ht="14.1" customHeight="1" x14ac:dyDescent="0.2">
      <c r="A29" s="306">
        <v>29</v>
      </c>
      <c r="B29" s="307" t="s">
        <v>246</v>
      </c>
      <c r="C29" s="308"/>
      <c r="D29" s="113">
        <v>3.5366645035691109</v>
      </c>
      <c r="E29" s="115">
        <v>218</v>
      </c>
      <c r="F29" s="114">
        <v>190</v>
      </c>
      <c r="G29" s="114">
        <v>222</v>
      </c>
      <c r="H29" s="114">
        <v>200</v>
      </c>
      <c r="I29" s="140">
        <v>220</v>
      </c>
      <c r="J29" s="115">
        <v>-2</v>
      </c>
      <c r="K29" s="116">
        <v>-0.90909090909090906</v>
      </c>
    </row>
    <row r="30" spans="1:11" ht="14.1" customHeight="1" x14ac:dyDescent="0.2">
      <c r="A30" s="306" t="s">
        <v>247</v>
      </c>
      <c r="B30" s="307" t="s">
        <v>248</v>
      </c>
      <c r="C30" s="308"/>
      <c r="D30" s="113" t="s">
        <v>513</v>
      </c>
      <c r="E30" s="115" t="s">
        <v>513</v>
      </c>
      <c r="F30" s="114">
        <v>78</v>
      </c>
      <c r="G30" s="114">
        <v>94</v>
      </c>
      <c r="H30" s="114">
        <v>81</v>
      </c>
      <c r="I30" s="140" t="s">
        <v>513</v>
      </c>
      <c r="J30" s="115" t="s">
        <v>513</v>
      </c>
      <c r="K30" s="116" t="s">
        <v>513</v>
      </c>
    </row>
    <row r="31" spans="1:11" ht="14.1" customHeight="1" x14ac:dyDescent="0.2">
      <c r="A31" s="306" t="s">
        <v>249</v>
      </c>
      <c r="B31" s="307" t="s">
        <v>250</v>
      </c>
      <c r="C31" s="308"/>
      <c r="D31" s="113">
        <v>2.2874756651524986</v>
      </c>
      <c r="E31" s="115">
        <v>141</v>
      </c>
      <c r="F31" s="114">
        <v>112</v>
      </c>
      <c r="G31" s="114">
        <v>128</v>
      </c>
      <c r="H31" s="114">
        <v>119</v>
      </c>
      <c r="I31" s="140">
        <v>151</v>
      </c>
      <c r="J31" s="115">
        <v>-10</v>
      </c>
      <c r="K31" s="116">
        <v>-6.6225165562913908</v>
      </c>
    </row>
    <row r="32" spans="1:11" ht="14.1" customHeight="1" x14ac:dyDescent="0.2">
      <c r="A32" s="306">
        <v>31</v>
      </c>
      <c r="B32" s="307" t="s">
        <v>251</v>
      </c>
      <c r="C32" s="308"/>
      <c r="D32" s="113">
        <v>0.53536664503569109</v>
      </c>
      <c r="E32" s="115">
        <v>33</v>
      </c>
      <c r="F32" s="114">
        <v>32</v>
      </c>
      <c r="G32" s="114">
        <v>29</v>
      </c>
      <c r="H32" s="114">
        <v>62</v>
      </c>
      <c r="I32" s="140">
        <v>25</v>
      </c>
      <c r="J32" s="115">
        <v>8</v>
      </c>
      <c r="K32" s="116">
        <v>32</v>
      </c>
    </row>
    <row r="33" spans="1:11" ht="14.1" customHeight="1" x14ac:dyDescent="0.2">
      <c r="A33" s="306">
        <v>32</v>
      </c>
      <c r="B33" s="307" t="s">
        <v>252</v>
      </c>
      <c r="C33" s="308"/>
      <c r="D33" s="113">
        <v>3.4231018818948735</v>
      </c>
      <c r="E33" s="115">
        <v>211</v>
      </c>
      <c r="F33" s="114">
        <v>237</v>
      </c>
      <c r="G33" s="114">
        <v>213</v>
      </c>
      <c r="H33" s="114">
        <v>259</v>
      </c>
      <c r="I33" s="140">
        <v>155</v>
      </c>
      <c r="J33" s="115">
        <v>56</v>
      </c>
      <c r="K33" s="116">
        <v>36.12903225806452</v>
      </c>
    </row>
    <row r="34" spans="1:11" ht="14.1" customHeight="1" x14ac:dyDescent="0.2">
      <c r="A34" s="306">
        <v>33</v>
      </c>
      <c r="B34" s="307" t="s">
        <v>253</v>
      </c>
      <c r="C34" s="308"/>
      <c r="D34" s="113">
        <v>1.9467878001297858</v>
      </c>
      <c r="E34" s="115">
        <v>120</v>
      </c>
      <c r="F34" s="114">
        <v>88</v>
      </c>
      <c r="G34" s="114">
        <v>96</v>
      </c>
      <c r="H34" s="114">
        <v>70</v>
      </c>
      <c r="I34" s="140">
        <v>100</v>
      </c>
      <c r="J34" s="115">
        <v>20</v>
      </c>
      <c r="K34" s="116">
        <v>20</v>
      </c>
    </row>
    <row r="35" spans="1:11" ht="14.1" customHeight="1" x14ac:dyDescent="0.2">
      <c r="A35" s="306">
        <v>34</v>
      </c>
      <c r="B35" s="307" t="s">
        <v>254</v>
      </c>
      <c r="C35" s="308"/>
      <c r="D35" s="113">
        <v>1.9467878001297858</v>
      </c>
      <c r="E35" s="115">
        <v>120</v>
      </c>
      <c r="F35" s="114">
        <v>89</v>
      </c>
      <c r="G35" s="114">
        <v>107</v>
      </c>
      <c r="H35" s="114">
        <v>82</v>
      </c>
      <c r="I35" s="140">
        <v>102</v>
      </c>
      <c r="J35" s="115">
        <v>18</v>
      </c>
      <c r="K35" s="116">
        <v>17.647058823529413</v>
      </c>
    </row>
    <row r="36" spans="1:11" ht="14.1" customHeight="1" x14ac:dyDescent="0.2">
      <c r="A36" s="306">
        <v>41</v>
      </c>
      <c r="B36" s="307" t="s">
        <v>255</v>
      </c>
      <c r="C36" s="308"/>
      <c r="D36" s="113">
        <v>0.45425048669695001</v>
      </c>
      <c r="E36" s="115">
        <v>28</v>
      </c>
      <c r="F36" s="114">
        <v>16</v>
      </c>
      <c r="G36" s="114">
        <v>13</v>
      </c>
      <c r="H36" s="114">
        <v>22</v>
      </c>
      <c r="I36" s="140">
        <v>15</v>
      </c>
      <c r="J36" s="115">
        <v>13</v>
      </c>
      <c r="K36" s="116">
        <v>86.666666666666671</v>
      </c>
    </row>
    <row r="37" spans="1:11" ht="14.1" customHeight="1" x14ac:dyDescent="0.2">
      <c r="A37" s="306">
        <v>42</v>
      </c>
      <c r="B37" s="307" t="s">
        <v>256</v>
      </c>
      <c r="C37" s="308"/>
      <c r="D37" s="113">
        <v>9.7339390006489293E-2</v>
      </c>
      <c r="E37" s="115">
        <v>6</v>
      </c>
      <c r="F37" s="114" t="s">
        <v>513</v>
      </c>
      <c r="G37" s="114">
        <v>12</v>
      </c>
      <c r="H37" s="114" t="s">
        <v>513</v>
      </c>
      <c r="I37" s="140">
        <v>15</v>
      </c>
      <c r="J37" s="115">
        <v>-9</v>
      </c>
      <c r="K37" s="116">
        <v>-60</v>
      </c>
    </row>
    <row r="38" spans="1:11" ht="14.1" customHeight="1" x14ac:dyDescent="0.2">
      <c r="A38" s="306">
        <v>43</v>
      </c>
      <c r="B38" s="307" t="s">
        <v>257</v>
      </c>
      <c r="C38" s="308"/>
      <c r="D38" s="113">
        <v>0.5029201817001947</v>
      </c>
      <c r="E38" s="115">
        <v>31</v>
      </c>
      <c r="F38" s="114">
        <v>24</v>
      </c>
      <c r="G38" s="114">
        <v>34</v>
      </c>
      <c r="H38" s="114">
        <v>28</v>
      </c>
      <c r="I38" s="140">
        <v>23</v>
      </c>
      <c r="J38" s="115">
        <v>8</v>
      </c>
      <c r="K38" s="116">
        <v>34.782608695652172</v>
      </c>
    </row>
    <row r="39" spans="1:11" ht="14.1" customHeight="1" x14ac:dyDescent="0.2">
      <c r="A39" s="306">
        <v>51</v>
      </c>
      <c r="B39" s="307" t="s">
        <v>258</v>
      </c>
      <c r="C39" s="308"/>
      <c r="D39" s="113">
        <v>20.457495133030498</v>
      </c>
      <c r="E39" s="115">
        <v>1261</v>
      </c>
      <c r="F39" s="114">
        <v>893</v>
      </c>
      <c r="G39" s="114">
        <v>1010</v>
      </c>
      <c r="H39" s="114">
        <v>1058</v>
      </c>
      <c r="I39" s="140">
        <v>1850</v>
      </c>
      <c r="J39" s="115">
        <v>-589</v>
      </c>
      <c r="K39" s="116">
        <v>-31.837837837837839</v>
      </c>
    </row>
    <row r="40" spans="1:11" ht="14.1" customHeight="1" x14ac:dyDescent="0.2">
      <c r="A40" s="306" t="s">
        <v>259</v>
      </c>
      <c r="B40" s="307" t="s">
        <v>260</v>
      </c>
      <c r="C40" s="308"/>
      <c r="D40" s="113">
        <v>19.435431537962362</v>
      </c>
      <c r="E40" s="115">
        <v>1198</v>
      </c>
      <c r="F40" s="114">
        <v>831</v>
      </c>
      <c r="G40" s="114">
        <v>941</v>
      </c>
      <c r="H40" s="114">
        <v>1015</v>
      </c>
      <c r="I40" s="140">
        <v>1802</v>
      </c>
      <c r="J40" s="115">
        <v>-604</v>
      </c>
      <c r="K40" s="116">
        <v>-33.51831298557159</v>
      </c>
    </row>
    <row r="41" spans="1:11" ht="14.1" customHeight="1" x14ac:dyDescent="0.2">
      <c r="A41" s="306"/>
      <c r="B41" s="307" t="s">
        <v>261</v>
      </c>
      <c r="C41" s="308"/>
      <c r="D41" s="113">
        <v>18.510707332900715</v>
      </c>
      <c r="E41" s="115">
        <v>1141</v>
      </c>
      <c r="F41" s="114">
        <v>781</v>
      </c>
      <c r="G41" s="114">
        <v>903</v>
      </c>
      <c r="H41" s="114">
        <v>971</v>
      </c>
      <c r="I41" s="140">
        <v>1766</v>
      </c>
      <c r="J41" s="115">
        <v>-625</v>
      </c>
      <c r="K41" s="116">
        <v>-35.390713476783695</v>
      </c>
    </row>
    <row r="42" spans="1:11" ht="14.1" customHeight="1" x14ac:dyDescent="0.2">
      <c r="A42" s="306">
        <v>52</v>
      </c>
      <c r="B42" s="307" t="s">
        <v>262</v>
      </c>
      <c r="C42" s="308"/>
      <c r="D42" s="113">
        <v>5.824140168721609</v>
      </c>
      <c r="E42" s="115">
        <v>359</v>
      </c>
      <c r="F42" s="114">
        <v>383</v>
      </c>
      <c r="G42" s="114">
        <v>355</v>
      </c>
      <c r="H42" s="114">
        <v>338</v>
      </c>
      <c r="I42" s="140">
        <v>339</v>
      </c>
      <c r="J42" s="115">
        <v>20</v>
      </c>
      <c r="K42" s="116">
        <v>5.8997050147492622</v>
      </c>
    </row>
    <row r="43" spans="1:11" ht="14.1" customHeight="1" x14ac:dyDescent="0.2">
      <c r="A43" s="306" t="s">
        <v>263</v>
      </c>
      <c r="B43" s="307" t="s">
        <v>264</v>
      </c>
      <c r="C43" s="308"/>
      <c r="D43" s="113">
        <v>5.2238805970149258</v>
      </c>
      <c r="E43" s="115">
        <v>322</v>
      </c>
      <c r="F43" s="114">
        <v>339</v>
      </c>
      <c r="G43" s="114">
        <v>311</v>
      </c>
      <c r="H43" s="114">
        <v>264</v>
      </c>
      <c r="I43" s="140">
        <v>294</v>
      </c>
      <c r="J43" s="115">
        <v>28</v>
      </c>
      <c r="K43" s="116">
        <v>9.5238095238095237</v>
      </c>
    </row>
    <row r="44" spans="1:11" ht="14.1" customHeight="1" x14ac:dyDescent="0.2">
      <c r="A44" s="306">
        <v>53</v>
      </c>
      <c r="B44" s="307" t="s">
        <v>265</v>
      </c>
      <c r="C44" s="308"/>
      <c r="D44" s="113">
        <v>0.76249188838416615</v>
      </c>
      <c r="E44" s="115">
        <v>47</v>
      </c>
      <c r="F44" s="114">
        <v>36</v>
      </c>
      <c r="G44" s="114">
        <v>39</v>
      </c>
      <c r="H44" s="114">
        <v>68</v>
      </c>
      <c r="I44" s="140">
        <v>56</v>
      </c>
      <c r="J44" s="115">
        <v>-9</v>
      </c>
      <c r="K44" s="116">
        <v>-16.071428571428573</v>
      </c>
    </row>
    <row r="45" spans="1:11" ht="14.1" customHeight="1" x14ac:dyDescent="0.2">
      <c r="A45" s="306" t="s">
        <v>266</v>
      </c>
      <c r="B45" s="307" t="s">
        <v>267</v>
      </c>
      <c r="C45" s="308"/>
      <c r="D45" s="113">
        <v>0.68137573004542507</v>
      </c>
      <c r="E45" s="115">
        <v>42</v>
      </c>
      <c r="F45" s="114">
        <v>35</v>
      </c>
      <c r="G45" s="114">
        <v>38</v>
      </c>
      <c r="H45" s="114">
        <v>68</v>
      </c>
      <c r="I45" s="140">
        <v>55</v>
      </c>
      <c r="J45" s="115">
        <v>-13</v>
      </c>
      <c r="K45" s="116">
        <v>-23.636363636363637</v>
      </c>
    </row>
    <row r="46" spans="1:11" ht="14.1" customHeight="1" x14ac:dyDescent="0.2">
      <c r="A46" s="306">
        <v>54</v>
      </c>
      <c r="B46" s="307" t="s">
        <v>268</v>
      </c>
      <c r="C46" s="308"/>
      <c r="D46" s="113">
        <v>3.8286826735885788</v>
      </c>
      <c r="E46" s="115">
        <v>236</v>
      </c>
      <c r="F46" s="114">
        <v>225</v>
      </c>
      <c r="G46" s="114">
        <v>196</v>
      </c>
      <c r="H46" s="114">
        <v>150</v>
      </c>
      <c r="I46" s="140">
        <v>213</v>
      </c>
      <c r="J46" s="115">
        <v>23</v>
      </c>
      <c r="K46" s="116">
        <v>10.7981220657277</v>
      </c>
    </row>
    <row r="47" spans="1:11" ht="14.1" customHeight="1" x14ac:dyDescent="0.2">
      <c r="A47" s="306">
        <v>61</v>
      </c>
      <c r="B47" s="307" t="s">
        <v>269</v>
      </c>
      <c r="C47" s="308"/>
      <c r="D47" s="113">
        <v>2.5308241401687215</v>
      </c>
      <c r="E47" s="115">
        <v>156</v>
      </c>
      <c r="F47" s="114">
        <v>128</v>
      </c>
      <c r="G47" s="114">
        <v>166</v>
      </c>
      <c r="H47" s="114">
        <v>111</v>
      </c>
      <c r="I47" s="140">
        <v>149</v>
      </c>
      <c r="J47" s="115">
        <v>7</v>
      </c>
      <c r="K47" s="116">
        <v>4.6979865771812079</v>
      </c>
    </row>
    <row r="48" spans="1:11" ht="14.1" customHeight="1" x14ac:dyDescent="0.2">
      <c r="A48" s="306">
        <v>62</v>
      </c>
      <c r="B48" s="307" t="s">
        <v>270</v>
      </c>
      <c r="C48" s="308"/>
      <c r="D48" s="113">
        <v>9.6690460739779365</v>
      </c>
      <c r="E48" s="115">
        <v>596</v>
      </c>
      <c r="F48" s="114">
        <v>431</v>
      </c>
      <c r="G48" s="114">
        <v>621</v>
      </c>
      <c r="H48" s="114">
        <v>451</v>
      </c>
      <c r="I48" s="140">
        <v>488</v>
      </c>
      <c r="J48" s="115">
        <v>108</v>
      </c>
      <c r="K48" s="116">
        <v>22.131147540983605</v>
      </c>
    </row>
    <row r="49" spans="1:11" ht="14.1" customHeight="1" x14ac:dyDescent="0.2">
      <c r="A49" s="306">
        <v>63</v>
      </c>
      <c r="B49" s="307" t="s">
        <v>271</v>
      </c>
      <c r="C49" s="308"/>
      <c r="D49" s="113">
        <v>3.2121998702141465</v>
      </c>
      <c r="E49" s="115">
        <v>198</v>
      </c>
      <c r="F49" s="114">
        <v>211</v>
      </c>
      <c r="G49" s="114">
        <v>204</v>
      </c>
      <c r="H49" s="114">
        <v>114</v>
      </c>
      <c r="I49" s="140">
        <v>159</v>
      </c>
      <c r="J49" s="115">
        <v>39</v>
      </c>
      <c r="K49" s="116">
        <v>24.528301886792452</v>
      </c>
    </row>
    <row r="50" spans="1:11" ht="14.1" customHeight="1" x14ac:dyDescent="0.2">
      <c r="A50" s="306" t="s">
        <v>272</v>
      </c>
      <c r="B50" s="307" t="s">
        <v>273</v>
      </c>
      <c r="C50" s="308"/>
      <c r="D50" s="113">
        <v>0.56781310837118759</v>
      </c>
      <c r="E50" s="115">
        <v>35</v>
      </c>
      <c r="F50" s="114">
        <v>30</v>
      </c>
      <c r="G50" s="114">
        <v>30</v>
      </c>
      <c r="H50" s="114">
        <v>18</v>
      </c>
      <c r="I50" s="140">
        <v>40</v>
      </c>
      <c r="J50" s="115">
        <v>-5</v>
      </c>
      <c r="K50" s="116">
        <v>-12.5</v>
      </c>
    </row>
    <row r="51" spans="1:11" ht="14.1" customHeight="1" x14ac:dyDescent="0.2">
      <c r="A51" s="306" t="s">
        <v>274</v>
      </c>
      <c r="B51" s="307" t="s">
        <v>275</v>
      </c>
      <c r="C51" s="308"/>
      <c r="D51" s="113">
        <v>2.319922128487995</v>
      </c>
      <c r="E51" s="115">
        <v>143</v>
      </c>
      <c r="F51" s="114">
        <v>172</v>
      </c>
      <c r="G51" s="114">
        <v>150</v>
      </c>
      <c r="H51" s="114">
        <v>85</v>
      </c>
      <c r="I51" s="140">
        <v>106</v>
      </c>
      <c r="J51" s="115">
        <v>37</v>
      </c>
      <c r="K51" s="116">
        <v>34.905660377358494</v>
      </c>
    </row>
    <row r="52" spans="1:11" ht="14.1" customHeight="1" x14ac:dyDescent="0.2">
      <c r="A52" s="306">
        <v>71</v>
      </c>
      <c r="B52" s="307" t="s">
        <v>276</v>
      </c>
      <c r="C52" s="308"/>
      <c r="D52" s="113">
        <v>7.5762491888384167</v>
      </c>
      <c r="E52" s="115">
        <v>467</v>
      </c>
      <c r="F52" s="114">
        <v>366</v>
      </c>
      <c r="G52" s="114">
        <v>423</v>
      </c>
      <c r="H52" s="114">
        <v>468</v>
      </c>
      <c r="I52" s="140">
        <v>434</v>
      </c>
      <c r="J52" s="115">
        <v>33</v>
      </c>
      <c r="K52" s="116">
        <v>7.6036866359447002</v>
      </c>
    </row>
    <row r="53" spans="1:11" ht="14.1" customHeight="1" x14ac:dyDescent="0.2">
      <c r="A53" s="306" t="s">
        <v>277</v>
      </c>
      <c r="B53" s="307" t="s">
        <v>278</v>
      </c>
      <c r="C53" s="308"/>
      <c r="D53" s="113">
        <v>2.790395846852693</v>
      </c>
      <c r="E53" s="115">
        <v>172</v>
      </c>
      <c r="F53" s="114">
        <v>137</v>
      </c>
      <c r="G53" s="114">
        <v>168</v>
      </c>
      <c r="H53" s="114">
        <v>173</v>
      </c>
      <c r="I53" s="140">
        <v>163</v>
      </c>
      <c r="J53" s="115">
        <v>9</v>
      </c>
      <c r="K53" s="116">
        <v>5.5214723926380369</v>
      </c>
    </row>
    <row r="54" spans="1:11" ht="14.1" customHeight="1" x14ac:dyDescent="0.2">
      <c r="A54" s="306" t="s">
        <v>279</v>
      </c>
      <c r="B54" s="307" t="s">
        <v>280</v>
      </c>
      <c r="C54" s="308"/>
      <c r="D54" s="113">
        <v>4.2342634652822841</v>
      </c>
      <c r="E54" s="115">
        <v>261</v>
      </c>
      <c r="F54" s="114">
        <v>192</v>
      </c>
      <c r="G54" s="114">
        <v>214</v>
      </c>
      <c r="H54" s="114">
        <v>254</v>
      </c>
      <c r="I54" s="140">
        <v>239</v>
      </c>
      <c r="J54" s="115">
        <v>22</v>
      </c>
      <c r="K54" s="116">
        <v>9.2050209205020916</v>
      </c>
    </row>
    <row r="55" spans="1:11" ht="14.1" customHeight="1" x14ac:dyDescent="0.2">
      <c r="A55" s="306">
        <v>72</v>
      </c>
      <c r="B55" s="307" t="s">
        <v>281</v>
      </c>
      <c r="C55" s="308"/>
      <c r="D55" s="113">
        <v>2.1252433484750162</v>
      </c>
      <c r="E55" s="115">
        <v>131</v>
      </c>
      <c r="F55" s="114">
        <v>91</v>
      </c>
      <c r="G55" s="114">
        <v>111</v>
      </c>
      <c r="H55" s="114">
        <v>89</v>
      </c>
      <c r="I55" s="140">
        <v>85</v>
      </c>
      <c r="J55" s="115">
        <v>46</v>
      </c>
      <c r="K55" s="116">
        <v>54.117647058823529</v>
      </c>
    </row>
    <row r="56" spans="1:11" ht="14.1" customHeight="1" x14ac:dyDescent="0.2">
      <c r="A56" s="306" t="s">
        <v>282</v>
      </c>
      <c r="B56" s="307" t="s">
        <v>283</v>
      </c>
      <c r="C56" s="308"/>
      <c r="D56" s="113">
        <v>1.0220635950681376</v>
      </c>
      <c r="E56" s="115">
        <v>63</v>
      </c>
      <c r="F56" s="114">
        <v>37</v>
      </c>
      <c r="G56" s="114">
        <v>48</v>
      </c>
      <c r="H56" s="114">
        <v>36</v>
      </c>
      <c r="I56" s="140">
        <v>36</v>
      </c>
      <c r="J56" s="115">
        <v>27</v>
      </c>
      <c r="K56" s="116">
        <v>75</v>
      </c>
    </row>
    <row r="57" spans="1:11" ht="14.1" customHeight="1" x14ac:dyDescent="0.2">
      <c r="A57" s="306" t="s">
        <v>284</v>
      </c>
      <c r="B57" s="307" t="s">
        <v>285</v>
      </c>
      <c r="C57" s="308"/>
      <c r="D57" s="113">
        <v>0.73004542504866965</v>
      </c>
      <c r="E57" s="115">
        <v>45</v>
      </c>
      <c r="F57" s="114">
        <v>34</v>
      </c>
      <c r="G57" s="114">
        <v>37</v>
      </c>
      <c r="H57" s="114">
        <v>29</v>
      </c>
      <c r="I57" s="140">
        <v>33</v>
      </c>
      <c r="J57" s="115">
        <v>12</v>
      </c>
      <c r="K57" s="116">
        <v>36.363636363636367</v>
      </c>
    </row>
    <row r="58" spans="1:11" ht="14.1" customHeight="1" x14ac:dyDescent="0.2">
      <c r="A58" s="306">
        <v>73</v>
      </c>
      <c r="B58" s="307" t="s">
        <v>286</v>
      </c>
      <c r="C58" s="308"/>
      <c r="D58" s="113">
        <v>1.0058403634003894</v>
      </c>
      <c r="E58" s="115">
        <v>62</v>
      </c>
      <c r="F58" s="114">
        <v>57</v>
      </c>
      <c r="G58" s="114">
        <v>62</v>
      </c>
      <c r="H58" s="114">
        <v>79</v>
      </c>
      <c r="I58" s="140">
        <v>50</v>
      </c>
      <c r="J58" s="115">
        <v>12</v>
      </c>
      <c r="K58" s="116">
        <v>24</v>
      </c>
    </row>
    <row r="59" spans="1:11" ht="14.1" customHeight="1" x14ac:dyDescent="0.2">
      <c r="A59" s="306" t="s">
        <v>287</v>
      </c>
      <c r="B59" s="307" t="s">
        <v>288</v>
      </c>
      <c r="C59" s="308"/>
      <c r="D59" s="113">
        <v>0.81116158338741073</v>
      </c>
      <c r="E59" s="115">
        <v>50</v>
      </c>
      <c r="F59" s="114">
        <v>42</v>
      </c>
      <c r="G59" s="114">
        <v>49</v>
      </c>
      <c r="H59" s="114">
        <v>58</v>
      </c>
      <c r="I59" s="140">
        <v>40</v>
      </c>
      <c r="J59" s="115">
        <v>10</v>
      </c>
      <c r="K59" s="116">
        <v>25</v>
      </c>
    </row>
    <row r="60" spans="1:11" ht="14.1" customHeight="1" x14ac:dyDescent="0.2">
      <c r="A60" s="306">
        <v>81</v>
      </c>
      <c r="B60" s="307" t="s">
        <v>289</v>
      </c>
      <c r="C60" s="308"/>
      <c r="D60" s="113">
        <v>5.4672290720311487</v>
      </c>
      <c r="E60" s="115">
        <v>337</v>
      </c>
      <c r="F60" s="114">
        <v>250</v>
      </c>
      <c r="G60" s="114">
        <v>380</v>
      </c>
      <c r="H60" s="114">
        <v>319</v>
      </c>
      <c r="I60" s="140">
        <v>352</v>
      </c>
      <c r="J60" s="115">
        <v>-15</v>
      </c>
      <c r="K60" s="116">
        <v>-4.2613636363636367</v>
      </c>
    </row>
    <row r="61" spans="1:11" ht="14.1" customHeight="1" x14ac:dyDescent="0.2">
      <c r="A61" s="306" t="s">
        <v>290</v>
      </c>
      <c r="B61" s="307" t="s">
        <v>291</v>
      </c>
      <c r="C61" s="308"/>
      <c r="D61" s="113">
        <v>1.9305645684620376</v>
      </c>
      <c r="E61" s="115">
        <v>119</v>
      </c>
      <c r="F61" s="114">
        <v>81</v>
      </c>
      <c r="G61" s="114">
        <v>141</v>
      </c>
      <c r="H61" s="114">
        <v>123</v>
      </c>
      <c r="I61" s="140">
        <v>119</v>
      </c>
      <c r="J61" s="115">
        <v>0</v>
      </c>
      <c r="K61" s="116">
        <v>0</v>
      </c>
    </row>
    <row r="62" spans="1:11" ht="14.1" customHeight="1" x14ac:dyDescent="0.2">
      <c r="A62" s="306" t="s">
        <v>292</v>
      </c>
      <c r="B62" s="307" t="s">
        <v>293</v>
      </c>
      <c r="C62" s="308"/>
      <c r="D62" s="113">
        <v>1.6872160934458145</v>
      </c>
      <c r="E62" s="115">
        <v>104</v>
      </c>
      <c r="F62" s="114">
        <v>78</v>
      </c>
      <c r="G62" s="114">
        <v>136</v>
      </c>
      <c r="H62" s="114">
        <v>92</v>
      </c>
      <c r="I62" s="140">
        <v>107</v>
      </c>
      <c r="J62" s="115">
        <v>-3</v>
      </c>
      <c r="K62" s="116">
        <v>-2.8037383177570092</v>
      </c>
    </row>
    <row r="63" spans="1:11" ht="14.1" customHeight="1" x14ac:dyDescent="0.2">
      <c r="A63" s="306"/>
      <c r="B63" s="307" t="s">
        <v>294</v>
      </c>
      <c r="C63" s="308"/>
      <c r="D63" s="113">
        <v>1.5249837767683323</v>
      </c>
      <c r="E63" s="115">
        <v>94</v>
      </c>
      <c r="F63" s="114">
        <v>61</v>
      </c>
      <c r="G63" s="114">
        <v>120</v>
      </c>
      <c r="H63" s="114">
        <v>71</v>
      </c>
      <c r="I63" s="140">
        <v>92</v>
      </c>
      <c r="J63" s="115">
        <v>2</v>
      </c>
      <c r="K63" s="116">
        <v>2.1739130434782608</v>
      </c>
    </row>
    <row r="64" spans="1:11" ht="14.1" customHeight="1" x14ac:dyDescent="0.2">
      <c r="A64" s="306" t="s">
        <v>295</v>
      </c>
      <c r="B64" s="307" t="s">
        <v>296</v>
      </c>
      <c r="C64" s="308"/>
      <c r="D64" s="113">
        <v>0.56781310837118759</v>
      </c>
      <c r="E64" s="115">
        <v>35</v>
      </c>
      <c r="F64" s="114">
        <v>28</v>
      </c>
      <c r="G64" s="114">
        <v>43</v>
      </c>
      <c r="H64" s="114">
        <v>29</v>
      </c>
      <c r="I64" s="140">
        <v>37</v>
      </c>
      <c r="J64" s="115">
        <v>-2</v>
      </c>
      <c r="K64" s="116">
        <v>-5.4054054054054053</v>
      </c>
    </row>
    <row r="65" spans="1:11" ht="14.1" customHeight="1" x14ac:dyDescent="0.2">
      <c r="A65" s="306" t="s">
        <v>297</v>
      </c>
      <c r="B65" s="307" t="s">
        <v>298</v>
      </c>
      <c r="C65" s="308"/>
      <c r="D65" s="113">
        <v>0.45425048669695001</v>
      </c>
      <c r="E65" s="115">
        <v>28</v>
      </c>
      <c r="F65" s="114">
        <v>16</v>
      </c>
      <c r="G65" s="114">
        <v>26</v>
      </c>
      <c r="H65" s="114">
        <v>32</v>
      </c>
      <c r="I65" s="140">
        <v>33</v>
      </c>
      <c r="J65" s="115">
        <v>-5</v>
      </c>
      <c r="K65" s="116">
        <v>-15.151515151515152</v>
      </c>
    </row>
    <row r="66" spans="1:11" ht="14.1" customHeight="1" x14ac:dyDescent="0.2">
      <c r="A66" s="306">
        <v>82</v>
      </c>
      <c r="B66" s="307" t="s">
        <v>299</v>
      </c>
      <c r="C66" s="308"/>
      <c r="D66" s="113">
        <v>3.4879948085658663</v>
      </c>
      <c r="E66" s="115">
        <v>215</v>
      </c>
      <c r="F66" s="114">
        <v>154</v>
      </c>
      <c r="G66" s="114">
        <v>270</v>
      </c>
      <c r="H66" s="114">
        <v>190</v>
      </c>
      <c r="I66" s="140">
        <v>223</v>
      </c>
      <c r="J66" s="115">
        <v>-8</v>
      </c>
      <c r="K66" s="116">
        <v>-3.5874439461883409</v>
      </c>
    </row>
    <row r="67" spans="1:11" ht="14.1" customHeight="1" x14ac:dyDescent="0.2">
      <c r="A67" s="306" t="s">
        <v>300</v>
      </c>
      <c r="B67" s="307" t="s">
        <v>301</v>
      </c>
      <c r="C67" s="308"/>
      <c r="D67" s="113">
        <v>2.1414665801427644</v>
      </c>
      <c r="E67" s="115">
        <v>132</v>
      </c>
      <c r="F67" s="114">
        <v>100</v>
      </c>
      <c r="G67" s="114">
        <v>184</v>
      </c>
      <c r="H67" s="114">
        <v>131</v>
      </c>
      <c r="I67" s="140">
        <v>140</v>
      </c>
      <c r="J67" s="115">
        <v>-8</v>
      </c>
      <c r="K67" s="116">
        <v>-5.7142857142857144</v>
      </c>
    </row>
    <row r="68" spans="1:11" ht="14.1" customHeight="1" x14ac:dyDescent="0.2">
      <c r="A68" s="306" t="s">
        <v>302</v>
      </c>
      <c r="B68" s="307" t="s">
        <v>303</v>
      </c>
      <c r="C68" s="308"/>
      <c r="D68" s="113">
        <v>0.71382219338092145</v>
      </c>
      <c r="E68" s="115">
        <v>44</v>
      </c>
      <c r="F68" s="114">
        <v>44</v>
      </c>
      <c r="G68" s="114">
        <v>53</v>
      </c>
      <c r="H68" s="114">
        <v>32</v>
      </c>
      <c r="I68" s="140">
        <v>56</v>
      </c>
      <c r="J68" s="115">
        <v>-12</v>
      </c>
      <c r="K68" s="116">
        <v>-21.428571428571427</v>
      </c>
    </row>
    <row r="69" spans="1:11" ht="14.1" customHeight="1" x14ac:dyDescent="0.2">
      <c r="A69" s="306">
        <v>83</v>
      </c>
      <c r="B69" s="307" t="s">
        <v>304</v>
      </c>
      <c r="C69" s="308"/>
      <c r="D69" s="113">
        <v>3.2284231018818947</v>
      </c>
      <c r="E69" s="115">
        <v>199</v>
      </c>
      <c r="F69" s="114">
        <v>169</v>
      </c>
      <c r="G69" s="114">
        <v>356</v>
      </c>
      <c r="H69" s="114">
        <v>180</v>
      </c>
      <c r="I69" s="140">
        <v>219</v>
      </c>
      <c r="J69" s="115">
        <v>-20</v>
      </c>
      <c r="K69" s="116">
        <v>-9.1324200913242013</v>
      </c>
    </row>
    <row r="70" spans="1:11" ht="14.1" customHeight="1" x14ac:dyDescent="0.2">
      <c r="A70" s="306" t="s">
        <v>305</v>
      </c>
      <c r="B70" s="307" t="s">
        <v>306</v>
      </c>
      <c r="C70" s="308"/>
      <c r="D70" s="113">
        <v>2.6281635301752111</v>
      </c>
      <c r="E70" s="115">
        <v>162</v>
      </c>
      <c r="F70" s="114">
        <v>134</v>
      </c>
      <c r="G70" s="114">
        <v>309</v>
      </c>
      <c r="H70" s="114">
        <v>147</v>
      </c>
      <c r="I70" s="140">
        <v>181</v>
      </c>
      <c r="J70" s="115">
        <v>-19</v>
      </c>
      <c r="K70" s="116">
        <v>-10.497237569060774</v>
      </c>
    </row>
    <row r="71" spans="1:11" ht="14.1" customHeight="1" x14ac:dyDescent="0.2">
      <c r="A71" s="306"/>
      <c r="B71" s="307" t="s">
        <v>307</v>
      </c>
      <c r="C71" s="308"/>
      <c r="D71" s="113">
        <v>1.6547696301103181</v>
      </c>
      <c r="E71" s="115">
        <v>102</v>
      </c>
      <c r="F71" s="114">
        <v>84</v>
      </c>
      <c r="G71" s="114">
        <v>189</v>
      </c>
      <c r="H71" s="114">
        <v>83</v>
      </c>
      <c r="I71" s="140">
        <v>99</v>
      </c>
      <c r="J71" s="115">
        <v>3</v>
      </c>
      <c r="K71" s="116">
        <v>3.0303030303030303</v>
      </c>
    </row>
    <row r="72" spans="1:11" ht="14.1" customHeight="1" x14ac:dyDescent="0.2">
      <c r="A72" s="306">
        <v>84</v>
      </c>
      <c r="B72" s="307" t="s">
        <v>308</v>
      </c>
      <c r="C72" s="308"/>
      <c r="D72" s="113">
        <v>0.87605451005840362</v>
      </c>
      <c r="E72" s="115">
        <v>54</v>
      </c>
      <c r="F72" s="114">
        <v>27</v>
      </c>
      <c r="G72" s="114">
        <v>86</v>
      </c>
      <c r="H72" s="114">
        <v>36</v>
      </c>
      <c r="I72" s="140">
        <v>60</v>
      </c>
      <c r="J72" s="115">
        <v>-6</v>
      </c>
      <c r="K72" s="116">
        <v>-10</v>
      </c>
    </row>
    <row r="73" spans="1:11" ht="14.1" customHeight="1" x14ac:dyDescent="0.2">
      <c r="A73" s="306" t="s">
        <v>309</v>
      </c>
      <c r="B73" s="307" t="s">
        <v>310</v>
      </c>
      <c r="C73" s="308"/>
      <c r="D73" s="113">
        <v>0.45425048669695001</v>
      </c>
      <c r="E73" s="115">
        <v>28</v>
      </c>
      <c r="F73" s="114">
        <v>5</v>
      </c>
      <c r="G73" s="114">
        <v>48</v>
      </c>
      <c r="H73" s="114">
        <v>8</v>
      </c>
      <c r="I73" s="140">
        <v>26</v>
      </c>
      <c r="J73" s="115">
        <v>2</v>
      </c>
      <c r="K73" s="116">
        <v>7.6923076923076925</v>
      </c>
    </row>
    <row r="74" spans="1:11" ht="14.1" customHeight="1" x14ac:dyDescent="0.2">
      <c r="A74" s="306" t="s">
        <v>311</v>
      </c>
      <c r="B74" s="307" t="s">
        <v>312</v>
      </c>
      <c r="C74" s="308"/>
      <c r="D74" s="113">
        <v>6.4892926670992862E-2</v>
      </c>
      <c r="E74" s="115">
        <v>4</v>
      </c>
      <c r="F74" s="114">
        <v>6</v>
      </c>
      <c r="G74" s="114">
        <v>18</v>
      </c>
      <c r="H74" s="114">
        <v>3</v>
      </c>
      <c r="I74" s="140">
        <v>10</v>
      </c>
      <c r="J74" s="115">
        <v>-6</v>
      </c>
      <c r="K74" s="116">
        <v>-60</v>
      </c>
    </row>
    <row r="75" spans="1:11" ht="14.1" customHeight="1" x14ac:dyDescent="0.2">
      <c r="A75" s="306" t="s">
        <v>313</v>
      </c>
      <c r="B75" s="307" t="s">
        <v>314</v>
      </c>
      <c r="C75" s="308"/>
      <c r="D75" s="113" t="s">
        <v>513</v>
      </c>
      <c r="E75" s="115" t="s">
        <v>513</v>
      </c>
      <c r="F75" s="114">
        <v>0</v>
      </c>
      <c r="G75" s="114">
        <v>0</v>
      </c>
      <c r="H75" s="114" t="s">
        <v>513</v>
      </c>
      <c r="I75" s="140">
        <v>0</v>
      </c>
      <c r="J75" s="115" t="s">
        <v>513</v>
      </c>
      <c r="K75" s="116" t="s">
        <v>513</v>
      </c>
    </row>
    <row r="76" spans="1:11" ht="14.1" customHeight="1" x14ac:dyDescent="0.2">
      <c r="A76" s="306">
        <v>91</v>
      </c>
      <c r="B76" s="307" t="s">
        <v>315</v>
      </c>
      <c r="C76" s="308"/>
      <c r="D76" s="113">
        <v>0.12978585334198572</v>
      </c>
      <c r="E76" s="115">
        <v>8</v>
      </c>
      <c r="F76" s="114">
        <v>12</v>
      </c>
      <c r="G76" s="114">
        <v>18</v>
      </c>
      <c r="H76" s="114">
        <v>11</v>
      </c>
      <c r="I76" s="140">
        <v>25</v>
      </c>
      <c r="J76" s="115">
        <v>-17</v>
      </c>
      <c r="K76" s="116">
        <v>-68</v>
      </c>
    </row>
    <row r="77" spans="1:11" ht="14.1" customHeight="1" x14ac:dyDescent="0.2">
      <c r="A77" s="306">
        <v>92</v>
      </c>
      <c r="B77" s="307" t="s">
        <v>316</v>
      </c>
      <c r="C77" s="308"/>
      <c r="D77" s="113">
        <v>1.054510058403634</v>
      </c>
      <c r="E77" s="115">
        <v>65</v>
      </c>
      <c r="F77" s="114">
        <v>39</v>
      </c>
      <c r="G77" s="114">
        <v>45</v>
      </c>
      <c r="H77" s="114">
        <v>35</v>
      </c>
      <c r="I77" s="140">
        <v>48</v>
      </c>
      <c r="J77" s="115">
        <v>17</v>
      </c>
      <c r="K77" s="116">
        <v>35.416666666666664</v>
      </c>
    </row>
    <row r="78" spans="1:11" ht="14.1" customHeight="1" x14ac:dyDescent="0.2">
      <c r="A78" s="306">
        <v>93</v>
      </c>
      <c r="B78" s="307" t="s">
        <v>317</v>
      </c>
      <c r="C78" s="308"/>
      <c r="D78" s="113">
        <v>0.19467878001297859</v>
      </c>
      <c r="E78" s="115">
        <v>12</v>
      </c>
      <c r="F78" s="114" t="s">
        <v>513</v>
      </c>
      <c r="G78" s="114">
        <v>11</v>
      </c>
      <c r="H78" s="114">
        <v>0</v>
      </c>
      <c r="I78" s="140">
        <v>3</v>
      </c>
      <c r="J78" s="115">
        <v>9</v>
      </c>
      <c r="K78" s="116" t="s">
        <v>514</v>
      </c>
    </row>
    <row r="79" spans="1:11" ht="14.1" customHeight="1" x14ac:dyDescent="0.2">
      <c r="A79" s="306">
        <v>94</v>
      </c>
      <c r="B79" s="307" t="s">
        <v>318</v>
      </c>
      <c r="C79" s="308"/>
      <c r="D79" s="113">
        <v>0.27579493835171964</v>
      </c>
      <c r="E79" s="115">
        <v>17</v>
      </c>
      <c r="F79" s="114">
        <v>23</v>
      </c>
      <c r="G79" s="114">
        <v>14</v>
      </c>
      <c r="H79" s="114">
        <v>15</v>
      </c>
      <c r="I79" s="140">
        <v>14</v>
      </c>
      <c r="J79" s="115">
        <v>3</v>
      </c>
      <c r="K79" s="116">
        <v>21.428571428571427</v>
      </c>
    </row>
    <row r="80" spans="1:11" ht="14.1" customHeight="1" x14ac:dyDescent="0.2">
      <c r="A80" s="306" t="s">
        <v>319</v>
      </c>
      <c r="B80" s="307" t="s">
        <v>320</v>
      </c>
      <c r="C80" s="308"/>
      <c r="D80" s="113">
        <v>0</v>
      </c>
      <c r="E80" s="115">
        <v>0</v>
      </c>
      <c r="F80" s="114">
        <v>0</v>
      </c>
      <c r="G80" s="114" t="s">
        <v>513</v>
      </c>
      <c r="H80" s="114" t="s">
        <v>513</v>
      </c>
      <c r="I80" s="140">
        <v>0</v>
      </c>
      <c r="J80" s="115">
        <v>0</v>
      </c>
      <c r="K80" s="116">
        <v>0</v>
      </c>
    </row>
    <row r="81" spans="1:11" ht="14.1" customHeight="1" x14ac:dyDescent="0.2">
      <c r="A81" s="310" t="s">
        <v>321</v>
      </c>
      <c r="B81" s="311" t="s">
        <v>333</v>
      </c>
      <c r="C81" s="312"/>
      <c r="D81" s="125" t="s">
        <v>513</v>
      </c>
      <c r="E81" s="143" t="s">
        <v>513</v>
      </c>
      <c r="F81" s="144">
        <v>0</v>
      </c>
      <c r="G81" s="144" t="s">
        <v>513</v>
      </c>
      <c r="H81" s="144">
        <v>0</v>
      </c>
      <c r="I81" s="145">
        <v>0</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47587</v>
      </c>
      <c r="C10" s="114">
        <v>24380</v>
      </c>
      <c r="D10" s="114">
        <v>23207</v>
      </c>
      <c r="E10" s="114">
        <v>36533</v>
      </c>
      <c r="F10" s="114">
        <v>11008</v>
      </c>
      <c r="G10" s="114">
        <v>5445</v>
      </c>
      <c r="H10" s="114">
        <v>12003</v>
      </c>
      <c r="I10" s="115">
        <v>17957</v>
      </c>
      <c r="J10" s="114">
        <v>12830</v>
      </c>
      <c r="K10" s="114">
        <v>5127</v>
      </c>
      <c r="L10" s="423">
        <v>3519</v>
      </c>
      <c r="M10" s="424">
        <v>3848</v>
      </c>
    </row>
    <row r="11" spans="1:13" ht="11.1" customHeight="1" x14ac:dyDescent="0.2">
      <c r="A11" s="422" t="s">
        <v>387</v>
      </c>
      <c r="B11" s="115">
        <v>48102</v>
      </c>
      <c r="C11" s="114">
        <v>24819</v>
      </c>
      <c r="D11" s="114">
        <v>23283</v>
      </c>
      <c r="E11" s="114">
        <v>36882</v>
      </c>
      <c r="F11" s="114">
        <v>11165</v>
      </c>
      <c r="G11" s="114">
        <v>5278</v>
      </c>
      <c r="H11" s="114">
        <v>12353</v>
      </c>
      <c r="I11" s="115">
        <v>18415</v>
      </c>
      <c r="J11" s="114">
        <v>13165</v>
      </c>
      <c r="K11" s="114">
        <v>5250</v>
      </c>
      <c r="L11" s="423">
        <v>3757</v>
      </c>
      <c r="M11" s="424">
        <v>3326</v>
      </c>
    </row>
    <row r="12" spans="1:13" ht="11.1" customHeight="1" x14ac:dyDescent="0.2">
      <c r="A12" s="422" t="s">
        <v>388</v>
      </c>
      <c r="B12" s="115">
        <v>49416</v>
      </c>
      <c r="C12" s="114">
        <v>25511</v>
      </c>
      <c r="D12" s="114">
        <v>23905</v>
      </c>
      <c r="E12" s="114">
        <v>37869</v>
      </c>
      <c r="F12" s="114">
        <v>11487</v>
      </c>
      <c r="G12" s="114">
        <v>5954</v>
      </c>
      <c r="H12" s="114">
        <v>12637</v>
      </c>
      <c r="I12" s="115">
        <v>18443</v>
      </c>
      <c r="J12" s="114">
        <v>12970</v>
      </c>
      <c r="K12" s="114">
        <v>5473</v>
      </c>
      <c r="L12" s="423">
        <v>5154</v>
      </c>
      <c r="M12" s="424">
        <v>4117</v>
      </c>
    </row>
    <row r="13" spans="1:13" s="110" customFormat="1" ht="11.1" customHeight="1" x14ac:dyDescent="0.2">
      <c r="A13" s="422" t="s">
        <v>389</v>
      </c>
      <c r="B13" s="115">
        <v>48768</v>
      </c>
      <c r="C13" s="114">
        <v>25039</v>
      </c>
      <c r="D13" s="114">
        <v>23729</v>
      </c>
      <c r="E13" s="114">
        <v>37209</v>
      </c>
      <c r="F13" s="114">
        <v>11495</v>
      </c>
      <c r="G13" s="114">
        <v>5767</v>
      </c>
      <c r="H13" s="114">
        <v>12672</v>
      </c>
      <c r="I13" s="115">
        <v>18449</v>
      </c>
      <c r="J13" s="114">
        <v>13006</v>
      </c>
      <c r="K13" s="114">
        <v>5443</v>
      </c>
      <c r="L13" s="423">
        <v>2977</v>
      </c>
      <c r="M13" s="424">
        <v>3749</v>
      </c>
    </row>
    <row r="14" spans="1:13" ht="15" customHeight="1" x14ac:dyDescent="0.2">
      <c r="A14" s="422" t="s">
        <v>390</v>
      </c>
      <c r="B14" s="115">
        <v>48858</v>
      </c>
      <c r="C14" s="114">
        <v>25169</v>
      </c>
      <c r="D14" s="114">
        <v>23689</v>
      </c>
      <c r="E14" s="114">
        <v>35619</v>
      </c>
      <c r="F14" s="114">
        <v>13202</v>
      </c>
      <c r="G14" s="114">
        <v>5615</v>
      </c>
      <c r="H14" s="114">
        <v>12874</v>
      </c>
      <c r="I14" s="115">
        <v>18517</v>
      </c>
      <c r="J14" s="114">
        <v>13155</v>
      </c>
      <c r="K14" s="114">
        <v>5362</v>
      </c>
      <c r="L14" s="423">
        <v>3993</v>
      </c>
      <c r="M14" s="424">
        <v>4007</v>
      </c>
    </row>
    <row r="15" spans="1:13" ht="11.1" customHeight="1" x14ac:dyDescent="0.2">
      <c r="A15" s="422" t="s">
        <v>387</v>
      </c>
      <c r="B15" s="115">
        <v>49664</v>
      </c>
      <c r="C15" s="114">
        <v>25756</v>
      </c>
      <c r="D15" s="114">
        <v>23908</v>
      </c>
      <c r="E15" s="114">
        <v>35933</v>
      </c>
      <c r="F15" s="114">
        <v>13702</v>
      </c>
      <c r="G15" s="114">
        <v>5495</v>
      </c>
      <c r="H15" s="114">
        <v>13260</v>
      </c>
      <c r="I15" s="115">
        <v>19012</v>
      </c>
      <c r="J15" s="114">
        <v>13460</v>
      </c>
      <c r="K15" s="114">
        <v>5552</v>
      </c>
      <c r="L15" s="423">
        <v>4048</v>
      </c>
      <c r="M15" s="424">
        <v>3243</v>
      </c>
    </row>
    <row r="16" spans="1:13" ht="11.1" customHeight="1" x14ac:dyDescent="0.2">
      <c r="A16" s="422" t="s">
        <v>388</v>
      </c>
      <c r="B16" s="115">
        <v>51210</v>
      </c>
      <c r="C16" s="114">
        <v>26611</v>
      </c>
      <c r="D16" s="114">
        <v>24599</v>
      </c>
      <c r="E16" s="114">
        <v>37125</v>
      </c>
      <c r="F16" s="114">
        <v>14051</v>
      </c>
      <c r="G16" s="114">
        <v>6379</v>
      </c>
      <c r="H16" s="114">
        <v>13540</v>
      </c>
      <c r="I16" s="115">
        <v>18802</v>
      </c>
      <c r="J16" s="114">
        <v>13037</v>
      </c>
      <c r="K16" s="114">
        <v>5765</v>
      </c>
      <c r="L16" s="423">
        <v>5857</v>
      </c>
      <c r="M16" s="424">
        <v>4505</v>
      </c>
    </row>
    <row r="17" spans="1:13" s="110" customFormat="1" ht="11.1" customHeight="1" x14ac:dyDescent="0.2">
      <c r="A17" s="422" t="s">
        <v>389</v>
      </c>
      <c r="B17" s="115">
        <v>50292</v>
      </c>
      <c r="C17" s="114">
        <v>25887</v>
      </c>
      <c r="D17" s="114">
        <v>24405</v>
      </c>
      <c r="E17" s="114">
        <v>36170</v>
      </c>
      <c r="F17" s="114">
        <v>14112</v>
      </c>
      <c r="G17" s="114">
        <v>6092</v>
      </c>
      <c r="H17" s="114">
        <v>13495</v>
      </c>
      <c r="I17" s="115">
        <v>18695</v>
      </c>
      <c r="J17" s="114">
        <v>12950</v>
      </c>
      <c r="K17" s="114">
        <v>5745</v>
      </c>
      <c r="L17" s="423">
        <v>3028</v>
      </c>
      <c r="M17" s="424">
        <v>3720</v>
      </c>
    </row>
    <row r="18" spans="1:13" ht="15" customHeight="1" x14ac:dyDescent="0.2">
      <c r="A18" s="422" t="s">
        <v>391</v>
      </c>
      <c r="B18" s="115">
        <v>50879</v>
      </c>
      <c r="C18" s="114">
        <v>26147</v>
      </c>
      <c r="D18" s="114">
        <v>24732</v>
      </c>
      <c r="E18" s="114">
        <v>36340</v>
      </c>
      <c r="F18" s="114">
        <v>14517</v>
      </c>
      <c r="G18" s="114">
        <v>5938</v>
      </c>
      <c r="H18" s="114">
        <v>13836</v>
      </c>
      <c r="I18" s="115">
        <v>18660</v>
      </c>
      <c r="J18" s="114">
        <v>12987</v>
      </c>
      <c r="K18" s="114">
        <v>5673</v>
      </c>
      <c r="L18" s="423">
        <v>4314</v>
      </c>
      <c r="M18" s="424">
        <v>4077</v>
      </c>
    </row>
    <row r="19" spans="1:13" ht="11.1" customHeight="1" x14ac:dyDescent="0.2">
      <c r="A19" s="422" t="s">
        <v>387</v>
      </c>
      <c r="B19" s="115">
        <v>51540</v>
      </c>
      <c r="C19" s="114">
        <v>26660</v>
      </c>
      <c r="D19" s="114">
        <v>24880</v>
      </c>
      <c r="E19" s="114">
        <v>36632</v>
      </c>
      <c r="F19" s="114">
        <v>14888</v>
      </c>
      <c r="G19" s="114">
        <v>5740</v>
      </c>
      <c r="H19" s="114">
        <v>14247</v>
      </c>
      <c r="I19" s="115">
        <v>19210</v>
      </c>
      <c r="J19" s="114">
        <v>13288</v>
      </c>
      <c r="K19" s="114">
        <v>5922</v>
      </c>
      <c r="L19" s="423">
        <v>3667</v>
      </c>
      <c r="M19" s="424">
        <v>3254</v>
      </c>
    </row>
    <row r="20" spans="1:13" ht="11.1" customHeight="1" x14ac:dyDescent="0.2">
      <c r="A20" s="422" t="s">
        <v>388</v>
      </c>
      <c r="B20" s="115">
        <v>53100</v>
      </c>
      <c r="C20" s="114">
        <v>27510</v>
      </c>
      <c r="D20" s="114">
        <v>25590</v>
      </c>
      <c r="E20" s="114">
        <v>37838</v>
      </c>
      <c r="F20" s="114">
        <v>15256</v>
      </c>
      <c r="G20" s="114">
        <v>6487</v>
      </c>
      <c r="H20" s="114">
        <v>14586</v>
      </c>
      <c r="I20" s="115">
        <v>19328</v>
      </c>
      <c r="J20" s="114">
        <v>13134</v>
      </c>
      <c r="K20" s="114">
        <v>6194</v>
      </c>
      <c r="L20" s="423">
        <v>5840</v>
      </c>
      <c r="M20" s="424">
        <v>4612</v>
      </c>
    </row>
    <row r="21" spans="1:13" s="110" customFormat="1" ht="11.1" customHeight="1" x14ac:dyDescent="0.2">
      <c r="A21" s="422" t="s">
        <v>389</v>
      </c>
      <c r="B21" s="115">
        <v>52517</v>
      </c>
      <c r="C21" s="114">
        <v>26951</v>
      </c>
      <c r="D21" s="114">
        <v>25566</v>
      </c>
      <c r="E21" s="114">
        <v>37305</v>
      </c>
      <c r="F21" s="114">
        <v>15206</v>
      </c>
      <c r="G21" s="114">
        <v>6172</v>
      </c>
      <c r="H21" s="114">
        <v>14662</v>
      </c>
      <c r="I21" s="115">
        <v>19520</v>
      </c>
      <c r="J21" s="114">
        <v>13234</v>
      </c>
      <c r="K21" s="114">
        <v>6286</v>
      </c>
      <c r="L21" s="423">
        <v>3146</v>
      </c>
      <c r="M21" s="424">
        <v>4074</v>
      </c>
    </row>
    <row r="22" spans="1:13" ht="15" customHeight="1" x14ac:dyDescent="0.2">
      <c r="A22" s="422" t="s">
        <v>392</v>
      </c>
      <c r="B22" s="115">
        <v>52761</v>
      </c>
      <c r="C22" s="114">
        <v>27121</v>
      </c>
      <c r="D22" s="114">
        <v>25640</v>
      </c>
      <c r="E22" s="114">
        <v>37342</v>
      </c>
      <c r="F22" s="114">
        <v>15388</v>
      </c>
      <c r="G22" s="114">
        <v>5922</v>
      </c>
      <c r="H22" s="114">
        <v>14962</v>
      </c>
      <c r="I22" s="115">
        <v>19373</v>
      </c>
      <c r="J22" s="114">
        <v>13106</v>
      </c>
      <c r="K22" s="114">
        <v>6267</v>
      </c>
      <c r="L22" s="423">
        <v>4419</v>
      </c>
      <c r="M22" s="424">
        <v>4208</v>
      </c>
    </row>
    <row r="23" spans="1:13" ht="11.1" customHeight="1" x14ac:dyDescent="0.2">
      <c r="A23" s="422" t="s">
        <v>387</v>
      </c>
      <c r="B23" s="115">
        <v>53287</v>
      </c>
      <c r="C23" s="114">
        <v>27603</v>
      </c>
      <c r="D23" s="114">
        <v>25684</v>
      </c>
      <c r="E23" s="114">
        <v>37574</v>
      </c>
      <c r="F23" s="114">
        <v>15678</v>
      </c>
      <c r="G23" s="114">
        <v>5703</v>
      </c>
      <c r="H23" s="114">
        <v>15363</v>
      </c>
      <c r="I23" s="115">
        <v>19829</v>
      </c>
      <c r="J23" s="114">
        <v>13443</v>
      </c>
      <c r="K23" s="114">
        <v>6386</v>
      </c>
      <c r="L23" s="423">
        <v>4160</v>
      </c>
      <c r="M23" s="424">
        <v>3719</v>
      </c>
    </row>
    <row r="24" spans="1:13" ht="11.1" customHeight="1" x14ac:dyDescent="0.2">
      <c r="A24" s="422" t="s">
        <v>388</v>
      </c>
      <c r="B24" s="115">
        <v>54658</v>
      </c>
      <c r="C24" s="114">
        <v>28300</v>
      </c>
      <c r="D24" s="114">
        <v>26358</v>
      </c>
      <c r="E24" s="114">
        <v>38671</v>
      </c>
      <c r="F24" s="114">
        <v>15908</v>
      </c>
      <c r="G24" s="114">
        <v>6431</v>
      </c>
      <c r="H24" s="114">
        <v>15615</v>
      </c>
      <c r="I24" s="115">
        <v>19844</v>
      </c>
      <c r="J24" s="114">
        <v>13237</v>
      </c>
      <c r="K24" s="114">
        <v>6607</v>
      </c>
      <c r="L24" s="423">
        <v>5747</v>
      </c>
      <c r="M24" s="424">
        <v>4546</v>
      </c>
    </row>
    <row r="25" spans="1:13" s="110" customFormat="1" ht="11.1" customHeight="1" x14ac:dyDescent="0.2">
      <c r="A25" s="422" t="s">
        <v>389</v>
      </c>
      <c r="B25" s="115">
        <v>53922</v>
      </c>
      <c r="C25" s="114">
        <v>27678</v>
      </c>
      <c r="D25" s="114">
        <v>26244</v>
      </c>
      <c r="E25" s="114">
        <v>37877</v>
      </c>
      <c r="F25" s="114">
        <v>15966</v>
      </c>
      <c r="G25" s="114">
        <v>6083</v>
      </c>
      <c r="H25" s="114">
        <v>15698</v>
      </c>
      <c r="I25" s="115">
        <v>19598</v>
      </c>
      <c r="J25" s="114">
        <v>13098</v>
      </c>
      <c r="K25" s="114">
        <v>6500</v>
      </c>
      <c r="L25" s="423">
        <v>3510</v>
      </c>
      <c r="M25" s="424">
        <v>4296</v>
      </c>
    </row>
    <row r="26" spans="1:13" ht="15" customHeight="1" x14ac:dyDescent="0.2">
      <c r="A26" s="422" t="s">
        <v>393</v>
      </c>
      <c r="B26" s="115">
        <v>54266</v>
      </c>
      <c r="C26" s="114">
        <v>27925</v>
      </c>
      <c r="D26" s="114">
        <v>26341</v>
      </c>
      <c r="E26" s="114">
        <v>37890</v>
      </c>
      <c r="F26" s="114">
        <v>16299</v>
      </c>
      <c r="G26" s="114">
        <v>5853</v>
      </c>
      <c r="H26" s="114">
        <v>16067</v>
      </c>
      <c r="I26" s="115">
        <v>19450</v>
      </c>
      <c r="J26" s="114">
        <v>13051</v>
      </c>
      <c r="K26" s="114">
        <v>6399</v>
      </c>
      <c r="L26" s="423">
        <v>4436</v>
      </c>
      <c r="M26" s="424">
        <v>4116</v>
      </c>
    </row>
    <row r="27" spans="1:13" ht="11.1" customHeight="1" x14ac:dyDescent="0.2">
      <c r="A27" s="422" t="s">
        <v>387</v>
      </c>
      <c r="B27" s="115">
        <v>54692</v>
      </c>
      <c r="C27" s="114">
        <v>28170</v>
      </c>
      <c r="D27" s="114">
        <v>26522</v>
      </c>
      <c r="E27" s="114">
        <v>38032</v>
      </c>
      <c r="F27" s="114">
        <v>16579</v>
      </c>
      <c r="G27" s="114">
        <v>5614</v>
      </c>
      <c r="H27" s="114">
        <v>16484</v>
      </c>
      <c r="I27" s="115">
        <v>19802</v>
      </c>
      <c r="J27" s="114">
        <v>13297</v>
      </c>
      <c r="K27" s="114">
        <v>6505</v>
      </c>
      <c r="L27" s="423">
        <v>3937</v>
      </c>
      <c r="M27" s="424">
        <v>3547</v>
      </c>
    </row>
    <row r="28" spans="1:13" ht="11.1" customHeight="1" x14ac:dyDescent="0.2">
      <c r="A28" s="422" t="s">
        <v>388</v>
      </c>
      <c r="B28" s="115">
        <v>56056</v>
      </c>
      <c r="C28" s="114">
        <v>28852</v>
      </c>
      <c r="D28" s="114">
        <v>27204</v>
      </c>
      <c r="E28" s="114">
        <v>39192</v>
      </c>
      <c r="F28" s="114">
        <v>16854</v>
      </c>
      <c r="G28" s="114">
        <v>6356</v>
      </c>
      <c r="H28" s="114">
        <v>16706</v>
      </c>
      <c r="I28" s="115">
        <v>19909</v>
      </c>
      <c r="J28" s="114">
        <v>13144</v>
      </c>
      <c r="K28" s="114">
        <v>6765</v>
      </c>
      <c r="L28" s="423">
        <v>5960</v>
      </c>
      <c r="M28" s="424">
        <v>5145</v>
      </c>
    </row>
    <row r="29" spans="1:13" s="110" customFormat="1" ht="11.1" customHeight="1" x14ac:dyDescent="0.2">
      <c r="A29" s="422" t="s">
        <v>389</v>
      </c>
      <c r="B29" s="115">
        <v>55333</v>
      </c>
      <c r="C29" s="114">
        <v>28331</v>
      </c>
      <c r="D29" s="114">
        <v>27002</v>
      </c>
      <c r="E29" s="114">
        <v>38439</v>
      </c>
      <c r="F29" s="114">
        <v>16892</v>
      </c>
      <c r="G29" s="114">
        <v>6023</v>
      </c>
      <c r="H29" s="114">
        <v>16791</v>
      </c>
      <c r="I29" s="115">
        <v>19686</v>
      </c>
      <c r="J29" s="114">
        <v>13058</v>
      </c>
      <c r="K29" s="114">
        <v>6628</v>
      </c>
      <c r="L29" s="423">
        <v>3505</v>
      </c>
      <c r="M29" s="424">
        <v>4210</v>
      </c>
    </row>
    <row r="30" spans="1:13" ht="15" customHeight="1" x14ac:dyDescent="0.2">
      <c r="A30" s="422" t="s">
        <v>394</v>
      </c>
      <c r="B30" s="115">
        <v>56052</v>
      </c>
      <c r="C30" s="114">
        <v>28761</v>
      </c>
      <c r="D30" s="114">
        <v>27291</v>
      </c>
      <c r="E30" s="114">
        <v>38615</v>
      </c>
      <c r="F30" s="114">
        <v>17435</v>
      </c>
      <c r="G30" s="114">
        <v>5956</v>
      </c>
      <c r="H30" s="114">
        <v>17033</v>
      </c>
      <c r="I30" s="115">
        <v>19284</v>
      </c>
      <c r="J30" s="114">
        <v>12823</v>
      </c>
      <c r="K30" s="114">
        <v>6461</v>
      </c>
      <c r="L30" s="423">
        <v>4654</v>
      </c>
      <c r="M30" s="424">
        <v>4271</v>
      </c>
    </row>
    <row r="31" spans="1:13" ht="11.1" customHeight="1" x14ac:dyDescent="0.2">
      <c r="A31" s="422" t="s">
        <v>387</v>
      </c>
      <c r="B31" s="115">
        <v>56697</v>
      </c>
      <c r="C31" s="114">
        <v>29192</v>
      </c>
      <c r="D31" s="114">
        <v>27505</v>
      </c>
      <c r="E31" s="114">
        <v>38910</v>
      </c>
      <c r="F31" s="114">
        <v>17786</v>
      </c>
      <c r="G31" s="114">
        <v>5816</v>
      </c>
      <c r="H31" s="114">
        <v>17467</v>
      </c>
      <c r="I31" s="115">
        <v>19654</v>
      </c>
      <c r="J31" s="114">
        <v>13040</v>
      </c>
      <c r="K31" s="114">
        <v>6614</v>
      </c>
      <c r="L31" s="423">
        <v>4338</v>
      </c>
      <c r="M31" s="424">
        <v>3792</v>
      </c>
    </row>
    <row r="32" spans="1:13" ht="11.1" customHeight="1" x14ac:dyDescent="0.2">
      <c r="A32" s="422" t="s">
        <v>388</v>
      </c>
      <c r="B32" s="115">
        <v>58405</v>
      </c>
      <c r="C32" s="114">
        <v>30244</v>
      </c>
      <c r="D32" s="114">
        <v>28161</v>
      </c>
      <c r="E32" s="114">
        <v>40368</v>
      </c>
      <c r="F32" s="114">
        <v>18036</v>
      </c>
      <c r="G32" s="114">
        <v>6594</v>
      </c>
      <c r="H32" s="114">
        <v>17775</v>
      </c>
      <c r="I32" s="115">
        <v>19722</v>
      </c>
      <c r="J32" s="114">
        <v>12868</v>
      </c>
      <c r="K32" s="114">
        <v>6854</v>
      </c>
      <c r="L32" s="423">
        <v>6649</v>
      </c>
      <c r="M32" s="424">
        <v>5198</v>
      </c>
    </row>
    <row r="33" spans="1:13" s="110" customFormat="1" ht="11.1" customHeight="1" x14ac:dyDescent="0.2">
      <c r="A33" s="422" t="s">
        <v>389</v>
      </c>
      <c r="B33" s="115">
        <v>57800</v>
      </c>
      <c r="C33" s="114">
        <v>29802</v>
      </c>
      <c r="D33" s="114">
        <v>27998</v>
      </c>
      <c r="E33" s="114">
        <v>39729</v>
      </c>
      <c r="F33" s="114">
        <v>18071</v>
      </c>
      <c r="G33" s="114">
        <v>6263</v>
      </c>
      <c r="H33" s="114">
        <v>17841</v>
      </c>
      <c r="I33" s="115">
        <v>19565</v>
      </c>
      <c r="J33" s="114">
        <v>12751</v>
      </c>
      <c r="K33" s="114">
        <v>6814</v>
      </c>
      <c r="L33" s="423">
        <v>4170</v>
      </c>
      <c r="M33" s="424">
        <v>4762</v>
      </c>
    </row>
    <row r="34" spans="1:13" ht="15" customHeight="1" x14ac:dyDescent="0.2">
      <c r="A34" s="422" t="s">
        <v>395</v>
      </c>
      <c r="B34" s="115">
        <v>58343</v>
      </c>
      <c r="C34" s="114">
        <v>30115</v>
      </c>
      <c r="D34" s="114">
        <v>28228</v>
      </c>
      <c r="E34" s="114">
        <v>39912</v>
      </c>
      <c r="F34" s="114">
        <v>18431</v>
      </c>
      <c r="G34" s="114">
        <v>6115</v>
      </c>
      <c r="H34" s="114">
        <v>18223</v>
      </c>
      <c r="I34" s="115">
        <v>19464</v>
      </c>
      <c r="J34" s="114">
        <v>12668</v>
      </c>
      <c r="K34" s="114">
        <v>6796</v>
      </c>
      <c r="L34" s="423">
        <v>5108</v>
      </c>
      <c r="M34" s="424">
        <v>4575</v>
      </c>
    </row>
    <row r="35" spans="1:13" ht="11.1" customHeight="1" x14ac:dyDescent="0.2">
      <c r="A35" s="422" t="s">
        <v>387</v>
      </c>
      <c r="B35" s="115">
        <v>58812</v>
      </c>
      <c r="C35" s="114">
        <v>30378</v>
      </c>
      <c r="D35" s="114">
        <v>28434</v>
      </c>
      <c r="E35" s="114">
        <v>40067</v>
      </c>
      <c r="F35" s="114">
        <v>18745</v>
      </c>
      <c r="G35" s="114">
        <v>5926</v>
      </c>
      <c r="H35" s="114">
        <v>18592</v>
      </c>
      <c r="I35" s="115">
        <v>20305</v>
      </c>
      <c r="J35" s="114">
        <v>13057</v>
      </c>
      <c r="K35" s="114">
        <v>7248</v>
      </c>
      <c r="L35" s="423">
        <v>4586</v>
      </c>
      <c r="M35" s="424">
        <v>4154</v>
      </c>
    </row>
    <row r="36" spans="1:13" ht="11.1" customHeight="1" x14ac:dyDescent="0.2">
      <c r="A36" s="422" t="s">
        <v>388</v>
      </c>
      <c r="B36" s="115">
        <v>60540</v>
      </c>
      <c r="C36" s="114">
        <v>31415</v>
      </c>
      <c r="D36" s="114">
        <v>29125</v>
      </c>
      <c r="E36" s="114">
        <v>41455</v>
      </c>
      <c r="F36" s="114">
        <v>19085</v>
      </c>
      <c r="G36" s="114">
        <v>6713</v>
      </c>
      <c r="H36" s="114">
        <v>19034</v>
      </c>
      <c r="I36" s="115">
        <v>20338</v>
      </c>
      <c r="J36" s="114">
        <v>12908</v>
      </c>
      <c r="K36" s="114">
        <v>7430</v>
      </c>
      <c r="L36" s="423">
        <v>6596</v>
      </c>
      <c r="M36" s="424">
        <v>5195</v>
      </c>
    </row>
    <row r="37" spans="1:13" s="110" customFormat="1" ht="11.1" customHeight="1" x14ac:dyDescent="0.2">
      <c r="A37" s="422" t="s">
        <v>389</v>
      </c>
      <c r="B37" s="115">
        <v>60209</v>
      </c>
      <c r="C37" s="114">
        <v>31172</v>
      </c>
      <c r="D37" s="114">
        <v>29037</v>
      </c>
      <c r="E37" s="114">
        <v>41061</v>
      </c>
      <c r="F37" s="114">
        <v>19148</v>
      </c>
      <c r="G37" s="114">
        <v>6455</v>
      </c>
      <c r="H37" s="114">
        <v>19194</v>
      </c>
      <c r="I37" s="115">
        <v>20030</v>
      </c>
      <c r="J37" s="114">
        <v>12815</v>
      </c>
      <c r="K37" s="114">
        <v>7215</v>
      </c>
      <c r="L37" s="423">
        <v>4115</v>
      </c>
      <c r="M37" s="424">
        <v>4671</v>
      </c>
    </row>
    <row r="38" spans="1:13" ht="15" customHeight="1" x14ac:dyDescent="0.2">
      <c r="A38" s="425" t="s">
        <v>396</v>
      </c>
      <c r="B38" s="115">
        <v>60857</v>
      </c>
      <c r="C38" s="114">
        <v>31664</v>
      </c>
      <c r="D38" s="114">
        <v>29193</v>
      </c>
      <c r="E38" s="114">
        <v>41439</v>
      </c>
      <c r="F38" s="114">
        <v>19418</v>
      </c>
      <c r="G38" s="114">
        <v>6375</v>
      </c>
      <c r="H38" s="114">
        <v>19596</v>
      </c>
      <c r="I38" s="115">
        <v>19710</v>
      </c>
      <c r="J38" s="114">
        <v>12638</v>
      </c>
      <c r="K38" s="114">
        <v>7072</v>
      </c>
      <c r="L38" s="423">
        <v>5503</v>
      </c>
      <c r="M38" s="424">
        <v>4983</v>
      </c>
    </row>
    <row r="39" spans="1:13" ht="11.1" customHeight="1" x14ac:dyDescent="0.2">
      <c r="A39" s="422" t="s">
        <v>387</v>
      </c>
      <c r="B39" s="115">
        <v>61567</v>
      </c>
      <c r="C39" s="114">
        <v>32129</v>
      </c>
      <c r="D39" s="114">
        <v>29438</v>
      </c>
      <c r="E39" s="114">
        <v>41852</v>
      </c>
      <c r="F39" s="114">
        <v>19715</v>
      </c>
      <c r="G39" s="114">
        <v>6204</v>
      </c>
      <c r="H39" s="114">
        <v>20105</v>
      </c>
      <c r="I39" s="115">
        <v>20582</v>
      </c>
      <c r="J39" s="114">
        <v>12973</v>
      </c>
      <c r="K39" s="114">
        <v>7609</v>
      </c>
      <c r="L39" s="423">
        <v>5071</v>
      </c>
      <c r="M39" s="424">
        <v>4442</v>
      </c>
    </row>
    <row r="40" spans="1:13" ht="11.1" customHeight="1" x14ac:dyDescent="0.2">
      <c r="A40" s="425" t="s">
        <v>388</v>
      </c>
      <c r="B40" s="115">
        <v>64548</v>
      </c>
      <c r="C40" s="114">
        <v>34104</v>
      </c>
      <c r="D40" s="114">
        <v>30444</v>
      </c>
      <c r="E40" s="114">
        <v>44557</v>
      </c>
      <c r="F40" s="114">
        <v>19991</v>
      </c>
      <c r="G40" s="114">
        <v>7374</v>
      </c>
      <c r="H40" s="114">
        <v>20625</v>
      </c>
      <c r="I40" s="115">
        <v>20676</v>
      </c>
      <c r="J40" s="114">
        <v>12678</v>
      </c>
      <c r="K40" s="114">
        <v>7998</v>
      </c>
      <c r="L40" s="423">
        <v>8556</v>
      </c>
      <c r="M40" s="424">
        <v>5855</v>
      </c>
    </row>
    <row r="41" spans="1:13" s="110" customFormat="1" ht="11.1" customHeight="1" x14ac:dyDescent="0.2">
      <c r="A41" s="422" t="s">
        <v>389</v>
      </c>
      <c r="B41" s="115">
        <v>64840</v>
      </c>
      <c r="C41" s="114">
        <v>34335</v>
      </c>
      <c r="D41" s="114">
        <v>30505</v>
      </c>
      <c r="E41" s="114">
        <v>44813</v>
      </c>
      <c r="F41" s="114">
        <v>20027</v>
      </c>
      <c r="G41" s="114">
        <v>7331</v>
      </c>
      <c r="H41" s="114">
        <v>20784</v>
      </c>
      <c r="I41" s="115">
        <v>19865</v>
      </c>
      <c r="J41" s="114">
        <v>12407</v>
      </c>
      <c r="K41" s="114">
        <v>7458</v>
      </c>
      <c r="L41" s="423">
        <v>6219</v>
      </c>
      <c r="M41" s="424">
        <v>5934</v>
      </c>
    </row>
    <row r="42" spans="1:13" ht="15" customHeight="1" x14ac:dyDescent="0.2">
      <c r="A42" s="422" t="s">
        <v>397</v>
      </c>
      <c r="B42" s="115">
        <v>64147</v>
      </c>
      <c r="C42" s="114">
        <v>33735</v>
      </c>
      <c r="D42" s="114">
        <v>30412</v>
      </c>
      <c r="E42" s="114">
        <v>44049</v>
      </c>
      <c r="F42" s="114">
        <v>20098</v>
      </c>
      <c r="G42" s="114">
        <v>6857</v>
      </c>
      <c r="H42" s="114">
        <v>20988</v>
      </c>
      <c r="I42" s="115">
        <v>19829</v>
      </c>
      <c r="J42" s="114">
        <v>12338</v>
      </c>
      <c r="K42" s="114">
        <v>7491</v>
      </c>
      <c r="L42" s="423">
        <v>5658</v>
      </c>
      <c r="M42" s="424">
        <v>6113</v>
      </c>
    </row>
    <row r="43" spans="1:13" ht="11.1" customHeight="1" x14ac:dyDescent="0.2">
      <c r="A43" s="422" t="s">
        <v>387</v>
      </c>
      <c r="B43" s="115">
        <v>64693</v>
      </c>
      <c r="C43" s="114">
        <v>34220</v>
      </c>
      <c r="D43" s="114">
        <v>30473</v>
      </c>
      <c r="E43" s="114">
        <v>44280</v>
      </c>
      <c r="F43" s="114">
        <v>20413</v>
      </c>
      <c r="G43" s="114">
        <v>6688</v>
      </c>
      <c r="H43" s="114">
        <v>21399</v>
      </c>
      <c r="I43" s="115">
        <v>21036</v>
      </c>
      <c r="J43" s="114">
        <v>12852</v>
      </c>
      <c r="K43" s="114">
        <v>8184</v>
      </c>
      <c r="L43" s="423">
        <v>5426</v>
      </c>
      <c r="M43" s="424">
        <v>4947</v>
      </c>
    </row>
    <row r="44" spans="1:13" ht="11.1" customHeight="1" x14ac:dyDescent="0.2">
      <c r="A44" s="422" t="s">
        <v>388</v>
      </c>
      <c r="B44" s="115">
        <v>66009</v>
      </c>
      <c r="C44" s="114">
        <v>34913</v>
      </c>
      <c r="D44" s="114">
        <v>31096</v>
      </c>
      <c r="E44" s="114">
        <v>45374</v>
      </c>
      <c r="F44" s="114">
        <v>20635</v>
      </c>
      <c r="G44" s="114">
        <v>7352</v>
      </c>
      <c r="H44" s="114">
        <v>21682</v>
      </c>
      <c r="I44" s="115">
        <v>20528</v>
      </c>
      <c r="J44" s="114">
        <v>12377</v>
      </c>
      <c r="K44" s="114">
        <v>8151</v>
      </c>
      <c r="L44" s="423">
        <v>7339</v>
      </c>
      <c r="M44" s="424">
        <v>6150</v>
      </c>
    </row>
    <row r="45" spans="1:13" s="110" customFormat="1" ht="11.1" customHeight="1" x14ac:dyDescent="0.2">
      <c r="A45" s="422" t="s">
        <v>389</v>
      </c>
      <c r="B45" s="115">
        <v>66591</v>
      </c>
      <c r="C45" s="114">
        <v>35422</v>
      </c>
      <c r="D45" s="114">
        <v>31169</v>
      </c>
      <c r="E45" s="114">
        <v>45535</v>
      </c>
      <c r="F45" s="114">
        <v>21056</v>
      </c>
      <c r="G45" s="114">
        <v>7381</v>
      </c>
      <c r="H45" s="114">
        <v>21906</v>
      </c>
      <c r="I45" s="115">
        <v>20352</v>
      </c>
      <c r="J45" s="114">
        <v>12169</v>
      </c>
      <c r="K45" s="114">
        <v>8183</v>
      </c>
      <c r="L45" s="423">
        <v>5812</v>
      </c>
      <c r="M45" s="424">
        <v>5376</v>
      </c>
    </row>
    <row r="46" spans="1:13" ht="15" customHeight="1" x14ac:dyDescent="0.2">
      <c r="A46" s="422" t="s">
        <v>398</v>
      </c>
      <c r="B46" s="115">
        <v>66036</v>
      </c>
      <c r="C46" s="114">
        <v>35022</v>
      </c>
      <c r="D46" s="114">
        <v>31014</v>
      </c>
      <c r="E46" s="114">
        <v>44941</v>
      </c>
      <c r="F46" s="114">
        <v>21095</v>
      </c>
      <c r="G46" s="114">
        <v>6977</v>
      </c>
      <c r="H46" s="114">
        <v>22085</v>
      </c>
      <c r="I46" s="115">
        <v>20557</v>
      </c>
      <c r="J46" s="114">
        <v>12301</v>
      </c>
      <c r="K46" s="114">
        <v>8256</v>
      </c>
      <c r="L46" s="423">
        <v>5721</v>
      </c>
      <c r="M46" s="424">
        <v>6313</v>
      </c>
    </row>
    <row r="47" spans="1:13" ht="11.1" customHeight="1" x14ac:dyDescent="0.2">
      <c r="A47" s="422" t="s">
        <v>387</v>
      </c>
      <c r="B47" s="115">
        <v>66534</v>
      </c>
      <c r="C47" s="114">
        <v>35382</v>
      </c>
      <c r="D47" s="114">
        <v>31152</v>
      </c>
      <c r="E47" s="114">
        <v>45158</v>
      </c>
      <c r="F47" s="114">
        <v>21376</v>
      </c>
      <c r="G47" s="114">
        <v>6834</v>
      </c>
      <c r="H47" s="114">
        <v>22458</v>
      </c>
      <c r="I47" s="115">
        <v>21657</v>
      </c>
      <c r="J47" s="114">
        <v>12715</v>
      </c>
      <c r="K47" s="114">
        <v>8942</v>
      </c>
      <c r="L47" s="423">
        <v>5764</v>
      </c>
      <c r="M47" s="424">
        <v>5344</v>
      </c>
    </row>
    <row r="48" spans="1:13" ht="11.1" customHeight="1" x14ac:dyDescent="0.2">
      <c r="A48" s="422" t="s">
        <v>388</v>
      </c>
      <c r="B48" s="115">
        <v>67855</v>
      </c>
      <c r="C48" s="114">
        <v>36164</v>
      </c>
      <c r="D48" s="114">
        <v>31691</v>
      </c>
      <c r="E48" s="114">
        <v>46306</v>
      </c>
      <c r="F48" s="114">
        <v>21549</v>
      </c>
      <c r="G48" s="114">
        <v>7606</v>
      </c>
      <c r="H48" s="114">
        <v>22699</v>
      </c>
      <c r="I48" s="115">
        <v>22927</v>
      </c>
      <c r="J48" s="114">
        <v>13688</v>
      </c>
      <c r="K48" s="114">
        <v>9239</v>
      </c>
      <c r="L48" s="423">
        <v>7258</v>
      </c>
      <c r="M48" s="424">
        <v>6266</v>
      </c>
    </row>
    <row r="49" spans="1:17" s="110" customFormat="1" ht="11.1" customHeight="1" x14ac:dyDescent="0.2">
      <c r="A49" s="422" t="s">
        <v>389</v>
      </c>
      <c r="B49" s="115">
        <v>67450</v>
      </c>
      <c r="C49" s="114">
        <v>35720</v>
      </c>
      <c r="D49" s="114">
        <v>31730</v>
      </c>
      <c r="E49" s="114">
        <v>45512</v>
      </c>
      <c r="F49" s="114">
        <v>21938</v>
      </c>
      <c r="G49" s="114">
        <v>7408</v>
      </c>
      <c r="H49" s="114">
        <v>22640</v>
      </c>
      <c r="I49" s="115">
        <v>22650</v>
      </c>
      <c r="J49" s="114">
        <v>13524</v>
      </c>
      <c r="K49" s="114">
        <v>9126</v>
      </c>
      <c r="L49" s="423">
        <v>5044</v>
      </c>
      <c r="M49" s="424">
        <v>5415</v>
      </c>
    </row>
    <row r="50" spans="1:17" ht="15" customHeight="1" x14ac:dyDescent="0.2">
      <c r="A50" s="422" t="s">
        <v>399</v>
      </c>
      <c r="B50" s="143">
        <v>67614</v>
      </c>
      <c r="C50" s="144">
        <v>35616</v>
      </c>
      <c r="D50" s="144">
        <v>31998</v>
      </c>
      <c r="E50" s="144">
        <v>45447</v>
      </c>
      <c r="F50" s="144">
        <v>22167</v>
      </c>
      <c r="G50" s="144">
        <v>7156</v>
      </c>
      <c r="H50" s="144">
        <v>22873</v>
      </c>
      <c r="I50" s="143">
        <v>21982</v>
      </c>
      <c r="J50" s="144">
        <v>13209</v>
      </c>
      <c r="K50" s="144">
        <v>8773</v>
      </c>
      <c r="L50" s="426">
        <v>5829</v>
      </c>
      <c r="M50" s="427">
        <v>6164</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2.3896056696347445</v>
      </c>
      <c r="C6" s="480">
        <f>'Tabelle 3.3'!J11</f>
        <v>6.931945322761103</v>
      </c>
      <c r="D6" s="481">
        <f t="shared" ref="D6:E9" si="0">IF(OR(AND(B6&gt;=-50,B6&lt;=50),ISNUMBER(B6)=FALSE),B6,"")</f>
        <v>2.3896056696347445</v>
      </c>
      <c r="E6" s="481">
        <f t="shared" si="0"/>
        <v>6.931945322761103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1.4040057212208159</v>
      </c>
      <c r="C7" s="480">
        <f>'Tabelle 3.1'!J23</f>
        <v>-2.8801937126160149</v>
      </c>
      <c r="D7" s="481">
        <f t="shared" si="0"/>
        <v>1.4040057212208159</v>
      </c>
      <c r="E7" s="481">
        <f>IF(OR(AND(C7&gt;=-50,C7&lt;=50),ISNUMBER(C7)=FALSE),C7,"")</f>
        <v>-2.8801937126160149</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2.3896056696347445</v>
      </c>
      <c r="C14" s="480">
        <f>'Tabelle 3.3'!J11</f>
        <v>6.931945322761103</v>
      </c>
      <c r="D14" s="481">
        <f>IF(OR(AND(B14&gt;=-50,B14&lt;=50),ISNUMBER(B14)=FALSE),B14,"")</f>
        <v>2.3896056696347445</v>
      </c>
      <c r="E14" s="481">
        <f>IF(OR(AND(C14&gt;=-50,C14&lt;=50),ISNUMBER(C14)=FALSE),C14,"")</f>
        <v>6.931945322761103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3.8034865293185418</v>
      </c>
      <c r="C15" s="480">
        <f>'Tabelle 3.3'!J12</f>
        <v>7.7265973254086182</v>
      </c>
      <c r="D15" s="481">
        <f t="shared" ref="D15:E45" si="3">IF(OR(AND(B15&gt;=-50,B15&lt;=50),ISNUMBER(B15)=FALSE),B15,"")</f>
        <v>3.8034865293185418</v>
      </c>
      <c r="E15" s="481">
        <f t="shared" si="3"/>
        <v>7.7265973254086182</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1.4516129032258065</v>
      </c>
      <c r="C16" s="480">
        <f>'Tabelle 3.3'!J13</f>
        <v>-5.7692307692307692</v>
      </c>
      <c r="D16" s="481">
        <f t="shared" si="3"/>
        <v>1.4516129032258065</v>
      </c>
      <c r="E16" s="481">
        <f t="shared" si="3"/>
        <v>-5.7692307692307692</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0.15187077177964931</v>
      </c>
      <c r="C17" s="480">
        <f>'Tabelle 3.3'!J14</f>
        <v>-4.7822374039282662</v>
      </c>
      <c r="D17" s="481">
        <f t="shared" si="3"/>
        <v>0.15187077177964931</v>
      </c>
      <c r="E17" s="481">
        <f t="shared" si="3"/>
        <v>-4.7822374039282662</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-1.6893283889575608</v>
      </c>
      <c r="C18" s="480">
        <f>'Tabelle 3.3'!J15</f>
        <v>-3.8314176245210727</v>
      </c>
      <c r="D18" s="481">
        <f t="shared" si="3"/>
        <v>-1.6893283889575608</v>
      </c>
      <c r="E18" s="481">
        <f t="shared" si="3"/>
        <v>-3.8314176245210727</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1.4850098066685347</v>
      </c>
      <c r="C19" s="480">
        <f>'Tabelle 3.3'!J16</f>
        <v>-2.5423728813559321</v>
      </c>
      <c r="D19" s="481">
        <f t="shared" si="3"/>
        <v>1.4850098066685347</v>
      </c>
      <c r="E19" s="481">
        <f t="shared" si="3"/>
        <v>-2.5423728813559321</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-8.0192461908580592E-2</v>
      </c>
      <c r="C20" s="480">
        <f>'Tabelle 3.3'!J17</f>
        <v>-13.559322033898304</v>
      </c>
      <c r="D20" s="481">
        <f t="shared" si="3"/>
        <v>-8.0192461908580592E-2</v>
      </c>
      <c r="E20" s="481">
        <f t="shared" si="3"/>
        <v>-13.559322033898304</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0.88438655732432869</v>
      </c>
      <c r="C21" s="480">
        <f>'Tabelle 3.3'!J18</f>
        <v>2.1943573667711598</v>
      </c>
      <c r="D21" s="481">
        <f t="shared" si="3"/>
        <v>0.88438655732432869</v>
      </c>
      <c r="E21" s="481">
        <f t="shared" si="3"/>
        <v>2.1943573667711598</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4.0757361529476857</v>
      </c>
      <c r="C22" s="480">
        <f>'Tabelle 3.3'!J19</f>
        <v>-0.75775515036703767</v>
      </c>
      <c r="D22" s="481">
        <f t="shared" si="3"/>
        <v>4.0757361529476857</v>
      </c>
      <c r="E22" s="481">
        <f t="shared" si="3"/>
        <v>-0.75775515036703767</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-0.13064576334453154</v>
      </c>
      <c r="C23" s="480">
        <f>'Tabelle 3.3'!J20</f>
        <v>-6.7003792667509483</v>
      </c>
      <c r="D23" s="481">
        <f t="shared" si="3"/>
        <v>-0.13064576334453154</v>
      </c>
      <c r="E23" s="481">
        <f t="shared" si="3"/>
        <v>-6.7003792667509483</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0.84957521239380307</v>
      </c>
      <c r="C24" s="480">
        <f>'Tabelle 3.3'!J21</f>
        <v>-4.5294635004397534</v>
      </c>
      <c r="D24" s="481">
        <f t="shared" si="3"/>
        <v>0.84957521239380307</v>
      </c>
      <c r="E24" s="481">
        <f t="shared" si="3"/>
        <v>-4.5294635004397534</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7.0821529745042495</v>
      </c>
      <c r="C25" s="480" t="str">
        <f>'Tabelle 3.3'!J22</f>
        <v>.X</v>
      </c>
      <c r="D25" s="481">
        <f t="shared" si="3"/>
        <v>7.0821529745042495</v>
      </c>
      <c r="E25" s="481" t="str">
        <f t="shared" si="3"/>
        <v>.X</v>
      </c>
      <c r="F25" s="476" t="str">
        <f t="shared" si="4"/>
        <v/>
      </c>
      <c r="G25" s="476" t="str">
        <f t="shared" si="4"/>
        <v/>
      </c>
      <c r="H25" s="482" t="str">
        <f t="shared" si="5"/>
        <v/>
      </c>
      <c r="I25" s="482">
        <f t="shared" si="5"/>
        <v>-0.75</v>
      </c>
      <c r="J25" s="476" t="e">
        <f t="shared" si="6"/>
        <v>#N/A</v>
      </c>
      <c r="K25" s="476" t="e">
        <f t="shared" si="7"/>
        <v>#N/A</v>
      </c>
      <c r="L25" s="476">
        <f t="shared" si="8"/>
        <v>118</v>
      </c>
      <c r="M25" s="476">
        <f t="shared" si="9"/>
        <v>45</v>
      </c>
      <c r="N25" s="476">
        <v>118</v>
      </c>
    </row>
    <row r="26" spans="1:14" s="475" customFormat="1" ht="15" customHeight="1" x14ac:dyDescent="0.2">
      <c r="A26" s="475">
        <v>13</v>
      </c>
      <c r="B26" s="479">
        <f>'Tabelle 2.3'!J23</f>
        <v>0</v>
      </c>
      <c r="C26" s="480">
        <f>'Tabelle 3.3'!J23</f>
        <v>0</v>
      </c>
      <c r="D26" s="481">
        <f t="shared" si="3"/>
        <v>0</v>
      </c>
      <c r="E26" s="481">
        <f t="shared" si="3"/>
        <v>0</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4.3163672654690615</v>
      </c>
      <c r="C27" s="480">
        <f>'Tabelle 3.3'!J24</f>
        <v>3.6863966770508827</v>
      </c>
      <c r="D27" s="481">
        <f t="shared" si="3"/>
        <v>4.3163672654690615</v>
      </c>
      <c r="E27" s="481">
        <f t="shared" si="3"/>
        <v>3.6863966770508827</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4.9563591022443889</v>
      </c>
      <c r="C28" s="480">
        <f>'Tabelle 3.3'!J25</f>
        <v>-1.0392064241851677</v>
      </c>
      <c r="D28" s="481">
        <f t="shared" si="3"/>
        <v>4.9563591022443889</v>
      </c>
      <c r="E28" s="481">
        <f t="shared" si="3"/>
        <v>-1.0392064241851677</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-8.7309644670050766</v>
      </c>
      <c r="C29" s="480">
        <f>'Tabelle 3.3'!J26</f>
        <v>15.189873417721518</v>
      </c>
      <c r="D29" s="481">
        <f t="shared" si="3"/>
        <v>-8.7309644670050766</v>
      </c>
      <c r="E29" s="481">
        <f t="shared" si="3"/>
        <v>15.189873417721518</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3.5725885027606368</v>
      </c>
      <c r="C30" s="480">
        <f>'Tabelle 3.3'!J27</f>
        <v>-8.6816720257234721</v>
      </c>
      <c r="D30" s="481">
        <f t="shared" si="3"/>
        <v>3.5725885027606368</v>
      </c>
      <c r="E30" s="481">
        <f t="shared" si="3"/>
        <v>-8.6816720257234721</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2.4403183023872681</v>
      </c>
      <c r="C31" s="480">
        <f>'Tabelle 3.3'!J28</f>
        <v>-0.78585461689587421</v>
      </c>
      <c r="D31" s="481">
        <f t="shared" si="3"/>
        <v>2.4403183023872681</v>
      </c>
      <c r="E31" s="481">
        <f t="shared" si="3"/>
        <v>-0.78585461689587421</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3.5537026007544172</v>
      </c>
      <c r="C32" s="480">
        <f>'Tabelle 3.3'!J29</f>
        <v>3.1897926634768741</v>
      </c>
      <c r="D32" s="481">
        <f t="shared" si="3"/>
        <v>3.5537026007544172</v>
      </c>
      <c r="E32" s="481">
        <f t="shared" si="3"/>
        <v>3.1897926634768741</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2.2533800701051576</v>
      </c>
      <c r="C33" s="480">
        <f>'Tabelle 3.3'!J30</f>
        <v>-5.9538274605103281</v>
      </c>
      <c r="D33" s="481">
        <f t="shared" si="3"/>
        <v>2.2533800701051576</v>
      </c>
      <c r="E33" s="481">
        <f t="shared" si="3"/>
        <v>-5.9538274605103281</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2.0954998282377191</v>
      </c>
      <c r="C34" s="480">
        <f>'Tabelle 3.3'!J31</f>
        <v>-3.7545417844166331</v>
      </c>
      <c r="D34" s="481">
        <f t="shared" si="3"/>
        <v>2.0954998282377191</v>
      </c>
      <c r="E34" s="481">
        <f t="shared" si="3"/>
        <v>-3.7545417844166331</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3.8034865293185418</v>
      </c>
      <c r="C37" s="480">
        <f>'Tabelle 3.3'!J34</f>
        <v>7.7265973254086182</v>
      </c>
      <c r="D37" s="481">
        <f t="shared" si="3"/>
        <v>3.8034865293185418</v>
      </c>
      <c r="E37" s="481">
        <f t="shared" si="3"/>
        <v>7.7265973254086182</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0.53259480187473374</v>
      </c>
      <c r="C38" s="480">
        <f>'Tabelle 3.3'!J35</f>
        <v>-1.8369175627240144</v>
      </c>
      <c r="D38" s="481">
        <f t="shared" si="3"/>
        <v>0.53259480187473374</v>
      </c>
      <c r="E38" s="481">
        <f t="shared" si="3"/>
        <v>-1.8369175627240144</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2.8703320115996922</v>
      </c>
      <c r="C39" s="480">
        <f>'Tabelle 3.3'!J36</f>
        <v>8.0169971671388094</v>
      </c>
      <c r="D39" s="481">
        <f t="shared" si="3"/>
        <v>2.8703320115996922</v>
      </c>
      <c r="E39" s="481">
        <f t="shared" si="3"/>
        <v>8.0169971671388094</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2.8703320115996922</v>
      </c>
      <c r="C45" s="480">
        <f>'Tabelle 3.3'!J36</f>
        <v>8.0169971671388094</v>
      </c>
      <c r="D45" s="481">
        <f t="shared" si="3"/>
        <v>2.8703320115996922</v>
      </c>
      <c r="E45" s="481">
        <f t="shared" si="3"/>
        <v>8.0169971671388094</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54266</v>
      </c>
      <c r="C51" s="487">
        <v>13051</v>
      </c>
      <c r="D51" s="487">
        <v>6399</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54692</v>
      </c>
      <c r="C52" s="487">
        <v>13297</v>
      </c>
      <c r="D52" s="487">
        <v>6505</v>
      </c>
      <c r="E52" s="488">
        <f t="shared" ref="E52:G70" si="11">IF($A$51=37802,IF(COUNTBLANK(B$51:B$70)&gt;0,#N/A,B52/B$51*100),IF(COUNTBLANK(B$51:B$75)&gt;0,#N/A,B52/B$51*100))</f>
        <v>100.78502192901632</v>
      </c>
      <c r="F52" s="488">
        <f t="shared" si="11"/>
        <v>101.88491303348401</v>
      </c>
      <c r="G52" s="488">
        <f t="shared" si="11"/>
        <v>101.65650882950462</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56056</v>
      </c>
      <c r="C53" s="487">
        <v>13144</v>
      </c>
      <c r="D53" s="487">
        <v>6765</v>
      </c>
      <c r="E53" s="488">
        <f t="shared" si="11"/>
        <v>103.29856632145358</v>
      </c>
      <c r="F53" s="488">
        <f t="shared" si="11"/>
        <v>100.71258907363421</v>
      </c>
      <c r="G53" s="488">
        <f t="shared" si="11"/>
        <v>105.71964369432725</v>
      </c>
      <c r="H53" s="489">
        <f>IF(ISERROR(L53)=TRUE,IF(MONTH(A53)=MONTH(MAX(A$51:A$75)),A53,""),"")</f>
        <v>41883</v>
      </c>
      <c r="I53" s="488">
        <f t="shared" si="12"/>
        <v>103.29856632145358</v>
      </c>
      <c r="J53" s="488">
        <f t="shared" si="10"/>
        <v>100.71258907363421</v>
      </c>
      <c r="K53" s="488">
        <f t="shared" si="10"/>
        <v>105.71964369432725</v>
      </c>
      <c r="L53" s="488" t="e">
        <f t="shared" si="13"/>
        <v>#N/A</v>
      </c>
    </row>
    <row r="54" spans="1:14" ht="15" customHeight="1" x14ac:dyDescent="0.2">
      <c r="A54" s="490" t="s">
        <v>462</v>
      </c>
      <c r="B54" s="487">
        <v>55333</v>
      </c>
      <c r="C54" s="487">
        <v>13058</v>
      </c>
      <c r="D54" s="487">
        <v>6628</v>
      </c>
      <c r="E54" s="488">
        <f t="shared" si="11"/>
        <v>101.96624037150332</v>
      </c>
      <c r="F54" s="488">
        <f t="shared" si="11"/>
        <v>100.05363573672517</v>
      </c>
      <c r="G54" s="488">
        <f t="shared" si="11"/>
        <v>103.57868416940146</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56052</v>
      </c>
      <c r="C55" s="487">
        <v>12823</v>
      </c>
      <c r="D55" s="487">
        <v>6461</v>
      </c>
      <c r="E55" s="488">
        <f t="shared" si="11"/>
        <v>103.29119522352855</v>
      </c>
      <c r="F55" s="488">
        <f t="shared" si="11"/>
        <v>98.253007432380656</v>
      </c>
      <c r="G55" s="488">
        <f t="shared" si="11"/>
        <v>100.96890139084232</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56697</v>
      </c>
      <c r="C56" s="487">
        <v>13040</v>
      </c>
      <c r="D56" s="487">
        <v>6614</v>
      </c>
      <c r="E56" s="488">
        <f t="shared" si="11"/>
        <v>104.4797847639406</v>
      </c>
      <c r="F56" s="488">
        <f t="shared" si="11"/>
        <v>99.915715270860474</v>
      </c>
      <c r="G56" s="488">
        <f t="shared" si="11"/>
        <v>103.35989998437256</v>
      </c>
      <c r="H56" s="489" t="str">
        <f t="shared" si="14"/>
        <v/>
      </c>
      <c r="I56" s="488" t="str">
        <f t="shared" si="12"/>
        <v/>
      </c>
      <c r="J56" s="488" t="str">
        <f t="shared" si="10"/>
        <v/>
      </c>
      <c r="K56" s="488" t="str">
        <f t="shared" si="10"/>
        <v/>
      </c>
      <c r="L56" s="488" t="e">
        <f t="shared" si="13"/>
        <v>#N/A</v>
      </c>
    </row>
    <row r="57" spans="1:14" ht="15" customHeight="1" x14ac:dyDescent="0.2">
      <c r="A57" s="490">
        <v>42248</v>
      </c>
      <c r="B57" s="487">
        <v>58405</v>
      </c>
      <c r="C57" s="487">
        <v>12868</v>
      </c>
      <c r="D57" s="487">
        <v>6854</v>
      </c>
      <c r="E57" s="488">
        <f t="shared" si="11"/>
        <v>107.62724357793094</v>
      </c>
      <c r="F57" s="488">
        <f t="shared" si="11"/>
        <v>98.597808597042373</v>
      </c>
      <c r="G57" s="488">
        <f t="shared" si="11"/>
        <v>107.1104860134396</v>
      </c>
      <c r="H57" s="489">
        <f t="shared" si="14"/>
        <v>42248</v>
      </c>
      <c r="I57" s="488">
        <f t="shared" si="12"/>
        <v>107.62724357793094</v>
      </c>
      <c r="J57" s="488">
        <f t="shared" si="10"/>
        <v>98.597808597042373</v>
      </c>
      <c r="K57" s="488">
        <f t="shared" si="10"/>
        <v>107.1104860134396</v>
      </c>
      <c r="L57" s="488" t="e">
        <f t="shared" si="13"/>
        <v>#N/A</v>
      </c>
    </row>
    <row r="58" spans="1:14" ht="15" customHeight="1" x14ac:dyDescent="0.2">
      <c r="A58" s="490" t="s">
        <v>465</v>
      </c>
      <c r="B58" s="487">
        <v>57800</v>
      </c>
      <c r="C58" s="487">
        <v>12751</v>
      </c>
      <c r="D58" s="487">
        <v>6814</v>
      </c>
      <c r="E58" s="488">
        <f t="shared" si="11"/>
        <v>106.51236501676924</v>
      </c>
      <c r="F58" s="488">
        <f t="shared" si="11"/>
        <v>97.701325568921931</v>
      </c>
      <c r="G58" s="488">
        <f t="shared" si="11"/>
        <v>106.48538834192843</v>
      </c>
      <c r="H58" s="489" t="str">
        <f t="shared" si="14"/>
        <v/>
      </c>
      <c r="I58" s="488" t="str">
        <f t="shared" si="12"/>
        <v/>
      </c>
      <c r="J58" s="488" t="str">
        <f t="shared" si="10"/>
        <v/>
      </c>
      <c r="K58" s="488" t="str">
        <f t="shared" si="10"/>
        <v/>
      </c>
      <c r="L58" s="488" t="e">
        <f t="shared" si="13"/>
        <v>#N/A</v>
      </c>
    </row>
    <row r="59" spans="1:14" ht="15" customHeight="1" x14ac:dyDescent="0.2">
      <c r="A59" s="490" t="s">
        <v>466</v>
      </c>
      <c r="B59" s="487">
        <v>58343</v>
      </c>
      <c r="C59" s="487">
        <v>12668</v>
      </c>
      <c r="D59" s="487">
        <v>6796</v>
      </c>
      <c r="E59" s="488">
        <f t="shared" si="11"/>
        <v>107.51299156009289</v>
      </c>
      <c r="F59" s="488">
        <f t="shared" si="11"/>
        <v>97.065358976323651</v>
      </c>
      <c r="G59" s="488">
        <f t="shared" si="11"/>
        <v>106.20409438974841</v>
      </c>
      <c r="H59" s="489" t="str">
        <f t="shared" si="14"/>
        <v/>
      </c>
      <c r="I59" s="488" t="str">
        <f t="shared" si="12"/>
        <v/>
      </c>
      <c r="J59" s="488" t="str">
        <f t="shared" si="10"/>
        <v/>
      </c>
      <c r="K59" s="488" t="str">
        <f t="shared" si="10"/>
        <v/>
      </c>
      <c r="L59" s="488" t="e">
        <f t="shared" si="13"/>
        <v>#N/A</v>
      </c>
    </row>
    <row r="60" spans="1:14" ht="15" customHeight="1" x14ac:dyDescent="0.2">
      <c r="A60" s="490" t="s">
        <v>467</v>
      </c>
      <c r="B60" s="487">
        <v>58812</v>
      </c>
      <c r="C60" s="487">
        <v>13057</v>
      </c>
      <c r="D60" s="487">
        <v>7248</v>
      </c>
      <c r="E60" s="488">
        <f t="shared" si="11"/>
        <v>108.37725279180334</v>
      </c>
      <c r="F60" s="488">
        <f t="shared" si="11"/>
        <v>100.04597348862157</v>
      </c>
      <c r="G60" s="488">
        <f t="shared" si="11"/>
        <v>113.26769807782466</v>
      </c>
      <c r="H60" s="489" t="str">
        <f t="shared" si="14"/>
        <v/>
      </c>
      <c r="I60" s="488" t="str">
        <f t="shared" si="12"/>
        <v/>
      </c>
      <c r="J60" s="488" t="str">
        <f t="shared" si="10"/>
        <v/>
      </c>
      <c r="K60" s="488" t="str">
        <f t="shared" si="10"/>
        <v/>
      </c>
      <c r="L60" s="488" t="e">
        <f t="shared" si="13"/>
        <v>#N/A</v>
      </c>
    </row>
    <row r="61" spans="1:14" ht="15" customHeight="1" x14ac:dyDescent="0.2">
      <c r="A61" s="490">
        <v>42614</v>
      </c>
      <c r="B61" s="487">
        <v>60540</v>
      </c>
      <c r="C61" s="487">
        <v>12908</v>
      </c>
      <c r="D61" s="487">
        <v>7430</v>
      </c>
      <c r="E61" s="488">
        <f t="shared" si="11"/>
        <v>111.56156709541887</v>
      </c>
      <c r="F61" s="488">
        <f t="shared" si="11"/>
        <v>98.904298521186121</v>
      </c>
      <c r="G61" s="488">
        <f t="shared" si="11"/>
        <v>116.11189248320051</v>
      </c>
      <c r="H61" s="489">
        <f t="shared" si="14"/>
        <v>42614</v>
      </c>
      <c r="I61" s="488">
        <f t="shared" si="12"/>
        <v>111.56156709541887</v>
      </c>
      <c r="J61" s="488">
        <f t="shared" si="10"/>
        <v>98.904298521186121</v>
      </c>
      <c r="K61" s="488">
        <f t="shared" si="10"/>
        <v>116.11189248320051</v>
      </c>
      <c r="L61" s="488" t="e">
        <f t="shared" si="13"/>
        <v>#N/A</v>
      </c>
    </row>
    <row r="62" spans="1:14" ht="15" customHeight="1" x14ac:dyDescent="0.2">
      <c r="A62" s="490" t="s">
        <v>468</v>
      </c>
      <c r="B62" s="487">
        <v>60209</v>
      </c>
      <c r="C62" s="487">
        <v>12815</v>
      </c>
      <c r="D62" s="487">
        <v>7215</v>
      </c>
      <c r="E62" s="488">
        <f t="shared" si="11"/>
        <v>110.95160874212213</v>
      </c>
      <c r="F62" s="488">
        <f t="shared" si="11"/>
        <v>98.191709447551915</v>
      </c>
      <c r="G62" s="488">
        <f t="shared" si="11"/>
        <v>112.75199249882795</v>
      </c>
      <c r="H62" s="489" t="str">
        <f t="shared" si="14"/>
        <v/>
      </c>
      <c r="I62" s="488" t="str">
        <f t="shared" si="12"/>
        <v/>
      </c>
      <c r="J62" s="488" t="str">
        <f t="shared" si="10"/>
        <v/>
      </c>
      <c r="K62" s="488" t="str">
        <f t="shared" si="10"/>
        <v/>
      </c>
      <c r="L62" s="488" t="e">
        <f t="shared" si="13"/>
        <v>#N/A</v>
      </c>
    </row>
    <row r="63" spans="1:14" ht="15" customHeight="1" x14ac:dyDescent="0.2">
      <c r="A63" s="490" t="s">
        <v>469</v>
      </c>
      <c r="B63" s="487">
        <v>60857</v>
      </c>
      <c r="C63" s="487">
        <v>12638</v>
      </c>
      <c r="D63" s="487">
        <v>7072</v>
      </c>
      <c r="E63" s="488">
        <f t="shared" si="11"/>
        <v>112.14572660597797</v>
      </c>
      <c r="F63" s="488">
        <f t="shared" si="11"/>
        <v>96.835491533215844</v>
      </c>
      <c r="G63" s="488">
        <f t="shared" si="11"/>
        <v>110.5172683231755</v>
      </c>
      <c r="H63" s="489" t="str">
        <f t="shared" si="14"/>
        <v/>
      </c>
      <c r="I63" s="488" t="str">
        <f t="shared" si="12"/>
        <v/>
      </c>
      <c r="J63" s="488" t="str">
        <f t="shared" si="10"/>
        <v/>
      </c>
      <c r="K63" s="488" t="str">
        <f t="shared" si="10"/>
        <v/>
      </c>
      <c r="L63" s="488" t="e">
        <f t="shared" si="13"/>
        <v>#N/A</v>
      </c>
    </row>
    <row r="64" spans="1:14" ht="15" customHeight="1" x14ac:dyDescent="0.2">
      <c r="A64" s="490" t="s">
        <v>470</v>
      </c>
      <c r="B64" s="487">
        <v>61567</v>
      </c>
      <c r="C64" s="487">
        <v>12973</v>
      </c>
      <c r="D64" s="487">
        <v>7609</v>
      </c>
      <c r="E64" s="488">
        <f t="shared" si="11"/>
        <v>113.45409648767185</v>
      </c>
      <c r="F64" s="488">
        <f t="shared" si="11"/>
        <v>99.402344647919705</v>
      </c>
      <c r="G64" s="488">
        <f t="shared" si="11"/>
        <v>118.90920456321301</v>
      </c>
      <c r="H64" s="489" t="str">
        <f t="shared" si="14"/>
        <v/>
      </c>
      <c r="I64" s="488" t="str">
        <f t="shared" si="12"/>
        <v/>
      </c>
      <c r="J64" s="488" t="str">
        <f t="shared" si="10"/>
        <v/>
      </c>
      <c r="K64" s="488" t="str">
        <f t="shared" si="10"/>
        <v/>
      </c>
      <c r="L64" s="488" t="e">
        <f t="shared" si="13"/>
        <v>#N/A</v>
      </c>
    </row>
    <row r="65" spans="1:12" ht="15" customHeight="1" x14ac:dyDescent="0.2">
      <c r="A65" s="490">
        <v>42979</v>
      </c>
      <c r="B65" s="487">
        <v>64548</v>
      </c>
      <c r="C65" s="487">
        <v>12678</v>
      </c>
      <c r="D65" s="487">
        <v>7998</v>
      </c>
      <c r="E65" s="488">
        <f t="shared" si="11"/>
        <v>118.94740721630488</v>
      </c>
      <c r="F65" s="488">
        <f t="shared" si="11"/>
        <v>97.141981457359591</v>
      </c>
      <c r="G65" s="488">
        <f t="shared" si="11"/>
        <v>124.98827941865918</v>
      </c>
      <c r="H65" s="489">
        <f t="shared" si="14"/>
        <v>42979</v>
      </c>
      <c r="I65" s="488">
        <f t="shared" si="12"/>
        <v>118.94740721630488</v>
      </c>
      <c r="J65" s="488">
        <f t="shared" si="10"/>
        <v>97.141981457359591</v>
      </c>
      <c r="K65" s="488">
        <f t="shared" si="10"/>
        <v>124.98827941865918</v>
      </c>
      <c r="L65" s="488" t="e">
        <f t="shared" si="13"/>
        <v>#N/A</v>
      </c>
    </row>
    <row r="66" spans="1:12" ht="15" customHeight="1" x14ac:dyDescent="0.2">
      <c r="A66" s="490" t="s">
        <v>471</v>
      </c>
      <c r="B66" s="487">
        <v>64840</v>
      </c>
      <c r="C66" s="487">
        <v>12407</v>
      </c>
      <c r="D66" s="487">
        <v>7458</v>
      </c>
      <c r="E66" s="488">
        <f t="shared" si="11"/>
        <v>119.4854973648325</v>
      </c>
      <c r="F66" s="488">
        <f t="shared" si="11"/>
        <v>95.065512221285729</v>
      </c>
      <c r="G66" s="488">
        <f t="shared" si="11"/>
        <v>116.54946085325832</v>
      </c>
      <c r="H66" s="489" t="str">
        <f t="shared" si="14"/>
        <v/>
      </c>
      <c r="I66" s="488" t="str">
        <f t="shared" si="12"/>
        <v/>
      </c>
      <c r="J66" s="488" t="str">
        <f t="shared" si="10"/>
        <v/>
      </c>
      <c r="K66" s="488" t="str">
        <f t="shared" si="10"/>
        <v/>
      </c>
      <c r="L66" s="488" t="e">
        <f t="shared" si="13"/>
        <v>#N/A</v>
      </c>
    </row>
    <row r="67" spans="1:12" ht="15" customHeight="1" x14ac:dyDescent="0.2">
      <c r="A67" s="490" t="s">
        <v>472</v>
      </c>
      <c r="B67" s="487">
        <v>64147</v>
      </c>
      <c r="C67" s="487">
        <v>12338</v>
      </c>
      <c r="D67" s="487">
        <v>7491</v>
      </c>
      <c r="E67" s="488">
        <f t="shared" si="11"/>
        <v>118.20845464932002</v>
      </c>
      <c r="F67" s="488">
        <f t="shared" si="11"/>
        <v>94.536817102137775</v>
      </c>
      <c r="G67" s="488">
        <f t="shared" si="11"/>
        <v>117.06516643225504</v>
      </c>
      <c r="H67" s="489" t="str">
        <f t="shared" si="14"/>
        <v/>
      </c>
      <c r="I67" s="488" t="str">
        <f t="shared" si="12"/>
        <v/>
      </c>
      <c r="J67" s="488" t="str">
        <f t="shared" si="12"/>
        <v/>
      </c>
      <c r="K67" s="488" t="str">
        <f t="shared" si="12"/>
        <v/>
      </c>
      <c r="L67" s="488" t="e">
        <f t="shared" si="13"/>
        <v>#N/A</v>
      </c>
    </row>
    <row r="68" spans="1:12" ht="15" customHeight="1" x14ac:dyDescent="0.2">
      <c r="A68" s="490" t="s">
        <v>473</v>
      </c>
      <c r="B68" s="487">
        <v>64693</v>
      </c>
      <c r="C68" s="487">
        <v>12852</v>
      </c>
      <c r="D68" s="487">
        <v>8184</v>
      </c>
      <c r="E68" s="488">
        <f t="shared" si="11"/>
        <v>119.21460951608742</v>
      </c>
      <c r="F68" s="488">
        <f t="shared" si="11"/>
        <v>98.475212627384877</v>
      </c>
      <c r="G68" s="488">
        <f t="shared" si="11"/>
        <v>127.89498359118612</v>
      </c>
      <c r="H68" s="489" t="str">
        <f t="shared" si="14"/>
        <v/>
      </c>
      <c r="I68" s="488" t="str">
        <f t="shared" si="12"/>
        <v/>
      </c>
      <c r="J68" s="488" t="str">
        <f t="shared" si="12"/>
        <v/>
      </c>
      <c r="K68" s="488" t="str">
        <f t="shared" si="12"/>
        <v/>
      </c>
      <c r="L68" s="488" t="e">
        <f t="shared" si="13"/>
        <v>#N/A</v>
      </c>
    </row>
    <row r="69" spans="1:12" ht="15" customHeight="1" x14ac:dyDescent="0.2">
      <c r="A69" s="490">
        <v>43344</v>
      </c>
      <c r="B69" s="487">
        <v>66009</v>
      </c>
      <c r="C69" s="487">
        <v>12377</v>
      </c>
      <c r="D69" s="487">
        <v>8151</v>
      </c>
      <c r="E69" s="488">
        <f t="shared" si="11"/>
        <v>121.63970073342425</v>
      </c>
      <c r="F69" s="488">
        <f t="shared" si="11"/>
        <v>94.835644778177922</v>
      </c>
      <c r="G69" s="488">
        <f t="shared" si="11"/>
        <v>127.3792780121894</v>
      </c>
      <c r="H69" s="489">
        <f t="shared" si="14"/>
        <v>43344</v>
      </c>
      <c r="I69" s="488">
        <f t="shared" si="12"/>
        <v>121.63970073342425</v>
      </c>
      <c r="J69" s="488">
        <f t="shared" si="12"/>
        <v>94.835644778177922</v>
      </c>
      <c r="K69" s="488">
        <f t="shared" si="12"/>
        <v>127.3792780121894</v>
      </c>
      <c r="L69" s="488" t="e">
        <f t="shared" si="13"/>
        <v>#N/A</v>
      </c>
    </row>
    <row r="70" spans="1:12" ht="15" customHeight="1" x14ac:dyDescent="0.2">
      <c r="A70" s="490" t="s">
        <v>474</v>
      </c>
      <c r="B70" s="487">
        <v>66591</v>
      </c>
      <c r="C70" s="487">
        <v>12169</v>
      </c>
      <c r="D70" s="487">
        <v>8183</v>
      </c>
      <c r="E70" s="488">
        <f t="shared" si="11"/>
        <v>122.71219548151697</v>
      </c>
      <c r="F70" s="488">
        <f t="shared" si="11"/>
        <v>93.241897172630445</v>
      </c>
      <c r="G70" s="488">
        <f t="shared" si="11"/>
        <v>127.87935614939833</v>
      </c>
      <c r="H70" s="489" t="str">
        <f t="shared" si="14"/>
        <v/>
      </c>
      <c r="I70" s="488" t="str">
        <f t="shared" si="12"/>
        <v/>
      </c>
      <c r="J70" s="488" t="str">
        <f t="shared" si="12"/>
        <v/>
      </c>
      <c r="K70" s="488" t="str">
        <f t="shared" si="12"/>
        <v/>
      </c>
      <c r="L70" s="488" t="e">
        <f t="shared" si="13"/>
        <v>#N/A</v>
      </c>
    </row>
    <row r="71" spans="1:12" ht="15" customHeight="1" x14ac:dyDescent="0.2">
      <c r="A71" s="490" t="s">
        <v>475</v>
      </c>
      <c r="B71" s="487">
        <v>66036</v>
      </c>
      <c r="C71" s="487">
        <v>12301</v>
      </c>
      <c r="D71" s="487">
        <v>8256</v>
      </c>
      <c r="E71" s="491">
        <f t="shared" ref="E71:G75" si="15">IF($A$51=37802,IF(COUNTBLANK(B$51:B$70)&gt;0,#N/A,IF(ISBLANK(B71)=FALSE,B71/B$51*100,#N/A)),IF(COUNTBLANK(B$51:B$75)&gt;0,#N/A,B71/B$51*100))</f>
        <v>121.68945564441825</v>
      </c>
      <c r="F71" s="491">
        <f t="shared" si="15"/>
        <v>94.253313922304798</v>
      </c>
      <c r="G71" s="491">
        <f t="shared" si="15"/>
        <v>129.02015939990622</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66534</v>
      </c>
      <c r="C72" s="487">
        <v>12715</v>
      </c>
      <c r="D72" s="487">
        <v>8942</v>
      </c>
      <c r="E72" s="491">
        <f t="shared" si="15"/>
        <v>122.60715733608521</v>
      </c>
      <c r="F72" s="491">
        <f t="shared" si="15"/>
        <v>97.425484637192554</v>
      </c>
      <c r="G72" s="491">
        <f t="shared" si="15"/>
        <v>139.74058446632287</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67855</v>
      </c>
      <c r="C73" s="487">
        <v>13688</v>
      </c>
      <c r="D73" s="487">
        <v>9239</v>
      </c>
      <c r="E73" s="491">
        <f t="shared" si="15"/>
        <v>125.04146242582831</v>
      </c>
      <c r="F73" s="491">
        <f t="shared" si="15"/>
        <v>104.88085204198912</v>
      </c>
      <c r="G73" s="491">
        <f t="shared" si="15"/>
        <v>144.38193467729332</v>
      </c>
      <c r="H73" s="492">
        <f>IF(A$51=37802,IF(ISERROR(L73)=TRUE,IF(ISBLANK(A73)=FALSE,IF(MONTH(A73)=MONTH(MAX(A$51:A$75)),A73,""),""),""),IF(ISERROR(L73)=TRUE,IF(MONTH(A73)=MONTH(MAX(A$51:A$75)),A73,""),""))</f>
        <v>43709</v>
      </c>
      <c r="I73" s="488">
        <f t="shared" si="12"/>
        <v>125.04146242582831</v>
      </c>
      <c r="J73" s="488">
        <f t="shared" si="12"/>
        <v>104.88085204198912</v>
      </c>
      <c r="K73" s="488">
        <f t="shared" si="12"/>
        <v>144.38193467729332</v>
      </c>
      <c r="L73" s="488" t="e">
        <f t="shared" si="13"/>
        <v>#N/A</v>
      </c>
    </row>
    <row r="74" spans="1:12" ht="15" customHeight="1" x14ac:dyDescent="0.2">
      <c r="A74" s="490" t="s">
        <v>477</v>
      </c>
      <c r="B74" s="487">
        <v>67450</v>
      </c>
      <c r="C74" s="487">
        <v>13524</v>
      </c>
      <c r="D74" s="487">
        <v>9126</v>
      </c>
      <c r="E74" s="491">
        <f t="shared" si="15"/>
        <v>124.29513876091845</v>
      </c>
      <c r="F74" s="491">
        <f t="shared" si="15"/>
        <v>103.62424335299978</v>
      </c>
      <c r="G74" s="491">
        <f t="shared" si="15"/>
        <v>142.61603375527426</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67614</v>
      </c>
      <c r="C75" s="493">
        <v>13209</v>
      </c>
      <c r="D75" s="493">
        <v>8773</v>
      </c>
      <c r="E75" s="491">
        <f t="shared" si="15"/>
        <v>124.59735377584491</v>
      </c>
      <c r="F75" s="491">
        <f t="shared" si="15"/>
        <v>101.21063520036779</v>
      </c>
      <c r="G75" s="491">
        <f t="shared" si="15"/>
        <v>137.09954680418815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125.04146242582831</v>
      </c>
      <c r="J77" s="488">
        <f>IF(J75&lt;&gt;"",J75,IF(J74&lt;&gt;"",J74,IF(J73&lt;&gt;"",J73,IF(J72&lt;&gt;"",J72,IF(J71&lt;&gt;"",J71,IF(J70&lt;&gt;"",J70,""))))))</f>
        <v>104.88085204198912</v>
      </c>
      <c r="K77" s="488">
        <f>IF(K75&lt;&gt;"",K75,IF(K74&lt;&gt;"",K74,IF(K73&lt;&gt;"",K73,IF(K72&lt;&gt;"",K72,IF(K71&lt;&gt;"",K71,IF(K70&lt;&gt;"",K70,""))))))</f>
        <v>144.38193467729332</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+25,0%</v>
      </c>
      <c r="J79" s="488" t="str">
        <f>"GeB - ausschließlich: "&amp;IF(J77&gt;100,"+","")&amp;TEXT(J77-100,"0,0")&amp;"%"</f>
        <v>GeB - ausschließlich: +4,9%</v>
      </c>
      <c r="K79" s="488" t="str">
        <f>"GeB - im Nebenjob: "&amp;IF(K77&gt;100,"+","")&amp;TEXT(K77-100,"0,0")&amp;"%"</f>
        <v>GeB - im Nebenjob: +44,4%</v>
      </c>
    </row>
    <row r="81" spans="9:9" ht="15" customHeight="1" x14ac:dyDescent="0.2">
      <c r="I81" s="488" t="str">
        <f>IF(ISERROR(HLOOKUP(1,I$78:K$79,2,FALSE)),"",HLOOKUP(1,I$78:K$79,2,FALSE))</f>
        <v>GeB - im Nebenjob: +44,4%</v>
      </c>
    </row>
    <row r="82" spans="9:9" ht="15" customHeight="1" x14ac:dyDescent="0.2">
      <c r="I82" s="488" t="str">
        <f>IF(ISERROR(HLOOKUP(2,I$78:K$79,2,FALSE)),"",HLOOKUP(2,I$78:K$79,2,FALSE))</f>
        <v>SvB: +25,0%</v>
      </c>
    </row>
    <row r="83" spans="9:9" ht="15" customHeight="1" x14ac:dyDescent="0.2">
      <c r="I83" s="488" t="str">
        <f>IF(ISERROR(HLOOKUP(3,I$78:K$79,2,FALSE)),"",HLOOKUP(3,I$78:K$79,2,FALSE))</f>
        <v>GeB - ausschließlich: +4,9%</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67614</v>
      </c>
      <c r="E12" s="114">
        <v>67450</v>
      </c>
      <c r="F12" s="114">
        <v>67855</v>
      </c>
      <c r="G12" s="114">
        <v>66534</v>
      </c>
      <c r="H12" s="114">
        <v>66036</v>
      </c>
      <c r="I12" s="115">
        <v>1578</v>
      </c>
      <c r="J12" s="116">
        <v>2.3896056696347445</v>
      </c>
      <c r="N12" s="117"/>
    </row>
    <row r="13" spans="1:15" s="110" customFormat="1" ht="13.5" customHeight="1" x14ac:dyDescent="0.2">
      <c r="A13" s="118" t="s">
        <v>105</v>
      </c>
      <c r="B13" s="119" t="s">
        <v>106</v>
      </c>
      <c r="C13" s="113">
        <v>52.675481409175617</v>
      </c>
      <c r="D13" s="114">
        <v>35616</v>
      </c>
      <c r="E13" s="114">
        <v>35720</v>
      </c>
      <c r="F13" s="114">
        <v>36164</v>
      </c>
      <c r="G13" s="114">
        <v>35382</v>
      </c>
      <c r="H13" s="114">
        <v>35022</v>
      </c>
      <c r="I13" s="115">
        <v>594</v>
      </c>
      <c r="J13" s="116">
        <v>1.6960767517560391</v>
      </c>
    </row>
    <row r="14" spans="1:15" s="110" customFormat="1" ht="13.5" customHeight="1" x14ac:dyDescent="0.2">
      <c r="A14" s="120"/>
      <c r="B14" s="119" t="s">
        <v>107</v>
      </c>
      <c r="C14" s="113">
        <v>47.324518590824383</v>
      </c>
      <c r="D14" s="114">
        <v>31998</v>
      </c>
      <c r="E14" s="114">
        <v>31730</v>
      </c>
      <c r="F14" s="114">
        <v>31691</v>
      </c>
      <c r="G14" s="114">
        <v>31152</v>
      </c>
      <c r="H14" s="114">
        <v>31014</v>
      </c>
      <c r="I14" s="115">
        <v>984</v>
      </c>
      <c r="J14" s="116">
        <v>3.1727606887212225</v>
      </c>
    </row>
    <row r="15" spans="1:15" s="110" customFormat="1" ht="13.5" customHeight="1" x14ac:dyDescent="0.2">
      <c r="A15" s="118" t="s">
        <v>105</v>
      </c>
      <c r="B15" s="121" t="s">
        <v>108</v>
      </c>
      <c r="C15" s="113">
        <v>10.583606945307185</v>
      </c>
      <c r="D15" s="114">
        <v>7156</v>
      </c>
      <c r="E15" s="114">
        <v>7408</v>
      </c>
      <c r="F15" s="114">
        <v>7606</v>
      </c>
      <c r="G15" s="114">
        <v>6834</v>
      </c>
      <c r="H15" s="114">
        <v>6977</v>
      </c>
      <c r="I15" s="115">
        <v>179</v>
      </c>
      <c r="J15" s="116">
        <v>2.5655725956714921</v>
      </c>
    </row>
    <row r="16" spans="1:15" s="110" customFormat="1" ht="13.5" customHeight="1" x14ac:dyDescent="0.2">
      <c r="A16" s="118"/>
      <c r="B16" s="121" t="s">
        <v>109</v>
      </c>
      <c r="C16" s="113">
        <v>68.209246605732545</v>
      </c>
      <c r="D16" s="114">
        <v>46119</v>
      </c>
      <c r="E16" s="114">
        <v>45905</v>
      </c>
      <c r="F16" s="114">
        <v>46176</v>
      </c>
      <c r="G16" s="114">
        <v>45942</v>
      </c>
      <c r="H16" s="114">
        <v>45660</v>
      </c>
      <c r="I16" s="115">
        <v>459</v>
      </c>
      <c r="J16" s="116">
        <v>1.0052562417871223</v>
      </c>
    </row>
    <row r="17" spans="1:10" s="110" customFormat="1" ht="13.5" customHeight="1" x14ac:dyDescent="0.2">
      <c r="A17" s="118"/>
      <c r="B17" s="121" t="s">
        <v>110</v>
      </c>
      <c r="C17" s="113">
        <v>19.691188215458336</v>
      </c>
      <c r="D17" s="114">
        <v>13314</v>
      </c>
      <c r="E17" s="114">
        <v>13096</v>
      </c>
      <c r="F17" s="114">
        <v>13040</v>
      </c>
      <c r="G17" s="114">
        <v>12780</v>
      </c>
      <c r="H17" s="114">
        <v>12456</v>
      </c>
      <c r="I17" s="115">
        <v>858</v>
      </c>
      <c r="J17" s="116">
        <v>6.8882466281310215</v>
      </c>
    </row>
    <row r="18" spans="1:10" s="110" customFormat="1" ht="13.5" customHeight="1" x14ac:dyDescent="0.2">
      <c r="A18" s="120"/>
      <c r="B18" s="121" t="s">
        <v>111</v>
      </c>
      <c r="C18" s="113">
        <v>1.5159582335019375</v>
      </c>
      <c r="D18" s="114">
        <v>1025</v>
      </c>
      <c r="E18" s="114">
        <v>1041</v>
      </c>
      <c r="F18" s="114">
        <v>1033</v>
      </c>
      <c r="G18" s="114">
        <v>978</v>
      </c>
      <c r="H18" s="114">
        <v>943</v>
      </c>
      <c r="I18" s="115">
        <v>82</v>
      </c>
      <c r="J18" s="116">
        <v>8.695652173913043</v>
      </c>
    </row>
    <row r="19" spans="1:10" s="110" customFormat="1" ht="13.5" customHeight="1" x14ac:dyDescent="0.2">
      <c r="A19" s="120"/>
      <c r="B19" s="121" t="s">
        <v>112</v>
      </c>
      <c r="C19" s="113">
        <v>0.346082172331174</v>
      </c>
      <c r="D19" s="114">
        <v>234</v>
      </c>
      <c r="E19" s="114">
        <v>235</v>
      </c>
      <c r="F19" s="114">
        <v>252</v>
      </c>
      <c r="G19" s="114">
        <v>214</v>
      </c>
      <c r="H19" s="114">
        <v>213</v>
      </c>
      <c r="I19" s="115">
        <v>21</v>
      </c>
      <c r="J19" s="116">
        <v>9.8591549295774641</v>
      </c>
    </row>
    <row r="20" spans="1:10" s="110" customFormat="1" ht="13.5" customHeight="1" x14ac:dyDescent="0.2">
      <c r="A20" s="118" t="s">
        <v>113</v>
      </c>
      <c r="B20" s="122" t="s">
        <v>114</v>
      </c>
      <c r="C20" s="113">
        <v>67.215369598012245</v>
      </c>
      <c r="D20" s="114">
        <v>45447</v>
      </c>
      <c r="E20" s="114">
        <v>45512</v>
      </c>
      <c r="F20" s="114">
        <v>46306</v>
      </c>
      <c r="G20" s="114">
        <v>45158</v>
      </c>
      <c r="H20" s="114">
        <v>44941</v>
      </c>
      <c r="I20" s="115">
        <v>506</v>
      </c>
      <c r="J20" s="116">
        <v>1.1259206515208828</v>
      </c>
    </row>
    <row r="21" spans="1:10" s="110" customFormat="1" ht="13.5" customHeight="1" x14ac:dyDescent="0.2">
      <c r="A21" s="120"/>
      <c r="B21" s="122" t="s">
        <v>115</v>
      </c>
      <c r="C21" s="113">
        <v>32.784630401987755</v>
      </c>
      <c r="D21" s="114">
        <v>22167</v>
      </c>
      <c r="E21" s="114">
        <v>21938</v>
      </c>
      <c r="F21" s="114">
        <v>21549</v>
      </c>
      <c r="G21" s="114">
        <v>21376</v>
      </c>
      <c r="H21" s="114">
        <v>21095</v>
      </c>
      <c r="I21" s="115">
        <v>1072</v>
      </c>
      <c r="J21" s="116">
        <v>5.0817729319744016</v>
      </c>
    </row>
    <row r="22" spans="1:10" s="110" customFormat="1" ht="13.5" customHeight="1" x14ac:dyDescent="0.2">
      <c r="A22" s="118" t="s">
        <v>113</v>
      </c>
      <c r="B22" s="122" t="s">
        <v>116</v>
      </c>
      <c r="C22" s="113">
        <v>86.008814742508946</v>
      </c>
      <c r="D22" s="114">
        <v>58154</v>
      </c>
      <c r="E22" s="114">
        <v>58211</v>
      </c>
      <c r="F22" s="114">
        <v>58613</v>
      </c>
      <c r="G22" s="114">
        <v>57445</v>
      </c>
      <c r="H22" s="114">
        <v>57357</v>
      </c>
      <c r="I22" s="115">
        <v>797</v>
      </c>
      <c r="J22" s="116">
        <v>1.38954268877382</v>
      </c>
    </row>
    <row r="23" spans="1:10" s="110" customFormat="1" ht="13.5" customHeight="1" x14ac:dyDescent="0.2">
      <c r="A23" s="123"/>
      <c r="B23" s="124" t="s">
        <v>117</v>
      </c>
      <c r="C23" s="125">
        <v>13.934983879078297</v>
      </c>
      <c r="D23" s="114">
        <v>9422</v>
      </c>
      <c r="E23" s="114">
        <v>9201</v>
      </c>
      <c r="F23" s="114">
        <v>9209</v>
      </c>
      <c r="G23" s="114">
        <v>9048</v>
      </c>
      <c r="H23" s="114">
        <v>8640</v>
      </c>
      <c r="I23" s="115">
        <v>782</v>
      </c>
      <c r="J23" s="116">
        <v>9.0509259259259256</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21982</v>
      </c>
      <c r="E26" s="114">
        <v>22650</v>
      </c>
      <c r="F26" s="114">
        <v>22927</v>
      </c>
      <c r="G26" s="114">
        <v>21657</v>
      </c>
      <c r="H26" s="140">
        <v>20557</v>
      </c>
      <c r="I26" s="115">
        <v>1425</v>
      </c>
      <c r="J26" s="116">
        <v>6.931945322761103</v>
      </c>
    </row>
    <row r="27" spans="1:10" s="110" customFormat="1" ht="13.5" customHeight="1" x14ac:dyDescent="0.2">
      <c r="A27" s="118" t="s">
        <v>105</v>
      </c>
      <c r="B27" s="119" t="s">
        <v>106</v>
      </c>
      <c r="C27" s="113">
        <v>41.156400691474843</v>
      </c>
      <c r="D27" s="115">
        <v>9047</v>
      </c>
      <c r="E27" s="114">
        <v>9228</v>
      </c>
      <c r="F27" s="114">
        <v>9343</v>
      </c>
      <c r="G27" s="114">
        <v>8371</v>
      </c>
      <c r="H27" s="140">
        <v>7936</v>
      </c>
      <c r="I27" s="115">
        <v>1111</v>
      </c>
      <c r="J27" s="116">
        <v>13.999495967741936</v>
      </c>
    </row>
    <row r="28" spans="1:10" s="110" customFormat="1" ht="13.5" customHeight="1" x14ac:dyDescent="0.2">
      <c r="A28" s="120"/>
      <c r="B28" s="119" t="s">
        <v>107</v>
      </c>
      <c r="C28" s="113">
        <v>58.843599308525157</v>
      </c>
      <c r="D28" s="115">
        <v>12935</v>
      </c>
      <c r="E28" s="114">
        <v>13422</v>
      </c>
      <c r="F28" s="114">
        <v>13584</v>
      </c>
      <c r="G28" s="114">
        <v>13286</v>
      </c>
      <c r="H28" s="140">
        <v>12621</v>
      </c>
      <c r="I28" s="115">
        <v>314</v>
      </c>
      <c r="J28" s="116">
        <v>2.4879169637905081</v>
      </c>
    </row>
    <row r="29" spans="1:10" s="110" customFormat="1" ht="13.5" customHeight="1" x14ac:dyDescent="0.2">
      <c r="A29" s="118" t="s">
        <v>105</v>
      </c>
      <c r="B29" s="121" t="s">
        <v>108</v>
      </c>
      <c r="C29" s="113">
        <v>22.145391684105178</v>
      </c>
      <c r="D29" s="115">
        <v>4868</v>
      </c>
      <c r="E29" s="114">
        <v>5007</v>
      </c>
      <c r="F29" s="114">
        <v>5075</v>
      </c>
      <c r="G29" s="114">
        <v>4233</v>
      </c>
      <c r="H29" s="140">
        <v>3704</v>
      </c>
      <c r="I29" s="115">
        <v>1164</v>
      </c>
      <c r="J29" s="116">
        <v>31.425485961123112</v>
      </c>
    </row>
    <row r="30" spans="1:10" s="110" customFormat="1" ht="13.5" customHeight="1" x14ac:dyDescent="0.2">
      <c r="A30" s="118"/>
      <c r="B30" s="121" t="s">
        <v>109</v>
      </c>
      <c r="C30" s="113">
        <v>43.854062414702938</v>
      </c>
      <c r="D30" s="115">
        <v>9640</v>
      </c>
      <c r="E30" s="114">
        <v>10055</v>
      </c>
      <c r="F30" s="114">
        <v>10214</v>
      </c>
      <c r="G30" s="114">
        <v>10117</v>
      </c>
      <c r="H30" s="140">
        <v>9739</v>
      </c>
      <c r="I30" s="115">
        <v>-99</v>
      </c>
      <c r="J30" s="116">
        <v>-1.0165314714036349</v>
      </c>
    </row>
    <row r="31" spans="1:10" s="110" customFormat="1" ht="13.5" customHeight="1" x14ac:dyDescent="0.2">
      <c r="A31" s="118"/>
      <c r="B31" s="121" t="s">
        <v>110</v>
      </c>
      <c r="C31" s="113">
        <v>18.283140751523973</v>
      </c>
      <c r="D31" s="115">
        <v>4019</v>
      </c>
      <c r="E31" s="114">
        <v>4115</v>
      </c>
      <c r="F31" s="114">
        <v>4156</v>
      </c>
      <c r="G31" s="114">
        <v>3973</v>
      </c>
      <c r="H31" s="140">
        <v>3851</v>
      </c>
      <c r="I31" s="115">
        <v>168</v>
      </c>
      <c r="J31" s="116">
        <v>4.3625032459101529</v>
      </c>
    </row>
    <row r="32" spans="1:10" s="110" customFormat="1" ht="13.5" customHeight="1" x14ac:dyDescent="0.2">
      <c r="A32" s="120"/>
      <c r="B32" s="121" t="s">
        <v>111</v>
      </c>
      <c r="C32" s="113">
        <v>15.712855973068875</v>
      </c>
      <c r="D32" s="115">
        <v>3454</v>
      </c>
      <c r="E32" s="114">
        <v>3473</v>
      </c>
      <c r="F32" s="114">
        <v>3482</v>
      </c>
      <c r="G32" s="114">
        <v>3334</v>
      </c>
      <c r="H32" s="140">
        <v>3263</v>
      </c>
      <c r="I32" s="115">
        <v>191</v>
      </c>
      <c r="J32" s="116">
        <v>5.853509040760037</v>
      </c>
    </row>
    <row r="33" spans="1:10" s="110" customFormat="1" ht="13.5" customHeight="1" x14ac:dyDescent="0.2">
      <c r="A33" s="120"/>
      <c r="B33" s="121" t="s">
        <v>112</v>
      </c>
      <c r="C33" s="113">
        <v>1.4102447457010281</v>
      </c>
      <c r="D33" s="115">
        <v>310</v>
      </c>
      <c r="E33" s="114">
        <v>313</v>
      </c>
      <c r="F33" s="114">
        <v>328</v>
      </c>
      <c r="G33" s="114">
        <v>278</v>
      </c>
      <c r="H33" s="140">
        <v>255</v>
      </c>
      <c r="I33" s="115">
        <v>55</v>
      </c>
      <c r="J33" s="116">
        <v>21.568627450980394</v>
      </c>
    </row>
    <row r="34" spans="1:10" s="110" customFormat="1" ht="13.5" customHeight="1" x14ac:dyDescent="0.2">
      <c r="A34" s="118" t="s">
        <v>113</v>
      </c>
      <c r="B34" s="122" t="s">
        <v>116</v>
      </c>
      <c r="C34" s="113">
        <v>89.823491947957422</v>
      </c>
      <c r="D34" s="115">
        <v>19745</v>
      </c>
      <c r="E34" s="114">
        <v>20383</v>
      </c>
      <c r="F34" s="114">
        <v>20724</v>
      </c>
      <c r="G34" s="114">
        <v>19577</v>
      </c>
      <c r="H34" s="140">
        <v>18596</v>
      </c>
      <c r="I34" s="115">
        <v>1149</v>
      </c>
      <c r="J34" s="116">
        <v>6.1787481178748118</v>
      </c>
    </row>
    <row r="35" spans="1:10" s="110" customFormat="1" ht="13.5" customHeight="1" x14ac:dyDescent="0.2">
      <c r="A35" s="118"/>
      <c r="B35" s="119" t="s">
        <v>117</v>
      </c>
      <c r="C35" s="113">
        <v>9.9854426348830856</v>
      </c>
      <c r="D35" s="115">
        <v>2195</v>
      </c>
      <c r="E35" s="114">
        <v>2227</v>
      </c>
      <c r="F35" s="114">
        <v>2160</v>
      </c>
      <c r="G35" s="114">
        <v>2030</v>
      </c>
      <c r="H35" s="140">
        <v>1907</v>
      </c>
      <c r="I35" s="115">
        <v>288</v>
      </c>
      <c r="J35" s="116">
        <v>15.102254850550603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13209</v>
      </c>
      <c r="E37" s="114">
        <v>13524</v>
      </c>
      <c r="F37" s="114">
        <v>13688</v>
      </c>
      <c r="G37" s="114">
        <v>12715</v>
      </c>
      <c r="H37" s="140">
        <v>12301</v>
      </c>
      <c r="I37" s="115">
        <v>908</v>
      </c>
      <c r="J37" s="116">
        <v>7.3815136980733271</v>
      </c>
    </row>
    <row r="38" spans="1:10" s="110" customFormat="1" ht="13.5" customHeight="1" x14ac:dyDescent="0.2">
      <c r="A38" s="118" t="s">
        <v>105</v>
      </c>
      <c r="B38" s="119" t="s">
        <v>106</v>
      </c>
      <c r="C38" s="113">
        <v>41.365735483382544</v>
      </c>
      <c r="D38" s="115">
        <v>5464</v>
      </c>
      <c r="E38" s="114">
        <v>5505</v>
      </c>
      <c r="F38" s="114">
        <v>5557</v>
      </c>
      <c r="G38" s="114">
        <v>4864</v>
      </c>
      <c r="H38" s="140">
        <v>4688</v>
      </c>
      <c r="I38" s="115">
        <v>776</v>
      </c>
      <c r="J38" s="116">
        <v>16.552901023890787</v>
      </c>
    </row>
    <row r="39" spans="1:10" s="110" customFormat="1" ht="13.5" customHeight="1" x14ac:dyDescent="0.2">
      <c r="A39" s="120"/>
      <c r="B39" s="119" t="s">
        <v>107</v>
      </c>
      <c r="C39" s="113">
        <v>58.634264516617456</v>
      </c>
      <c r="D39" s="115">
        <v>7745</v>
      </c>
      <c r="E39" s="114">
        <v>8019</v>
      </c>
      <c r="F39" s="114">
        <v>8131</v>
      </c>
      <c r="G39" s="114">
        <v>7851</v>
      </c>
      <c r="H39" s="140">
        <v>7613</v>
      </c>
      <c r="I39" s="115">
        <v>132</v>
      </c>
      <c r="J39" s="116">
        <v>1.733876264284776</v>
      </c>
    </row>
    <row r="40" spans="1:10" s="110" customFormat="1" ht="13.5" customHeight="1" x14ac:dyDescent="0.2">
      <c r="A40" s="118" t="s">
        <v>105</v>
      </c>
      <c r="B40" s="121" t="s">
        <v>108</v>
      </c>
      <c r="C40" s="113">
        <v>29.033234915587858</v>
      </c>
      <c r="D40" s="115">
        <v>3835</v>
      </c>
      <c r="E40" s="114">
        <v>3863</v>
      </c>
      <c r="F40" s="114">
        <v>3905</v>
      </c>
      <c r="G40" s="114">
        <v>3130</v>
      </c>
      <c r="H40" s="140">
        <v>2786</v>
      </c>
      <c r="I40" s="115">
        <v>1049</v>
      </c>
      <c r="J40" s="116">
        <v>37.65254845656856</v>
      </c>
    </row>
    <row r="41" spans="1:10" s="110" customFormat="1" ht="13.5" customHeight="1" x14ac:dyDescent="0.2">
      <c r="A41" s="118"/>
      <c r="B41" s="121" t="s">
        <v>109</v>
      </c>
      <c r="C41" s="113">
        <v>27.791657203421909</v>
      </c>
      <c r="D41" s="115">
        <v>3671</v>
      </c>
      <c r="E41" s="114">
        <v>3878</v>
      </c>
      <c r="F41" s="114">
        <v>3966</v>
      </c>
      <c r="G41" s="114">
        <v>3983</v>
      </c>
      <c r="H41" s="140">
        <v>3978</v>
      </c>
      <c r="I41" s="115">
        <v>-307</v>
      </c>
      <c r="J41" s="116">
        <v>-7.7174459527400705</v>
      </c>
    </row>
    <row r="42" spans="1:10" s="110" customFormat="1" ht="13.5" customHeight="1" x14ac:dyDescent="0.2">
      <c r="A42" s="118"/>
      <c r="B42" s="121" t="s">
        <v>110</v>
      </c>
      <c r="C42" s="113">
        <v>18.055870997047467</v>
      </c>
      <c r="D42" s="115">
        <v>2385</v>
      </c>
      <c r="E42" s="114">
        <v>2445</v>
      </c>
      <c r="F42" s="114">
        <v>2474</v>
      </c>
      <c r="G42" s="114">
        <v>2393</v>
      </c>
      <c r="H42" s="140">
        <v>2377</v>
      </c>
      <c r="I42" s="115">
        <v>8</v>
      </c>
      <c r="J42" s="116">
        <v>0.33655868742111905</v>
      </c>
    </row>
    <row r="43" spans="1:10" s="110" customFormat="1" ht="13.5" customHeight="1" x14ac:dyDescent="0.2">
      <c r="A43" s="120"/>
      <c r="B43" s="121" t="s">
        <v>111</v>
      </c>
      <c r="C43" s="113">
        <v>25.111666288136878</v>
      </c>
      <c r="D43" s="115">
        <v>3317</v>
      </c>
      <c r="E43" s="114">
        <v>3338</v>
      </c>
      <c r="F43" s="114">
        <v>3343</v>
      </c>
      <c r="G43" s="114">
        <v>3209</v>
      </c>
      <c r="H43" s="140">
        <v>3160</v>
      </c>
      <c r="I43" s="115">
        <v>157</v>
      </c>
      <c r="J43" s="116">
        <v>4.9683544303797467</v>
      </c>
    </row>
    <row r="44" spans="1:10" s="110" customFormat="1" ht="13.5" customHeight="1" x14ac:dyDescent="0.2">
      <c r="A44" s="120"/>
      <c r="B44" s="121" t="s">
        <v>112</v>
      </c>
      <c r="C44" s="113">
        <v>2.0440608675902792</v>
      </c>
      <c r="D44" s="115">
        <v>270</v>
      </c>
      <c r="E44" s="114">
        <v>280</v>
      </c>
      <c r="F44" s="114">
        <v>291</v>
      </c>
      <c r="G44" s="114">
        <v>252</v>
      </c>
      <c r="H44" s="140">
        <v>238</v>
      </c>
      <c r="I44" s="115">
        <v>32</v>
      </c>
      <c r="J44" s="116">
        <v>13.445378151260504</v>
      </c>
    </row>
    <row r="45" spans="1:10" s="110" customFormat="1" ht="13.5" customHeight="1" x14ac:dyDescent="0.2">
      <c r="A45" s="118" t="s">
        <v>113</v>
      </c>
      <c r="B45" s="122" t="s">
        <v>116</v>
      </c>
      <c r="C45" s="113">
        <v>92.058444999621472</v>
      </c>
      <c r="D45" s="115">
        <v>12160</v>
      </c>
      <c r="E45" s="114">
        <v>12439</v>
      </c>
      <c r="F45" s="114">
        <v>12606</v>
      </c>
      <c r="G45" s="114">
        <v>11687</v>
      </c>
      <c r="H45" s="140">
        <v>11294</v>
      </c>
      <c r="I45" s="115">
        <v>866</v>
      </c>
      <c r="J45" s="116">
        <v>7.6677882061271472</v>
      </c>
    </row>
    <row r="46" spans="1:10" s="110" customFormat="1" ht="13.5" customHeight="1" x14ac:dyDescent="0.2">
      <c r="A46" s="118"/>
      <c r="B46" s="119" t="s">
        <v>117</v>
      </c>
      <c r="C46" s="113">
        <v>7.631160572337043</v>
      </c>
      <c r="D46" s="115">
        <v>1008</v>
      </c>
      <c r="E46" s="114">
        <v>1046</v>
      </c>
      <c r="F46" s="114">
        <v>1039</v>
      </c>
      <c r="G46" s="114">
        <v>980</v>
      </c>
      <c r="H46" s="140">
        <v>955</v>
      </c>
      <c r="I46" s="115">
        <v>53</v>
      </c>
      <c r="J46" s="116">
        <v>5.5497382198952883</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8773</v>
      </c>
      <c r="E48" s="114">
        <v>9126</v>
      </c>
      <c r="F48" s="114">
        <v>9239</v>
      </c>
      <c r="G48" s="114">
        <v>8942</v>
      </c>
      <c r="H48" s="140">
        <v>8256</v>
      </c>
      <c r="I48" s="115">
        <v>517</v>
      </c>
      <c r="J48" s="116">
        <v>6.2621124031007751</v>
      </c>
    </row>
    <row r="49" spans="1:12" s="110" customFormat="1" ht="13.5" customHeight="1" x14ac:dyDescent="0.2">
      <c r="A49" s="118" t="s">
        <v>105</v>
      </c>
      <c r="B49" s="119" t="s">
        <v>106</v>
      </c>
      <c r="C49" s="113">
        <v>40.841217371480681</v>
      </c>
      <c r="D49" s="115">
        <v>3583</v>
      </c>
      <c r="E49" s="114">
        <v>3723</v>
      </c>
      <c r="F49" s="114">
        <v>3786</v>
      </c>
      <c r="G49" s="114">
        <v>3507</v>
      </c>
      <c r="H49" s="140">
        <v>3248</v>
      </c>
      <c r="I49" s="115">
        <v>335</v>
      </c>
      <c r="J49" s="116">
        <v>10.314039408866995</v>
      </c>
    </row>
    <row r="50" spans="1:12" s="110" customFormat="1" ht="13.5" customHeight="1" x14ac:dyDescent="0.2">
      <c r="A50" s="120"/>
      <c r="B50" s="119" t="s">
        <v>107</v>
      </c>
      <c r="C50" s="113">
        <v>59.158782628519319</v>
      </c>
      <c r="D50" s="115">
        <v>5190</v>
      </c>
      <c r="E50" s="114">
        <v>5403</v>
      </c>
      <c r="F50" s="114">
        <v>5453</v>
      </c>
      <c r="G50" s="114">
        <v>5435</v>
      </c>
      <c r="H50" s="140">
        <v>5008</v>
      </c>
      <c r="I50" s="115">
        <v>182</v>
      </c>
      <c r="J50" s="116">
        <v>3.6341853035143772</v>
      </c>
    </row>
    <row r="51" spans="1:12" s="110" customFormat="1" ht="13.5" customHeight="1" x14ac:dyDescent="0.2">
      <c r="A51" s="118" t="s">
        <v>105</v>
      </c>
      <c r="B51" s="121" t="s">
        <v>108</v>
      </c>
      <c r="C51" s="113">
        <v>11.774763478855579</v>
      </c>
      <c r="D51" s="115">
        <v>1033</v>
      </c>
      <c r="E51" s="114">
        <v>1144</v>
      </c>
      <c r="F51" s="114">
        <v>1170</v>
      </c>
      <c r="G51" s="114">
        <v>1103</v>
      </c>
      <c r="H51" s="140">
        <v>918</v>
      </c>
      <c r="I51" s="115">
        <v>115</v>
      </c>
      <c r="J51" s="116">
        <v>12.527233115468409</v>
      </c>
    </row>
    <row r="52" spans="1:12" s="110" customFormat="1" ht="13.5" customHeight="1" x14ac:dyDescent="0.2">
      <c r="A52" s="118"/>
      <c r="B52" s="121" t="s">
        <v>109</v>
      </c>
      <c r="C52" s="113">
        <v>68.038299327482051</v>
      </c>
      <c r="D52" s="115">
        <v>5969</v>
      </c>
      <c r="E52" s="114">
        <v>6177</v>
      </c>
      <c r="F52" s="114">
        <v>6248</v>
      </c>
      <c r="G52" s="114">
        <v>6134</v>
      </c>
      <c r="H52" s="140">
        <v>5761</v>
      </c>
      <c r="I52" s="115">
        <v>208</v>
      </c>
      <c r="J52" s="116">
        <v>3.6104842909217152</v>
      </c>
    </row>
    <row r="53" spans="1:12" s="110" customFormat="1" ht="13.5" customHeight="1" x14ac:dyDescent="0.2">
      <c r="A53" s="118"/>
      <c r="B53" s="121" t="s">
        <v>110</v>
      </c>
      <c r="C53" s="113">
        <v>18.625327710019377</v>
      </c>
      <c r="D53" s="115">
        <v>1634</v>
      </c>
      <c r="E53" s="114">
        <v>1670</v>
      </c>
      <c r="F53" s="114">
        <v>1682</v>
      </c>
      <c r="G53" s="114">
        <v>1580</v>
      </c>
      <c r="H53" s="140">
        <v>1474</v>
      </c>
      <c r="I53" s="115">
        <v>160</v>
      </c>
      <c r="J53" s="116">
        <v>10.854816824966079</v>
      </c>
    </row>
    <row r="54" spans="1:12" s="110" customFormat="1" ht="13.5" customHeight="1" x14ac:dyDescent="0.2">
      <c r="A54" s="120"/>
      <c r="B54" s="121" t="s">
        <v>111</v>
      </c>
      <c r="C54" s="113">
        <v>1.5616094836429955</v>
      </c>
      <c r="D54" s="115">
        <v>137</v>
      </c>
      <c r="E54" s="114">
        <v>135</v>
      </c>
      <c r="F54" s="114">
        <v>139</v>
      </c>
      <c r="G54" s="114">
        <v>125</v>
      </c>
      <c r="H54" s="140">
        <v>103</v>
      </c>
      <c r="I54" s="115">
        <v>34</v>
      </c>
      <c r="J54" s="116">
        <v>33.009708737864081</v>
      </c>
    </row>
    <row r="55" spans="1:12" s="110" customFormat="1" ht="13.5" customHeight="1" x14ac:dyDescent="0.2">
      <c r="A55" s="120"/>
      <c r="B55" s="121" t="s">
        <v>112</v>
      </c>
      <c r="C55" s="113">
        <v>0.45594437478627609</v>
      </c>
      <c r="D55" s="115">
        <v>40</v>
      </c>
      <c r="E55" s="114">
        <v>33</v>
      </c>
      <c r="F55" s="114">
        <v>37</v>
      </c>
      <c r="G55" s="114">
        <v>26</v>
      </c>
      <c r="H55" s="140">
        <v>17</v>
      </c>
      <c r="I55" s="115">
        <v>23</v>
      </c>
      <c r="J55" s="116">
        <v>135.29411764705881</v>
      </c>
    </row>
    <row r="56" spans="1:12" s="110" customFormat="1" ht="13.5" customHeight="1" x14ac:dyDescent="0.2">
      <c r="A56" s="118" t="s">
        <v>113</v>
      </c>
      <c r="B56" s="122" t="s">
        <v>116</v>
      </c>
      <c r="C56" s="113">
        <v>86.458452068847606</v>
      </c>
      <c r="D56" s="115">
        <v>7585</v>
      </c>
      <c r="E56" s="114">
        <v>7944</v>
      </c>
      <c r="F56" s="114">
        <v>8118</v>
      </c>
      <c r="G56" s="114">
        <v>7890</v>
      </c>
      <c r="H56" s="140">
        <v>7302</v>
      </c>
      <c r="I56" s="115">
        <v>283</v>
      </c>
      <c r="J56" s="116">
        <v>3.8756505067104903</v>
      </c>
    </row>
    <row r="57" spans="1:12" s="110" customFormat="1" ht="13.5" customHeight="1" x14ac:dyDescent="0.2">
      <c r="A57" s="142"/>
      <c r="B57" s="124" t="s">
        <v>117</v>
      </c>
      <c r="C57" s="125">
        <v>13.530149321782742</v>
      </c>
      <c r="D57" s="143">
        <v>1187</v>
      </c>
      <c r="E57" s="144">
        <v>1181</v>
      </c>
      <c r="F57" s="144">
        <v>1121</v>
      </c>
      <c r="G57" s="144">
        <v>1050</v>
      </c>
      <c r="H57" s="145">
        <v>952</v>
      </c>
      <c r="I57" s="143">
        <v>235</v>
      </c>
      <c r="J57" s="146">
        <v>24.684873949579831</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67614</v>
      </c>
      <c r="E12" s="236">
        <v>67450</v>
      </c>
      <c r="F12" s="114">
        <v>67855</v>
      </c>
      <c r="G12" s="114">
        <v>66534</v>
      </c>
      <c r="H12" s="140">
        <v>66036</v>
      </c>
      <c r="I12" s="115">
        <v>1578</v>
      </c>
      <c r="J12" s="116">
        <v>2.3896056696347445</v>
      </c>
    </row>
    <row r="13" spans="1:15" s="110" customFormat="1" ht="12" customHeight="1" x14ac:dyDescent="0.2">
      <c r="A13" s="118" t="s">
        <v>105</v>
      </c>
      <c r="B13" s="119" t="s">
        <v>106</v>
      </c>
      <c r="C13" s="113">
        <v>52.675481409175617</v>
      </c>
      <c r="D13" s="115">
        <v>35616</v>
      </c>
      <c r="E13" s="114">
        <v>35720</v>
      </c>
      <c r="F13" s="114">
        <v>36164</v>
      </c>
      <c r="G13" s="114">
        <v>35382</v>
      </c>
      <c r="H13" s="140">
        <v>35022</v>
      </c>
      <c r="I13" s="115">
        <v>594</v>
      </c>
      <c r="J13" s="116">
        <v>1.6960767517560391</v>
      </c>
    </row>
    <row r="14" spans="1:15" s="110" customFormat="1" ht="12" customHeight="1" x14ac:dyDescent="0.2">
      <c r="A14" s="118"/>
      <c r="B14" s="119" t="s">
        <v>107</v>
      </c>
      <c r="C14" s="113">
        <v>47.324518590824383</v>
      </c>
      <c r="D14" s="115">
        <v>31998</v>
      </c>
      <c r="E14" s="114">
        <v>31730</v>
      </c>
      <c r="F14" s="114">
        <v>31691</v>
      </c>
      <c r="G14" s="114">
        <v>31152</v>
      </c>
      <c r="H14" s="140">
        <v>31014</v>
      </c>
      <c r="I14" s="115">
        <v>984</v>
      </c>
      <c r="J14" s="116">
        <v>3.1727606887212225</v>
      </c>
    </row>
    <row r="15" spans="1:15" s="110" customFormat="1" ht="12" customHeight="1" x14ac:dyDescent="0.2">
      <c r="A15" s="118" t="s">
        <v>105</v>
      </c>
      <c r="B15" s="121" t="s">
        <v>108</v>
      </c>
      <c r="C15" s="113">
        <v>10.583606945307185</v>
      </c>
      <c r="D15" s="115">
        <v>7156</v>
      </c>
      <c r="E15" s="114">
        <v>7408</v>
      </c>
      <c r="F15" s="114">
        <v>7606</v>
      </c>
      <c r="G15" s="114">
        <v>6834</v>
      </c>
      <c r="H15" s="140">
        <v>6977</v>
      </c>
      <c r="I15" s="115">
        <v>179</v>
      </c>
      <c r="J15" s="116">
        <v>2.5655725956714921</v>
      </c>
    </row>
    <row r="16" spans="1:15" s="110" customFormat="1" ht="12" customHeight="1" x14ac:dyDescent="0.2">
      <c r="A16" s="118"/>
      <c r="B16" s="121" t="s">
        <v>109</v>
      </c>
      <c r="C16" s="113">
        <v>68.209246605732545</v>
      </c>
      <c r="D16" s="115">
        <v>46119</v>
      </c>
      <c r="E16" s="114">
        <v>45905</v>
      </c>
      <c r="F16" s="114">
        <v>46176</v>
      </c>
      <c r="G16" s="114">
        <v>45942</v>
      </c>
      <c r="H16" s="140">
        <v>45660</v>
      </c>
      <c r="I16" s="115">
        <v>459</v>
      </c>
      <c r="J16" s="116">
        <v>1.0052562417871223</v>
      </c>
    </row>
    <row r="17" spans="1:10" s="110" customFormat="1" ht="12" customHeight="1" x14ac:dyDescent="0.2">
      <c r="A17" s="118"/>
      <c r="B17" s="121" t="s">
        <v>110</v>
      </c>
      <c r="C17" s="113">
        <v>19.691188215458336</v>
      </c>
      <c r="D17" s="115">
        <v>13314</v>
      </c>
      <c r="E17" s="114">
        <v>13096</v>
      </c>
      <c r="F17" s="114">
        <v>13040</v>
      </c>
      <c r="G17" s="114">
        <v>12780</v>
      </c>
      <c r="H17" s="140">
        <v>12456</v>
      </c>
      <c r="I17" s="115">
        <v>858</v>
      </c>
      <c r="J17" s="116">
        <v>6.8882466281310215</v>
      </c>
    </row>
    <row r="18" spans="1:10" s="110" customFormat="1" ht="12" customHeight="1" x14ac:dyDescent="0.2">
      <c r="A18" s="120"/>
      <c r="B18" s="121" t="s">
        <v>111</v>
      </c>
      <c r="C18" s="113">
        <v>1.5159582335019375</v>
      </c>
      <c r="D18" s="115">
        <v>1025</v>
      </c>
      <c r="E18" s="114">
        <v>1041</v>
      </c>
      <c r="F18" s="114">
        <v>1033</v>
      </c>
      <c r="G18" s="114">
        <v>978</v>
      </c>
      <c r="H18" s="140">
        <v>943</v>
      </c>
      <c r="I18" s="115">
        <v>82</v>
      </c>
      <c r="J18" s="116">
        <v>8.695652173913043</v>
      </c>
    </row>
    <row r="19" spans="1:10" s="110" customFormat="1" ht="12" customHeight="1" x14ac:dyDescent="0.2">
      <c r="A19" s="120"/>
      <c r="B19" s="121" t="s">
        <v>112</v>
      </c>
      <c r="C19" s="113">
        <v>0.346082172331174</v>
      </c>
      <c r="D19" s="115">
        <v>234</v>
      </c>
      <c r="E19" s="114">
        <v>235</v>
      </c>
      <c r="F19" s="114">
        <v>252</v>
      </c>
      <c r="G19" s="114">
        <v>214</v>
      </c>
      <c r="H19" s="140">
        <v>213</v>
      </c>
      <c r="I19" s="115">
        <v>21</v>
      </c>
      <c r="J19" s="116">
        <v>9.8591549295774641</v>
      </c>
    </row>
    <row r="20" spans="1:10" s="110" customFormat="1" ht="12" customHeight="1" x14ac:dyDescent="0.2">
      <c r="A20" s="118" t="s">
        <v>113</v>
      </c>
      <c r="B20" s="119" t="s">
        <v>181</v>
      </c>
      <c r="C20" s="113">
        <v>67.215369598012245</v>
      </c>
      <c r="D20" s="115">
        <v>45447</v>
      </c>
      <c r="E20" s="114">
        <v>45512</v>
      </c>
      <c r="F20" s="114">
        <v>46306</v>
      </c>
      <c r="G20" s="114">
        <v>45158</v>
      </c>
      <c r="H20" s="140">
        <v>44941</v>
      </c>
      <c r="I20" s="115">
        <v>506</v>
      </c>
      <c r="J20" s="116">
        <v>1.1259206515208828</v>
      </c>
    </row>
    <row r="21" spans="1:10" s="110" customFormat="1" ht="12" customHeight="1" x14ac:dyDescent="0.2">
      <c r="A21" s="118"/>
      <c r="B21" s="119" t="s">
        <v>182</v>
      </c>
      <c r="C21" s="113">
        <v>32.784630401987755</v>
      </c>
      <c r="D21" s="115">
        <v>22167</v>
      </c>
      <c r="E21" s="114">
        <v>21938</v>
      </c>
      <c r="F21" s="114">
        <v>21549</v>
      </c>
      <c r="G21" s="114">
        <v>21376</v>
      </c>
      <c r="H21" s="140">
        <v>21095</v>
      </c>
      <c r="I21" s="115">
        <v>1072</v>
      </c>
      <c r="J21" s="116">
        <v>5.0817729319744016</v>
      </c>
    </row>
    <row r="22" spans="1:10" s="110" customFormat="1" ht="12" customHeight="1" x14ac:dyDescent="0.2">
      <c r="A22" s="118" t="s">
        <v>113</v>
      </c>
      <c r="B22" s="119" t="s">
        <v>116</v>
      </c>
      <c r="C22" s="113">
        <v>86.008814742508946</v>
      </c>
      <c r="D22" s="115">
        <v>58154</v>
      </c>
      <c r="E22" s="114">
        <v>58211</v>
      </c>
      <c r="F22" s="114">
        <v>58613</v>
      </c>
      <c r="G22" s="114">
        <v>57445</v>
      </c>
      <c r="H22" s="140">
        <v>57357</v>
      </c>
      <c r="I22" s="115">
        <v>797</v>
      </c>
      <c r="J22" s="116">
        <v>1.38954268877382</v>
      </c>
    </row>
    <row r="23" spans="1:10" s="110" customFormat="1" ht="12" customHeight="1" x14ac:dyDescent="0.2">
      <c r="A23" s="118"/>
      <c r="B23" s="119" t="s">
        <v>117</v>
      </c>
      <c r="C23" s="113">
        <v>13.934983879078297</v>
      </c>
      <c r="D23" s="115">
        <v>9422</v>
      </c>
      <c r="E23" s="114">
        <v>9201</v>
      </c>
      <c r="F23" s="114">
        <v>9209</v>
      </c>
      <c r="G23" s="114">
        <v>9048</v>
      </c>
      <c r="H23" s="140">
        <v>8640</v>
      </c>
      <c r="I23" s="115">
        <v>782</v>
      </c>
      <c r="J23" s="116">
        <v>9.0509259259259256</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3042180</v>
      </c>
      <c r="E25" s="236">
        <v>3047365</v>
      </c>
      <c r="F25" s="236">
        <v>3071798</v>
      </c>
      <c r="G25" s="236">
        <v>3007560</v>
      </c>
      <c r="H25" s="241">
        <v>3000059</v>
      </c>
      <c r="I25" s="235">
        <v>42121</v>
      </c>
      <c r="J25" s="116">
        <v>1.4040057212208159</v>
      </c>
    </row>
    <row r="26" spans="1:10" s="110" customFormat="1" ht="12" customHeight="1" x14ac:dyDescent="0.2">
      <c r="A26" s="118" t="s">
        <v>105</v>
      </c>
      <c r="B26" s="119" t="s">
        <v>106</v>
      </c>
      <c r="C26" s="113">
        <v>53.944178188009914</v>
      </c>
      <c r="D26" s="115">
        <v>1641079</v>
      </c>
      <c r="E26" s="114">
        <v>1644126</v>
      </c>
      <c r="F26" s="114">
        <v>1664193</v>
      </c>
      <c r="G26" s="114">
        <v>1629317</v>
      </c>
      <c r="H26" s="140">
        <v>1623095</v>
      </c>
      <c r="I26" s="115">
        <v>17984</v>
      </c>
      <c r="J26" s="116">
        <v>1.108006616987915</v>
      </c>
    </row>
    <row r="27" spans="1:10" s="110" customFormat="1" ht="12" customHeight="1" x14ac:dyDescent="0.2">
      <c r="A27" s="118"/>
      <c r="B27" s="119" t="s">
        <v>107</v>
      </c>
      <c r="C27" s="113">
        <v>46.055821811990086</v>
      </c>
      <c r="D27" s="115">
        <v>1401101</v>
      </c>
      <c r="E27" s="114">
        <v>1403239</v>
      </c>
      <c r="F27" s="114">
        <v>1407605</v>
      </c>
      <c r="G27" s="114">
        <v>1378243</v>
      </c>
      <c r="H27" s="140">
        <v>1376964</v>
      </c>
      <c r="I27" s="115">
        <v>24137</v>
      </c>
      <c r="J27" s="116">
        <v>1.7529143826563367</v>
      </c>
    </row>
    <row r="28" spans="1:10" s="110" customFormat="1" ht="12" customHeight="1" x14ac:dyDescent="0.2">
      <c r="A28" s="118" t="s">
        <v>105</v>
      </c>
      <c r="B28" s="121" t="s">
        <v>108</v>
      </c>
      <c r="C28" s="113">
        <v>10.871809031681229</v>
      </c>
      <c r="D28" s="115">
        <v>330740</v>
      </c>
      <c r="E28" s="114">
        <v>342915</v>
      </c>
      <c r="F28" s="114">
        <v>354809</v>
      </c>
      <c r="G28" s="114">
        <v>315767</v>
      </c>
      <c r="H28" s="140">
        <v>327828</v>
      </c>
      <c r="I28" s="115">
        <v>2912</v>
      </c>
      <c r="J28" s="116">
        <v>0.8882706785265444</v>
      </c>
    </row>
    <row r="29" spans="1:10" s="110" customFormat="1" ht="12" customHeight="1" x14ac:dyDescent="0.2">
      <c r="A29" s="118"/>
      <c r="B29" s="121" t="s">
        <v>109</v>
      </c>
      <c r="C29" s="113">
        <v>67.383060831377506</v>
      </c>
      <c r="D29" s="115">
        <v>2049914</v>
      </c>
      <c r="E29" s="114">
        <v>2050390</v>
      </c>
      <c r="F29" s="114">
        <v>2067171</v>
      </c>
      <c r="G29" s="114">
        <v>2054726</v>
      </c>
      <c r="H29" s="140">
        <v>2047631</v>
      </c>
      <c r="I29" s="115">
        <v>2283</v>
      </c>
      <c r="J29" s="116">
        <v>0.11149469801932087</v>
      </c>
    </row>
    <row r="30" spans="1:10" s="110" customFormat="1" ht="12" customHeight="1" x14ac:dyDescent="0.2">
      <c r="A30" s="118"/>
      <c r="B30" s="121" t="s">
        <v>110</v>
      </c>
      <c r="C30" s="113">
        <v>20.534353654287386</v>
      </c>
      <c r="D30" s="115">
        <v>624692</v>
      </c>
      <c r="E30" s="114">
        <v>617350</v>
      </c>
      <c r="F30" s="114">
        <v>613535</v>
      </c>
      <c r="G30" s="114">
        <v>602020</v>
      </c>
      <c r="H30" s="140">
        <v>591082</v>
      </c>
      <c r="I30" s="115">
        <v>33610</v>
      </c>
      <c r="J30" s="116">
        <v>5.6861822894285394</v>
      </c>
    </row>
    <row r="31" spans="1:10" s="110" customFormat="1" ht="12" customHeight="1" x14ac:dyDescent="0.2">
      <c r="A31" s="120"/>
      <c r="B31" s="121" t="s">
        <v>111</v>
      </c>
      <c r="C31" s="113">
        <v>1.2107764826538863</v>
      </c>
      <c r="D31" s="115">
        <v>36834</v>
      </c>
      <c r="E31" s="114">
        <v>36710</v>
      </c>
      <c r="F31" s="114">
        <v>36283</v>
      </c>
      <c r="G31" s="114">
        <v>35047</v>
      </c>
      <c r="H31" s="140">
        <v>33518</v>
      </c>
      <c r="I31" s="115">
        <v>3316</v>
      </c>
      <c r="J31" s="116">
        <v>9.8931917178829281</v>
      </c>
    </row>
    <row r="32" spans="1:10" s="110" customFormat="1" ht="12" customHeight="1" x14ac:dyDescent="0.2">
      <c r="A32" s="120"/>
      <c r="B32" s="121" t="s">
        <v>112</v>
      </c>
      <c r="C32" s="113">
        <v>0.33807992952422278</v>
      </c>
      <c r="D32" s="115">
        <v>10285</v>
      </c>
      <c r="E32" s="114">
        <v>10055</v>
      </c>
      <c r="F32" s="114">
        <v>10321</v>
      </c>
      <c r="G32" s="114">
        <v>8982</v>
      </c>
      <c r="H32" s="140">
        <v>8476</v>
      </c>
      <c r="I32" s="115">
        <v>1809</v>
      </c>
      <c r="J32" s="116">
        <v>21.34261444077395</v>
      </c>
    </row>
    <row r="33" spans="1:10" s="110" customFormat="1" ht="12" customHeight="1" x14ac:dyDescent="0.2">
      <c r="A33" s="118" t="s">
        <v>113</v>
      </c>
      <c r="B33" s="119" t="s">
        <v>181</v>
      </c>
      <c r="C33" s="113">
        <v>70.020150023995953</v>
      </c>
      <c r="D33" s="115">
        <v>2130139</v>
      </c>
      <c r="E33" s="114">
        <v>2136733</v>
      </c>
      <c r="F33" s="114">
        <v>2165076</v>
      </c>
      <c r="G33" s="114">
        <v>2114966</v>
      </c>
      <c r="H33" s="140">
        <v>2118588</v>
      </c>
      <c r="I33" s="115">
        <v>11551</v>
      </c>
      <c r="J33" s="116">
        <v>0.5452216287451831</v>
      </c>
    </row>
    <row r="34" spans="1:10" s="110" customFormat="1" ht="12" customHeight="1" x14ac:dyDescent="0.2">
      <c r="A34" s="118"/>
      <c r="B34" s="119" t="s">
        <v>182</v>
      </c>
      <c r="C34" s="113">
        <v>29.979849976004051</v>
      </c>
      <c r="D34" s="115">
        <v>912041</v>
      </c>
      <c r="E34" s="114">
        <v>910632</v>
      </c>
      <c r="F34" s="114">
        <v>906722</v>
      </c>
      <c r="G34" s="114">
        <v>892594</v>
      </c>
      <c r="H34" s="140">
        <v>881471</v>
      </c>
      <c r="I34" s="115">
        <v>30570</v>
      </c>
      <c r="J34" s="116">
        <v>3.4680664480170078</v>
      </c>
    </row>
    <row r="35" spans="1:10" s="110" customFormat="1" ht="12" customHeight="1" x14ac:dyDescent="0.2">
      <c r="A35" s="118" t="s">
        <v>113</v>
      </c>
      <c r="B35" s="119" t="s">
        <v>116</v>
      </c>
      <c r="C35" s="113">
        <v>90.306523611357647</v>
      </c>
      <c r="D35" s="115">
        <v>2747287</v>
      </c>
      <c r="E35" s="114">
        <v>2759892</v>
      </c>
      <c r="F35" s="114">
        <v>2777866</v>
      </c>
      <c r="G35" s="114">
        <v>2725630</v>
      </c>
      <c r="H35" s="140">
        <v>2726580</v>
      </c>
      <c r="I35" s="115">
        <v>20707</v>
      </c>
      <c r="J35" s="116">
        <v>0.75944956685664822</v>
      </c>
    </row>
    <row r="36" spans="1:10" s="110" customFormat="1" ht="12" customHeight="1" x14ac:dyDescent="0.2">
      <c r="A36" s="118"/>
      <c r="B36" s="119" t="s">
        <v>117</v>
      </c>
      <c r="C36" s="113">
        <v>9.6545569295702425</v>
      </c>
      <c r="D36" s="115">
        <v>293709</v>
      </c>
      <c r="E36" s="114">
        <v>286294</v>
      </c>
      <c r="F36" s="114">
        <v>292731</v>
      </c>
      <c r="G36" s="114">
        <v>280719</v>
      </c>
      <c r="H36" s="140">
        <v>272279</v>
      </c>
      <c r="I36" s="115">
        <v>21430</v>
      </c>
      <c r="J36" s="116">
        <v>7.8706033149820591</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105451</v>
      </c>
      <c r="E64" s="236">
        <v>105420</v>
      </c>
      <c r="F64" s="236">
        <v>105715</v>
      </c>
      <c r="G64" s="236">
        <v>103720</v>
      </c>
      <c r="H64" s="140">
        <v>103443</v>
      </c>
      <c r="I64" s="115">
        <v>2008</v>
      </c>
      <c r="J64" s="116">
        <v>1.9411656661156385</v>
      </c>
    </row>
    <row r="65" spans="1:12" s="110" customFormat="1" ht="12" customHeight="1" x14ac:dyDescent="0.2">
      <c r="A65" s="118" t="s">
        <v>105</v>
      </c>
      <c r="B65" s="119" t="s">
        <v>106</v>
      </c>
      <c r="C65" s="113">
        <v>53.270239258044022</v>
      </c>
      <c r="D65" s="235">
        <v>56174</v>
      </c>
      <c r="E65" s="236">
        <v>56140</v>
      </c>
      <c r="F65" s="236">
        <v>56460</v>
      </c>
      <c r="G65" s="236">
        <v>55349</v>
      </c>
      <c r="H65" s="140">
        <v>55095</v>
      </c>
      <c r="I65" s="115">
        <v>1079</v>
      </c>
      <c r="J65" s="116">
        <v>1.958435429712315</v>
      </c>
    </row>
    <row r="66" spans="1:12" s="110" customFormat="1" ht="12" customHeight="1" x14ac:dyDescent="0.2">
      <c r="A66" s="118"/>
      <c r="B66" s="119" t="s">
        <v>107</v>
      </c>
      <c r="C66" s="113">
        <v>46.729760741955978</v>
      </c>
      <c r="D66" s="235">
        <v>49277</v>
      </c>
      <c r="E66" s="236">
        <v>49280</v>
      </c>
      <c r="F66" s="236">
        <v>49255</v>
      </c>
      <c r="G66" s="236">
        <v>48371</v>
      </c>
      <c r="H66" s="140">
        <v>48348</v>
      </c>
      <c r="I66" s="115">
        <v>929</v>
      </c>
      <c r="J66" s="116">
        <v>1.9214858939356334</v>
      </c>
    </row>
    <row r="67" spans="1:12" s="110" customFormat="1" ht="12" customHeight="1" x14ac:dyDescent="0.2">
      <c r="A67" s="118" t="s">
        <v>105</v>
      </c>
      <c r="B67" s="121" t="s">
        <v>108</v>
      </c>
      <c r="C67" s="113">
        <v>9.7770528491906195</v>
      </c>
      <c r="D67" s="235">
        <v>10310</v>
      </c>
      <c r="E67" s="236">
        <v>10724</v>
      </c>
      <c r="F67" s="236">
        <v>11037</v>
      </c>
      <c r="G67" s="236">
        <v>9922</v>
      </c>
      <c r="H67" s="140">
        <v>10305</v>
      </c>
      <c r="I67" s="115">
        <v>5</v>
      </c>
      <c r="J67" s="116">
        <v>4.8520135856380396E-2</v>
      </c>
    </row>
    <row r="68" spans="1:12" s="110" customFormat="1" ht="12" customHeight="1" x14ac:dyDescent="0.2">
      <c r="A68" s="118"/>
      <c r="B68" s="121" t="s">
        <v>109</v>
      </c>
      <c r="C68" s="113">
        <v>67.591582820456892</v>
      </c>
      <c r="D68" s="235">
        <v>71276</v>
      </c>
      <c r="E68" s="236">
        <v>71139</v>
      </c>
      <c r="F68" s="236">
        <v>71481</v>
      </c>
      <c r="G68" s="236">
        <v>71126</v>
      </c>
      <c r="H68" s="140">
        <v>70933</v>
      </c>
      <c r="I68" s="115">
        <v>343</v>
      </c>
      <c r="J68" s="116">
        <v>0.48355490392342071</v>
      </c>
    </row>
    <row r="69" spans="1:12" s="110" customFormat="1" ht="12" customHeight="1" x14ac:dyDescent="0.2">
      <c r="A69" s="118"/>
      <c r="B69" s="121" t="s">
        <v>110</v>
      </c>
      <c r="C69" s="113">
        <v>21.218385790556752</v>
      </c>
      <c r="D69" s="235">
        <v>22375</v>
      </c>
      <c r="E69" s="236">
        <v>22060</v>
      </c>
      <c r="F69" s="236">
        <v>21730</v>
      </c>
      <c r="G69" s="236">
        <v>21298</v>
      </c>
      <c r="H69" s="140">
        <v>20873</v>
      </c>
      <c r="I69" s="115">
        <v>1502</v>
      </c>
      <c r="J69" s="116">
        <v>7.1958990082882188</v>
      </c>
    </row>
    <row r="70" spans="1:12" s="110" customFormat="1" ht="12" customHeight="1" x14ac:dyDescent="0.2">
      <c r="A70" s="120"/>
      <c r="B70" s="121" t="s">
        <v>111</v>
      </c>
      <c r="C70" s="113">
        <v>1.4129785397957346</v>
      </c>
      <c r="D70" s="235">
        <v>1490</v>
      </c>
      <c r="E70" s="236">
        <v>1497</v>
      </c>
      <c r="F70" s="236">
        <v>1467</v>
      </c>
      <c r="G70" s="236">
        <v>1374</v>
      </c>
      <c r="H70" s="140">
        <v>1332</v>
      </c>
      <c r="I70" s="115">
        <v>158</v>
      </c>
      <c r="J70" s="116">
        <v>11.861861861861861</v>
      </c>
    </row>
    <row r="71" spans="1:12" s="110" customFormat="1" ht="12" customHeight="1" x14ac:dyDescent="0.2">
      <c r="A71" s="120"/>
      <c r="B71" s="121" t="s">
        <v>112</v>
      </c>
      <c r="C71" s="113">
        <v>0.38121971342139949</v>
      </c>
      <c r="D71" s="235">
        <v>402</v>
      </c>
      <c r="E71" s="236">
        <v>374</v>
      </c>
      <c r="F71" s="236">
        <v>376</v>
      </c>
      <c r="G71" s="236">
        <v>315</v>
      </c>
      <c r="H71" s="140">
        <v>288</v>
      </c>
      <c r="I71" s="115">
        <v>114</v>
      </c>
      <c r="J71" s="116">
        <v>39.583333333333336</v>
      </c>
    </row>
    <row r="72" spans="1:12" s="110" customFormat="1" ht="12" customHeight="1" x14ac:dyDescent="0.2">
      <c r="A72" s="118" t="s">
        <v>113</v>
      </c>
      <c r="B72" s="119" t="s">
        <v>181</v>
      </c>
      <c r="C72" s="113">
        <v>70.570217446965884</v>
      </c>
      <c r="D72" s="235">
        <v>74417</v>
      </c>
      <c r="E72" s="236">
        <v>74487</v>
      </c>
      <c r="F72" s="236">
        <v>75089</v>
      </c>
      <c r="G72" s="236">
        <v>73587</v>
      </c>
      <c r="H72" s="140">
        <v>73600</v>
      </c>
      <c r="I72" s="115">
        <v>817</v>
      </c>
      <c r="J72" s="116">
        <v>1.1100543478260869</v>
      </c>
    </row>
    <row r="73" spans="1:12" s="110" customFormat="1" ht="12" customHeight="1" x14ac:dyDescent="0.2">
      <c r="A73" s="118"/>
      <c r="B73" s="119" t="s">
        <v>182</v>
      </c>
      <c r="C73" s="113">
        <v>29.429782553034112</v>
      </c>
      <c r="D73" s="115">
        <v>31034</v>
      </c>
      <c r="E73" s="114">
        <v>30933</v>
      </c>
      <c r="F73" s="114">
        <v>30626</v>
      </c>
      <c r="G73" s="114">
        <v>30133</v>
      </c>
      <c r="H73" s="140">
        <v>29843</v>
      </c>
      <c r="I73" s="115">
        <v>1191</v>
      </c>
      <c r="J73" s="116">
        <v>3.9908856348222366</v>
      </c>
    </row>
    <row r="74" spans="1:12" s="110" customFormat="1" ht="12" customHeight="1" x14ac:dyDescent="0.2">
      <c r="A74" s="118" t="s">
        <v>113</v>
      </c>
      <c r="B74" s="119" t="s">
        <v>116</v>
      </c>
      <c r="C74" s="113">
        <v>91.542991531611833</v>
      </c>
      <c r="D74" s="115">
        <v>96533</v>
      </c>
      <c r="E74" s="114">
        <v>96751</v>
      </c>
      <c r="F74" s="114">
        <v>96893</v>
      </c>
      <c r="G74" s="114">
        <v>95158</v>
      </c>
      <c r="H74" s="140">
        <v>95210</v>
      </c>
      <c r="I74" s="115">
        <v>1323</v>
      </c>
      <c r="J74" s="116">
        <v>1.3895599201764521</v>
      </c>
    </row>
    <row r="75" spans="1:12" s="110" customFormat="1" ht="12" customHeight="1" x14ac:dyDescent="0.2">
      <c r="A75" s="142"/>
      <c r="B75" s="124" t="s">
        <v>117</v>
      </c>
      <c r="C75" s="125">
        <v>8.4029549269328889</v>
      </c>
      <c r="D75" s="143">
        <v>8861</v>
      </c>
      <c r="E75" s="144">
        <v>8617</v>
      </c>
      <c r="F75" s="144">
        <v>8768</v>
      </c>
      <c r="G75" s="144">
        <v>8510</v>
      </c>
      <c r="H75" s="145">
        <v>8185</v>
      </c>
      <c r="I75" s="143">
        <v>676</v>
      </c>
      <c r="J75" s="146">
        <v>8.2590103848503365</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67614</v>
      </c>
      <c r="G11" s="114">
        <v>67450</v>
      </c>
      <c r="H11" s="114">
        <v>67855</v>
      </c>
      <c r="I11" s="114">
        <v>66534</v>
      </c>
      <c r="J11" s="140">
        <v>66036</v>
      </c>
      <c r="K11" s="114">
        <v>1578</v>
      </c>
      <c r="L11" s="116">
        <v>2.3896056696347445</v>
      </c>
    </row>
    <row r="12" spans="1:17" s="110" customFormat="1" ht="24.95" customHeight="1" x14ac:dyDescent="0.2">
      <c r="A12" s="604" t="s">
        <v>185</v>
      </c>
      <c r="B12" s="605"/>
      <c r="C12" s="605"/>
      <c r="D12" s="606"/>
      <c r="E12" s="113">
        <v>52.675481409175617</v>
      </c>
      <c r="F12" s="115">
        <v>35616</v>
      </c>
      <c r="G12" s="114">
        <v>35720</v>
      </c>
      <c r="H12" s="114">
        <v>36164</v>
      </c>
      <c r="I12" s="114">
        <v>35382</v>
      </c>
      <c r="J12" s="140">
        <v>35022</v>
      </c>
      <c r="K12" s="114">
        <v>594</v>
      </c>
      <c r="L12" s="116">
        <v>1.6960767517560391</v>
      </c>
    </row>
    <row r="13" spans="1:17" s="110" customFormat="1" ht="15" customHeight="1" x14ac:dyDescent="0.2">
      <c r="A13" s="120"/>
      <c r="B13" s="612" t="s">
        <v>107</v>
      </c>
      <c r="C13" s="612"/>
      <c r="E13" s="113">
        <v>47.324518590824383</v>
      </c>
      <c r="F13" s="115">
        <v>31998</v>
      </c>
      <c r="G13" s="114">
        <v>31730</v>
      </c>
      <c r="H13" s="114">
        <v>31691</v>
      </c>
      <c r="I13" s="114">
        <v>31152</v>
      </c>
      <c r="J13" s="140">
        <v>31014</v>
      </c>
      <c r="K13" s="114">
        <v>984</v>
      </c>
      <c r="L13" s="116">
        <v>3.1727606887212225</v>
      </c>
    </row>
    <row r="14" spans="1:17" s="110" customFormat="1" ht="24.95" customHeight="1" x14ac:dyDescent="0.2">
      <c r="A14" s="604" t="s">
        <v>186</v>
      </c>
      <c r="B14" s="605"/>
      <c r="C14" s="605"/>
      <c r="D14" s="606"/>
      <c r="E14" s="113">
        <v>10.583606945307185</v>
      </c>
      <c r="F14" s="115">
        <v>7156</v>
      </c>
      <c r="G14" s="114">
        <v>7408</v>
      </c>
      <c r="H14" s="114">
        <v>7606</v>
      </c>
      <c r="I14" s="114">
        <v>6834</v>
      </c>
      <c r="J14" s="140">
        <v>6977</v>
      </c>
      <c r="K14" s="114">
        <v>179</v>
      </c>
      <c r="L14" s="116">
        <v>2.5655725956714921</v>
      </c>
    </row>
    <row r="15" spans="1:17" s="110" customFormat="1" ht="15" customHeight="1" x14ac:dyDescent="0.2">
      <c r="A15" s="120"/>
      <c r="B15" s="119"/>
      <c r="C15" s="258" t="s">
        <v>106</v>
      </c>
      <c r="E15" s="113">
        <v>60.746226942425935</v>
      </c>
      <c r="F15" s="115">
        <v>4347</v>
      </c>
      <c r="G15" s="114">
        <v>4567</v>
      </c>
      <c r="H15" s="114">
        <v>4675</v>
      </c>
      <c r="I15" s="114">
        <v>4206</v>
      </c>
      <c r="J15" s="140">
        <v>4274</v>
      </c>
      <c r="K15" s="114">
        <v>73</v>
      </c>
      <c r="L15" s="116">
        <v>1.7080018717828731</v>
      </c>
    </row>
    <row r="16" spans="1:17" s="110" customFormat="1" ht="15" customHeight="1" x14ac:dyDescent="0.2">
      <c r="A16" s="120"/>
      <c r="B16" s="119"/>
      <c r="C16" s="258" t="s">
        <v>107</v>
      </c>
      <c r="E16" s="113">
        <v>39.253773057574065</v>
      </c>
      <c r="F16" s="115">
        <v>2809</v>
      </c>
      <c r="G16" s="114">
        <v>2841</v>
      </c>
      <c r="H16" s="114">
        <v>2931</v>
      </c>
      <c r="I16" s="114">
        <v>2628</v>
      </c>
      <c r="J16" s="140">
        <v>2703</v>
      </c>
      <c r="K16" s="114">
        <v>106</v>
      </c>
      <c r="L16" s="116">
        <v>3.9215686274509802</v>
      </c>
    </row>
    <row r="17" spans="1:12" s="110" customFormat="1" ht="15" customHeight="1" x14ac:dyDescent="0.2">
      <c r="A17" s="120"/>
      <c r="B17" s="121" t="s">
        <v>109</v>
      </c>
      <c r="C17" s="258"/>
      <c r="E17" s="113">
        <v>68.209246605732545</v>
      </c>
      <c r="F17" s="115">
        <v>46119</v>
      </c>
      <c r="G17" s="114">
        <v>45905</v>
      </c>
      <c r="H17" s="114">
        <v>46176</v>
      </c>
      <c r="I17" s="114">
        <v>45942</v>
      </c>
      <c r="J17" s="140">
        <v>45660</v>
      </c>
      <c r="K17" s="114">
        <v>459</v>
      </c>
      <c r="L17" s="116">
        <v>1.0052562417871223</v>
      </c>
    </row>
    <row r="18" spans="1:12" s="110" customFormat="1" ht="15" customHeight="1" x14ac:dyDescent="0.2">
      <c r="A18" s="120"/>
      <c r="B18" s="119"/>
      <c r="C18" s="258" t="s">
        <v>106</v>
      </c>
      <c r="E18" s="113">
        <v>52.878423209523191</v>
      </c>
      <c r="F18" s="115">
        <v>24387</v>
      </c>
      <c r="G18" s="114">
        <v>24316</v>
      </c>
      <c r="H18" s="114">
        <v>24607</v>
      </c>
      <c r="I18" s="114">
        <v>24457</v>
      </c>
      <c r="J18" s="140">
        <v>24208</v>
      </c>
      <c r="K18" s="114">
        <v>179</v>
      </c>
      <c r="L18" s="116">
        <v>0.73942498347653673</v>
      </c>
    </row>
    <row r="19" spans="1:12" s="110" customFormat="1" ht="15" customHeight="1" x14ac:dyDescent="0.2">
      <c r="A19" s="120"/>
      <c r="B19" s="119"/>
      <c r="C19" s="258" t="s">
        <v>107</v>
      </c>
      <c r="E19" s="113">
        <v>47.121576790476809</v>
      </c>
      <c r="F19" s="115">
        <v>21732</v>
      </c>
      <c r="G19" s="114">
        <v>21589</v>
      </c>
      <c r="H19" s="114">
        <v>21569</v>
      </c>
      <c r="I19" s="114">
        <v>21485</v>
      </c>
      <c r="J19" s="140">
        <v>21452</v>
      </c>
      <c r="K19" s="114">
        <v>280</v>
      </c>
      <c r="L19" s="116">
        <v>1.3052396046988626</v>
      </c>
    </row>
    <row r="20" spans="1:12" s="110" customFormat="1" ht="15" customHeight="1" x14ac:dyDescent="0.2">
      <c r="A20" s="120"/>
      <c r="B20" s="121" t="s">
        <v>110</v>
      </c>
      <c r="C20" s="258"/>
      <c r="E20" s="113">
        <v>19.691188215458336</v>
      </c>
      <c r="F20" s="115">
        <v>13314</v>
      </c>
      <c r="G20" s="114">
        <v>13096</v>
      </c>
      <c r="H20" s="114">
        <v>13040</v>
      </c>
      <c r="I20" s="114">
        <v>12780</v>
      </c>
      <c r="J20" s="140">
        <v>12456</v>
      </c>
      <c r="K20" s="114">
        <v>858</v>
      </c>
      <c r="L20" s="116">
        <v>6.8882466281310215</v>
      </c>
    </row>
    <row r="21" spans="1:12" s="110" customFormat="1" ht="15" customHeight="1" x14ac:dyDescent="0.2">
      <c r="A21" s="120"/>
      <c r="B21" s="119"/>
      <c r="C21" s="258" t="s">
        <v>106</v>
      </c>
      <c r="E21" s="113">
        <v>47.431275349256424</v>
      </c>
      <c r="F21" s="115">
        <v>6315</v>
      </c>
      <c r="G21" s="114">
        <v>6250</v>
      </c>
      <c r="H21" s="114">
        <v>6295</v>
      </c>
      <c r="I21" s="114">
        <v>6151</v>
      </c>
      <c r="J21" s="140">
        <v>5985</v>
      </c>
      <c r="K21" s="114">
        <v>330</v>
      </c>
      <c r="L21" s="116">
        <v>5.5137844611528823</v>
      </c>
    </row>
    <row r="22" spans="1:12" s="110" customFormat="1" ht="15" customHeight="1" x14ac:dyDescent="0.2">
      <c r="A22" s="120"/>
      <c r="B22" s="119"/>
      <c r="C22" s="258" t="s">
        <v>107</v>
      </c>
      <c r="E22" s="113">
        <v>52.568724650743576</v>
      </c>
      <c r="F22" s="115">
        <v>6999</v>
      </c>
      <c r="G22" s="114">
        <v>6846</v>
      </c>
      <c r="H22" s="114">
        <v>6745</v>
      </c>
      <c r="I22" s="114">
        <v>6629</v>
      </c>
      <c r="J22" s="140">
        <v>6471</v>
      </c>
      <c r="K22" s="114">
        <v>528</v>
      </c>
      <c r="L22" s="116">
        <v>8.1594807603152528</v>
      </c>
    </row>
    <row r="23" spans="1:12" s="110" customFormat="1" ht="15" customHeight="1" x14ac:dyDescent="0.2">
      <c r="A23" s="120"/>
      <c r="B23" s="121" t="s">
        <v>111</v>
      </c>
      <c r="C23" s="258"/>
      <c r="E23" s="113">
        <v>1.5159582335019375</v>
      </c>
      <c r="F23" s="115">
        <v>1025</v>
      </c>
      <c r="G23" s="114">
        <v>1041</v>
      </c>
      <c r="H23" s="114">
        <v>1033</v>
      </c>
      <c r="I23" s="114">
        <v>978</v>
      </c>
      <c r="J23" s="140">
        <v>943</v>
      </c>
      <c r="K23" s="114">
        <v>82</v>
      </c>
      <c r="L23" s="116">
        <v>8.695652173913043</v>
      </c>
    </row>
    <row r="24" spans="1:12" s="110" customFormat="1" ht="15" customHeight="1" x14ac:dyDescent="0.2">
      <c r="A24" s="120"/>
      <c r="B24" s="119"/>
      <c r="C24" s="258" t="s">
        <v>106</v>
      </c>
      <c r="E24" s="113">
        <v>55.31707317073171</v>
      </c>
      <c r="F24" s="115">
        <v>567</v>
      </c>
      <c r="G24" s="114">
        <v>587</v>
      </c>
      <c r="H24" s="114">
        <v>587</v>
      </c>
      <c r="I24" s="114">
        <v>568</v>
      </c>
      <c r="J24" s="140">
        <v>555</v>
      </c>
      <c r="K24" s="114">
        <v>12</v>
      </c>
      <c r="L24" s="116">
        <v>2.1621621621621623</v>
      </c>
    </row>
    <row r="25" spans="1:12" s="110" customFormat="1" ht="15" customHeight="1" x14ac:dyDescent="0.2">
      <c r="A25" s="120"/>
      <c r="B25" s="119"/>
      <c r="C25" s="258" t="s">
        <v>107</v>
      </c>
      <c r="E25" s="113">
        <v>44.68292682926829</v>
      </c>
      <c r="F25" s="115">
        <v>458</v>
      </c>
      <c r="G25" s="114">
        <v>454</v>
      </c>
      <c r="H25" s="114">
        <v>446</v>
      </c>
      <c r="I25" s="114">
        <v>410</v>
      </c>
      <c r="J25" s="140">
        <v>388</v>
      </c>
      <c r="K25" s="114">
        <v>70</v>
      </c>
      <c r="L25" s="116">
        <v>18.041237113402062</v>
      </c>
    </row>
    <row r="26" spans="1:12" s="110" customFormat="1" ht="15" customHeight="1" x14ac:dyDescent="0.2">
      <c r="A26" s="120"/>
      <c r="C26" s="121" t="s">
        <v>187</v>
      </c>
      <c r="D26" s="110" t="s">
        <v>188</v>
      </c>
      <c r="E26" s="113">
        <v>0.346082172331174</v>
      </c>
      <c r="F26" s="115">
        <v>234</v>
      </c>
      <c r="G26" s="114">
        <v>235</v>
      </c>
      <c r="H26" s="114">
        <v>252</v>
      </c>
      <c r="I26" s="114">
        <v>214</v>
      </c>
      <c r="J26" s="140">
        <v>213</v>
      </c>
      <c r="K26" s="114">
        <v>21</v>
      </c>
      <c r="L26" s="116">
        <v>9.8591549295774641</v>
      </c>
    </row>
    <row r="27" spans="1:12" s="110" customFormat="1" ht="15" customHeight="1" x14ac:dyDescent="0.2">
      <c r="A27" s="120"/>
      <c r="B27" s="119"/>
      <c r="D27" s="259" t="s">
        <v>106</v>
      </c>
      <c r="E27" s="113">
        <v>47.435897435897438</v>
      </c>
      <c r="F27" s="115">
        <v>111</v>
      </c>
      <c r="G27" s="114">
        <v>107</v>
      </c>
      <c r="H27" s="114">
        <v>114</v>
      </c>
      <c r="I27" s="114">
        <v>104</v>
      </c>
      <c r="J27" s="140">
        <v>113</v>
      </c>
      <c r="K27" s="114">
        <v>-2</v>
      </c>
      <c r="L27" s="116">
        <v>-1.7699115044247788</v>
      </c>
    </row>
    <row r="28" spans="1:12" s="110" customFormat="1" ht="15" customHeight="1" x14ac:dyDescent="0.2">
      <c r="A28" s="120"/>
      <c r="B28" s="119"/>
      <c r="D28" s="259" t="s">
        <v>107</v>
      </c>
      <c r="E28" s="113">
        <v>52.564102564102562</v>
      </c>
      <c r="F28" s="115">
        <v>123</v>
      </c>
      <c r="G28" s="114">
        <v>128</v>
      </c>
      <c r="H28" s="114">
        <v>138</v>
      </c>
      <c r="I28" s="114">
        <v>110</v>
      </c>
      <c r="J28" s="140">
        <v>100</v>
      </c>
      <c r="K28" s="114">
        <v>23</v>
      </c>
      <c r="L28" s="116">
        <v>23</v>
      </c>
    </row>
    <row r="29" spans="1:12" s="110" customFormat="1" ht="24.95" customHeight="1" x14ac:dyDescent="0.2">
      <c r="A29" s="604" t="s">
        <v>189</v>
      </c>
      <c r="B29" s="605"/>
      <c r="C29" s="605"/>
      <c r="D29" s="606"/>
      <c r="E29" s="113">
        <v>86.008814742508946</v>
      </c>
      <c r="F29" s="115">
        <v>58154</v>
      </c>
      <c r="G29" s="114">
        <v>58211</v>
      </c>
      <c r="H29" s="114">
        <v>58613</v>
      </c>
      <c r="I29" s="114">
        <v>57445</v>
      </c>
      <c r="J29" s="140">
        <v>57357</v>
      </c>
      <c r="K29" s="114">
        <v>797</v>
      </c>
      <c r="L29" s="116">
        <v>1.38954268877382</v>
      </c>
    </row>
    <row r="30" spans="1:12" s="110" customFormat="1" ht="15" customHeight="1" x14ac:dyDescent="0.2">
      <c r="A30" s="120"/>
      <c r="B30" s="119"/>
      <c r="C30" s="258" t="s">
        <v>106</v>
      </c>
      <c r="E30" s="113">
        <v>49.606217972968324</v>
      </c>
      <c r="F30" s="115">
        <v>28848</v>
      </c>
      <c r="G30" s="114">
        <v>28996</v>
      </c>
      <c r="H30" s="114">
        <v>29414</v>
      </c>
      <c r="I30" s="114">
        <v>28754</v>
      </c>
      <c r="J30" s="140">
        <v>28704</v>
      </c>
      <c r="K30" s="114">
        <v>144</v>
      </c>
      <c r="L30" s="116">
        <v>0.50167224080267558</v>
      </c>
    </row>
    <row r="31" spans="1:12" s="110" customFormat="1" ht="15" customHeight="1" x14ac:dyDescent="0.2">
      <c r="A31" s="120"/>
      <c r="B31" s="119"/>
      <c r="C31" s="258" t="s">
        <v>107</v>
      </c>
      <c r="E31" s="113">
        <v>50.393782027031676</v>
      </c>
      <c r="F31" s="115">
        <v>29306</v>
      </c>
      <c r="G31" s="114">
        <v>29215</v>
      </c>
      <c r="H31" s="114">
        <v>29199</v>
      </c>
      <c r="I31" s="114">
        <v>28691</v>
      </c>
      <c r="J31" s="140">
        <v>28653</v>
      </c>
      <c r="K31" s="114">
        <v>653</v>
      </c>
      <c r="L31" s="116">
        <v>2.2789934736327786</v>
      </c>
    </row>
    <row r="32" spans="1:12" s="110" customFormat="1" ht="15" customHeight="1" x14ac:dyDescent="0.2">
      <c r="A32" s="120"/>
      <c r="B32" s="119" t="s">
        <v>117</v>
      </c>
      <c r="C32" s="258"/>
      <c r="E32" s="113">
        <v>13.934983879078297</v>
      </c>
      <c r="F32" s="115">
        <v>9422</v>
      </c>
      <c r="G32" s="114">
        <v>9201</v>
      </c>
      <c r="H32" s="114">
        <v>9209</v>
      </c>
      <c r="I32" s="114">
        <v>9048</v>
      </c>
      <c r="J32" s="140">
        <v>8640</v>
      </c>
      <c r="K32" s="114">
        <v>782</v>
      </c>
      <c r="L32" s="116">
        <v>9.0509259259259256</v>
      </c>
    </row>
    <row r="33" spans="1:12" s="110" customFormat="1" ht="15" customHeight="1" x14ac:dyDescent="0.2">
      <c r="A33" s="120"/>
      <c r="B33" s="119"/>
      <c r="C33" s="258" t="s">
        <v>106</v>
      </c>
      <c r="E33" s="113">
        <v>71.577159838675442</v>
      </c>
      <c r="F33" s="115">
        <v>6744</v>
      </c>
      <c r="G33" s="114">
        <v>6698</v>
      </c>
      <c r="H33" s="114">
        <v>6728</v>
      </c>
      <c r="I33" s="114">
        <v>6600</v>
      </c>
      <c r="J33" s="140">
        <v>6292</v>
      </c>
      <c r="K33" s="114">
        <v>452</v>
      </c>
      <c r="L33" s="116">
        <v>7.1837253655435473</v>
      </c>
    </row>
    <row r="34" spans="1:12" s="110" customFormat="1" ht="15" customHeight="1" x14ac:dyDescent="0.2">
      <c r="A34" s="120"/>
      <c r="B34" s="119"/>
      <c r="C34" s="258" t="s">
        <v>107</v>
      </c>
      <c r="E34" s="113">
        <v>28.422840161324558</v>
      </c>
      <c r="F34" s="115">
        <v>2678</v>
      </c>
      <c r="G34" s="114">
        <v>2503</v>
      </c>
      <c r="H34" s="114">
        <v>2481</v>
      </c>
      <c r="I34" s="114">
        <v>2448</v>
      </c>
      <c r="J34" s="140">
        <v>2348</v>
      </c>
      <c r="K34" s="114">
        <v>330</v>
      </c>
      <c r="L34" s="116">
        <v>14.054514480408859</v>
      </c>
    </row>
    <row r="35" spans="1:12" s="110" customFormat="1" ht="24.95" customHeight="1" x14ac:dyDescent="0.2">
      <c r="A35" s="604" t="s">
        <v>190</v>
      </c>
      <c r="B35" s="605"/>
      <c r="C35" s="605"/>
      <c r="D35" s="606"/>
      <c r="E35" s="113">
        <v>67.215369598012245</v>
      </c>
      <c r="F35" s="115">
        <v>45447</v>
      </c>
      <c r="G35" s="114">
        <v>45512</v>
      </c>
      <c r="H35" s="114">
        <v>46306</v>
      </c>
      <c r="I35" s="114">
        <v>45158</v>
      </c>
      <c r="J35" s="140">
        <v>44941</v>
      </c>
      <c r="K35" s="114">
        <v>506</v>
      </c>
      <c r="L35" s="116">
        <v>1.1259206515208828</v>
      </c>
    </row>
    <row r="36" spans="1:12" s="110" customFormat="1" ht="15" customHeight="1" x14ac:dyDescent="0.2">
      <c r="A36" s="120"/>
      <c r="B36" s="119"/>
      <c r="C36" s="258" t="s">
        <v>106</v>
      </c>
      <c r="E36" s="113">
        <v>69.014456399762366</v>
      </c>
      <c r="F36" s="115">
        <v>31365</v>
      </c>
      <c r="G36" s="114">
        <v>31438</v>
      </c>
      <c r="H36" s="114">
        <v>32067</v>
      </c>
      <c r="I36" s="114">
        <v>31303</v>
      </c>
      <c r="J36" s="140">
        <v>31090</v>
      </c>
      <c r="K36" s="114">
        <v>275</v>
      </c>
      <c r="L36" s="116">
        <v>0.88452878739144425</v>
      </c>
    </row>
    <row r="37" spans="1:12" s="110" customFormat="1" ht="15" customHeight="1" x14ac:dyDescent="0.2">
      <c r="A37" s="120"/>
      <c r="B37" s="119"/>
      <c r="C37" s="258" t="s">
        <v>107</v>
      </c>
      <c r="E37" s="113">
        <v>30.985543600237641</v>
      </c>
      <c r="F37" s="115">
        <v>14082</v>
      </c>
      <c r="G37" s="114">
        <v>14074</v>
      </c>
      <c r="H37" s="114">
        <v>14239</v>
      </c>
      <c r="I37" s="114">
        <v>13855</v>
      </c>
      <c r="J37" s="140">
        <v>13851</v>
      </c>
      <c r="K37" s="114">
        <v>231</v>
      </c>
      <c r="L37" s="116">
        <v>1.6677496209659952</v>
      </c>
    </row>
    <row r="38" spans="1:12" s="110" customFormat="1" ht="15" customHeight="1" x14ac:dyDescent="0.2">
      <c r="A38" s="120"/>
      <c r="B38" s="119" t="s">
        <v>182</v>
      </c>
      <c r="C38" s="258"/>
      <c r="E38" s="113">
        <v>32.784630401987755</v>
      </c>
      <c r="F38" s="115">
        <v>22167</v>
      </c>
      <c r="G38" s="114">
        <v>21938</v>
      </c>
      <c r="H38" s="114">
        <v>21549</v>
      </c>
      <c r="I38" s="114">
        <v>21376</v>
      </c>
      <c r="J38" s="140">
        <v>21095</v>
      </c>
      <c r="K38" s="114">
        <v>1072</v>
      </c>
      <c r="L38" s="116">
        <v>5.0817729319744016</v>
      </c>
    </row>
    <row r="39" spans="1:12" s="110" customFormat="1" ht="15" customHeight="1" x14ac:dyDescent="0.2">
      <c r="A39" s="120"/>
      <c r="B39" s="119"/>
      <c r="C39" s="258" t="s">
        <v>106</v>
      </c>
      <c r="E39" s="113">
        <v>19.177155230748411</v>
      </c>
      <c r="F39" s="115">
        <v>4251</v>
      </c>
      <c r="G39" s="114">
        <v>4282</v>
      </c>
      <c r="H39" s="114">
        <v>4097</v>
      </c>
      <c r="I39" s="114">
        <v>4079</v>
      </c>
      <c r="J39" s="140">
        <v>3932</v>
      </c>
      <c r="K39" s="114">
        <v>319</v>
      </c>
      <c r="L39" s="116">
        <v>8.11291963377416</v>
      </c>
    </row>
    <row r="40" spans="1:12" s="110" customFormat="1" ht="15" customHeight="1" x14ac:dyDescent="0.2">
      <c r="A40" s="120"/>
      <c r="B40" s="119"/>
      <c r="C40" s="258" t="s">
        <v>107</v>
      </c>
      <c r="E40" s="113">
        <v>80.822844769251589</v>
      </c>
      <c r="F40" s="115">
        <v>17916</v>
      </c>
      <c r="G40" s="114">
        <v>17656</v>
      </c>
      <c r="H40" s="114">
        <v>17452</v>
      </c>
      <c r="I40" s="114">
        <v>17297</v>
      </c>
      <c r="J40" s="140">
        <v>17163</v>
      </c>
      <c r="K40" s="114">
        <v>753</v>
      </c>
      <c r="L40" s="116">
        <v>4.3873448697780111</v>
      </c>
    </row>
    <row r="41" spans="1:12" s="110" customFormat="1" ht="24.75" customHeight="1" x14ac:dyDescent="0.2">
      <c r="A41" s="604" t="s">
        <v>518</v>
      </c>
      <c r="B41" s="605"/>
      <c r="C41" s="605"/>
      <c r="D41" s="606"/>
      <c r="E41" s="113">
        <v>4.5508326677906945</v>
      </c>
      <c r="F41" s="115">
        <v>3077</v>
      </c>
      <c r="G41" s="114">
        <v>3380</v>
      </c>
      <c r="H41" s="114">
        <v>3469</v>
      </c>
      <c r="I41" s="114">
        <v>2715</v>
      </c>
      <c r="J41" s="140">
        <v>3055</v>
      </c>
      <c r="K41" s="114">
        <v>22</v>
      </c>
      <c r="L41" s="116">
        <v>0.72013093289689034</v>
      </c>
    </row>
    <row r="42" spans="1:12" s="110" customFormat="1" ht="15" customHeight="1" x14ac:dyDescent="0.2">
      <c r="A42" s="120"/>
      <c r="B42" s="119"/>
      <c r="C42" s="258" t="s">
        <v>106</v>
      </c>
      <c r="E42" s="113">
        <v>61.97595060123497</v>
      </c>
      <c r="F42" s="115">
        <v>1907</v>
      </c>
      <c r="G42" s="114">
        <v>2145</v>
      </c>
      <c r="H42" s="114">
        <v>2206</v>
      </c>
      <c r="I42" s="114">
        <v>1753</v>
      </c>
      <c r="J42" s="140">
        <v>1935</v>
      </c>
      <c r="K42" s="114">
        <v>-28</v>
      </c>
      <c r="L42" s="116">
        <v>-1.4470284237726099</v>
      </c>
    </row>
    <row r="43" spans="1:12" s="110" customFormat="1" ht="15" customHeight="1" x14ac:dyDescent="0.2">
      <c r="A43" s="123"/>
      <c r="B43" s="124"/>
      <c r="C43" s="260" t="s">
        <v>107</v>
      </c>
      <c r="D43" s="261"/>
      <c r="E43" s="125">
        <v>38.02404939876503</v>
      </c>
      <c r="F43" s="143">
        <v>1170</v>
      </c>
      <c r="G43" s="144">
        <v>1235</v>
      </c>
      <c r="H43" s="144">
        <v>1263</v>
      </c>
      <c r="I43" s="144">
        <v>962</v>
      </c>
      <c r="J43" s="145">
        <v>1120</v>
      </c>
      <c r="K43" s="144">
        <v>50</v>
      </c>
      <c r="L43" s="146">
        <v>4.4642857142857144</v>
      </c>
    </row>
    <row r="44" spans="1:12" s="110" customFormat="1" ht="45.75" customHeight="1" x14ac:dyDescent="0.2">
      <c r="A44" s="604" t="s">
        <v>191</v>
      </c>
      <c r="B44" s="605"/>
      <c r="C44" s="605"/>
      <c r="D44" s="606"/>
      <c r="E44" s="113">
        <v>0.16860413523826426</v>
      </c>
      <c r="F44" s="115">
        <v>114</v>
      </c>
      <c r="G44" s="114">
        <v>112</v>
      </c>
      <c r="H44" s="114">
        <v>109</v>
      </c>
      <c r="I44" s="114">
        <v>104</v>
      </c>
      <c r="J44" s="140">
        <v>104</v>
      </c>
      <c r="K44" s="114">
        <v>10</v>
      </c>
      <c r="L44" s="116">
        <v>9.615384615384615</v>
      </c>
    </row>
    <row r="45" spans="1:12" s="110" customFormat="1" ht="15" customHeight="1" x14ac:dyDescent="0.2">
      <c r="A45" s="120"/>
      <c r="B45" s="119"/>
      <c r="C45" s="258" t="s">
        <v>106</v>
      </c>
      <c r="E45" s="113">
        <v>64.912280701754383</v>
      </c>
      <c r="F45" s="115">
        <v>74</v>
      </c>
      <c r="G45" s="114">
        <v>74</v>
      </c>
      <c r="H45" s="114">
        <v>74</v>
      </c>
      <c r="I45" s="114">
        <v>69</v>
      </c>
      <c r="J45" s="140">
        <v>67</v>
      </c>
      <c r="K45" s="114">
        <v>7</v>
      </c>
      <c r="L45" s="116">
        <v>10.447761194029852</v>
      </c>
    </row>
    <row r="46" spans="1:12" s="110" customFormat="1" ht="15" customHeight="1" x14ac:dyDescent="0.2">
      <c r="A46" s="123"/>
      <c r="B46" s="124"/>
      <c r="C46" s="260" t="s">
        <v>107</v>
      </c>
      <c r="D46" s="261"/>
      <c r="E46" s="125">
        <v>35.087719298245617</v>
      </c>
      <c r="F46" s="143">
        <v>40</v>
      </c>
      <c r="G46" s="144">
        <v>38</v>
      </c>
      <c r="H46" s="144">
        <v>35</v>
      </c>
      <c r="I46" s="144">
        <v>35</v>
      </c>
      <c r="J46" s="145">
        <v>37</v>
      </c>
      <c r="K46" s="144">
        <v>3</v>
      </c>
      <c r="L46" s="146">
        <v>8.1081081081081088</v>
      </c>
    </row>
    <row r="47" spans="1:12" s="110" customFormat="1" ht="39" customHeight="1" x14ac:dyDescent="0.2">
      <c r="A47" s="604" t="s">
        <v>519</v>
      </c>
      <c r="B47" s="607"/>
      <c r="C47" s="607"/>
      <c r="D47" s="608"/>
      <c r="E47" s="113">
        <v>0.28100689206377377</v>
      </c>
      <c r="F47" s="115">
        <v>190</v>
      </c>
      <c r="G47" s="114">
        <v>191</v>
      </c>
      <c r="H47" s="114">
        <v>180</v>
      </c>
      <c r="I47" s="114">
        <v>180</v>
      </c>
      <c r="J47" s="140">
        <v>193</v>
      </c>
      <c r="K47" s="114">
        <v>-3</v>
      </c>
      <c r="L47" s="116">
        <v>-1.5544041450777202</v>
      </c>
    </row>
    <row r="48" spans="1:12" s="110" customFormat="1" ht="15" customHeight="1" x14ac:dyDescent="0.2">
      <c r="A48" s="120"/>
      <c r="B48" s="119"/>
      <c r="C48" s="258" t="s">
        <v>106</v>
      </c>
      <c r="E48" s="113">
        <v>40.526315789473685</v>
      </c>
      <c r="F48" s="115">
        <v>77</v>
      </c>
      <c r="G48" s="114">
        <v>72</v>
      </c>
      <c r="H48" s="114">
        <v>70</v>
      </c>
      <c r="I48" s="114">
        <v>68</v>
      </c>
      <c r="J48" s="140">
        <v>70</v>
      </c>
      <c r="K48" s="114">
        <v>7</v>
      </c>
      <c r="L48" s="116">
        <v>10</v>
      </c>
    </row>
    <row r="49" spans="1:12" s="110" customFormat="1" ht="15" customHeight="1" x14ac:dyDescent="0.2">
      <c r="A49" s="123"/>
      <c r="B49" s="124"/>
      <c r="C49" s="260" t="s">
        <v>107</v>
      </c>
      <c r="D49" s="261"/>
      <c r="E49" s="125">
        <v>59.473684210526315</v>
      </c>
      <c r="F49" s="143">
        <v>113</v>
      </c>
      <c r="G49" s="144">
        <v>119</v>
      </c>
      <c r="H49" s="144">
        <v>110</v>
      </c>
      <c r="I49" s="144">
        <v>112</v>
      </c>
      <c r="J49" s="145">
        <v>123</v>
      </c>
      <c r="K49" s="144">
        <v>-10</v>
      </c>
      <c r="L49" s="146">
        <v>-8.1300813008130088</v>
      </c>
    </row>
    <row r="50" spans="1:12" s="110" customFormat="1" ht="24.95" customHeight="1" x14ac:dyDescent="0.2">
      <c r="A50" s="609" t="s">
        <v>192</v>
      </c>
      <c r="B50" s="610"/>
      <c r="C50" s="610"/>
      <c r="D50" s="611"/>
      <c r="E50" s="262">
        <v>12.947022805927766</v>
      </c>
      <c r="F50" s="263">
        <v>8754</v>
      </c>
      <c r="G50" s="264">
        <v>9216</v>
      </c>
      <c r="H50" s="264">
        <v>9160</v>
      </c>
      <c r="I50" s="264">
        <v>8496</v>
      </c>
      <c r="J50" s="265">
        <v>8341</v>
      </c>
      <c r="K50" s="263">
        <v>413</v>
      </c>
      <c r="L50" s="266">
        <v>4.9514446709027693</v>
      </c>
    </row>
    <row r="51" spans="1:12" s="110" customFormat="1" ht="15" customHeight="1" x14ac:dyDescent="0.2">
      <c r="A51" s="120"/>
      <c r="B51" s="119"/>
      <c r="C51" s="258" t="s">
        <v>106</v>
      </c>
      <c r="E51" s="113">
        <v>64.804660726525015</v>
      </c>
      <c r="F51" s="115">
        <v>5673</v>
      </c>
      <c r="G51" s="114">
        <v>6011</v>
      </c>
      <c r="H51" s="114">
        <v>5933</v>
      </c>
      <c r="I51" s="114">
        <v>5556</v>
      </c>
      <c r="J51" s="140">
        <v>5353</v>
      </c>
      <c r="K51" s="114">
        <v>320</v>
      </c>
      <c r="L51" s="116">
        <v>5.9779562861946571</v>
      </c>
    </row>
    <row r="52" spans="1:12" s="110" customFormat="1" ht="15" customHeight="1" x14ac:dyDescent="0.2">
      <c r="A52" s="120"/>
      <c r="B52" s="119"/>
      <c r="C52" s="258" t="s">
        <v>107</v>
      </c>
      <c r="E52" s="113">
        <v>35.195339273474985</v>
      </c>
      <c r="F52" s="115">
        <v>3081</v>
      </c>
      <c r="G52" s="114">
        <v>3205</v>
      </c>
      <c r="H52" s="114">
        <v>3227</v>
      </c>
      <c r="I52" s="114">
        <v>2940</v>
      </c>
      <c r="J52" s="140">
        <v>2988</v>
      </c>
      <c r="K52" s="114">
        <v>93</v>
      </c>
      <c r="L52" s="116">
        <v>3.1124497991967872</v>
      </c>
    </row>
    <row r="53" spans="1:12" s="110" customFormat="1" ht="15" customHeight="1" x14ac:dyDescent="0.2">
      <c r="A53" s="120"/>
      <c r="B53" s="119"/>
      <c r="C53" s="258" t="s">
        <v>187</v>
      </c>
      <c r="D53" s="110" t="s">
        <v>193</v>
      </c>
      <c r="E53" s="113">
        <v>24.217500571167466</v>
      </c>
      <c r="F53" s="115">
        <v>2120</v>
      </c>
      <c r="G53" s="114">
        <v>2508</v>
      </c>
      <c r="H53" s="114">
        <v>2611</v>
      </c>
      <c r="I53" s="114">
        <v>1951</v>
      </c>
      <c r="J53" s="140">
        <v>2118</v>
      </c>
      <c r="K53" s="114">
        <v>2</v>
      </c>
      <c r="L53" s="116">
        <v>9.442870632672333E-2</v>
      </c>
    </row>
    <row r="54" spans="1:12" s="110" customFormat="1" ht="15" customHeight="1" x14ac:dyDescent="0.2">
      <c r="A54" s="120"/>
      <c r="B54" s="119"/>
      <c r="D54" s="267" t="s">
        <v>194</v>
      </c>
      <c r="E54" s="113">
        <v>63.537735849056602</v>
      </c>
      <c r="F54" s="115">
        <v>1347</v>
      </c>
      <c r="G54" s="114">
        <v>1591</v>
      </c>
      <c r="H54" s="114">
        <v>1654</v>
      </c>
      <c r="I54" s="114">
        <v>1301</v>
      </c>
      <c r="J54" s="140">
        <v>1397</v>
      </c>
      <c r="K54" s="114">
        <v>-50</v>
      </c>
      <c r="L54" s="116">
        <v>-3.5790980672870436</v>
      </c>
    </row>
    <row r="55" spans="1:12" s="110" customFormat="1" ht="15" customHeight="1" x14ac:dyDescent="0.2">
      <c r="A55" s="120"/>
      <c r="B55" s="119"/>
      <c r="D55" s="267" t="s">
        <v>195</v>
      </c>
      <c r="E55" s="113">
        <v>36.462264150943398</v>
      </c>
      <c r="F55" s="115">
        <v>773</v>
      </c>
      <c r="G55" s="114">
        <v>917</v>
      </c>
      <c r="H55" s="114">
        <v>957</v>
      </c>
      <c r="I55" s="114">
        <v>650</v>
      </c>
      <c r="J55" s="140">
        <v>721</v>
      </c>
      <c r="K55" s="114">
        <v>52</v>
      </c>
      <c r="L55" s="116">
        <v>7.212205270457698</v>
      </c>
    </row>
    <row r="56" spans="1:12" s="110" customFormat="1" ht="15" customHeight="1" x14ac:dyDescent="0.2">
      <c r="A56" s="120"/>
      <c r="B56" s="119" t="s">
        <v>196</v>
      </c>
      <c r="C56" s="258"/>
      <c r="E56" s="113">
        <v>64.54136717247907</v>
      </c>
      <c r="F56" s="115">
        <v>43639</v>
      </c>
      <c r="G56" s="114">
        <v>43333</v>
      </c>
      <c r="H56" s="114">
        <v>43459</v>
      </c>
      <c r="I56" s="114">
        <v>42985</v>
      </c>
      <c r="J56" s="140">
        <v>42773</v>
      </c>
      <c r="K56" s="114">
        <v>866</v>
      </c>
      <c r="L56" s="116">
        <v>2.0246417132303089</v>
      </c>
    </row>
    <row r="57" spans="1:12" s="110" customFormat="1" ht="15" customHeight="1" x14ac:dyDescent="0.2">
      <c r="A57" s="120"/>
      <c r="B57" s="119"/>
      <c r="C57" s="258" t="s">
        <v>106</v>
      </c>
      <c r="E57" s="113">
        <v>48.990581819015098</v>
      </c>
      <c r="F57" s="115">
        <v>21379</v>
      </c>
      <c r="G57" s="114">
        <v>21247</v>
      </c>
      <c r="H57" s="114">
        <v>21443</v>
      </c>
      <c r="I57" s="114">
        <v>21203</v>
      </c>
      <c r="J57" s="140">
        <v>21092</v>
      </c>
      <c r="K57" s="114">
        <v>287</v>
      </c>
      <c r="L57" s="116">
        <v>1.3607054807509957</v>
      </c>
    </row>
    <row r="58" spans="1:12" s="110" customFormat="1" ht="15" customHeight="1" x14ac:dyDescent="0.2">
      <c r="A58" s="120"/>
      <c r="B58" s="119"/>
      <c r="C58" s="258" t="s">
        <v>107</v>
      </c>
      <c r="E58" s="113">
        <v>51.009418180984902</v>
      </c>
      <c r="F58" s="115">
        <v>22260</v>
      </c>
      <c r="G58" s="114">
        <v>22086</v>
      </c>
      <c r="H58" s="114">
        <v>22016</v>
      </c>
      <c r="I58" s="114">
        <v>21782</v>
      </c>
      <c r="J58" s="140">
        <v>21681</v>
      </c>
      <c r="K58" s="114">
        <v>579</v>
      </c>
      <c r="L58" s="116">
        <v>2.6705410267054104</v>
      </c>
    </row>
    <row r="59" spans="1:12" s="110" customFormat="1" ht="15" customHeight="1" x14ac:dyDescent="0.2">
      <c r="A59" s="120"/>
      <c r="B59" s="119"/>
      <c r="C59" s="258" t="s">
        <v>105</v>
      </c>
      <c r="D59" s="110" t="s">
        <v>197</v>
      </c>
      <c r="E59" s="113">
        <v>93.354568161506904</v>
      </c>
      <c r="F59" s="115">
        <v>40739</v>
      </c>
      <c r="G59" s="114">
        <v>40482</v>
      </c>
      <c r="H59" s="114">
        <v>40631</v>
      </c>
      <c r="I59" s="114">
        <v>40201</v>
      </c>
      <c r="J59" s="140">
        <v>40044</v>
      </c>
      <c r="K59" s="114">
        <v>695</v>
      </c>
      <c r="L59" s="116">
        <v>1.7355908500649286</v>
      </c>
    </row>
    <row r="60" spans="1:12" s="110" customFormat="1" ht="15" customHeight="1" x14ac:dyDescent="0.2">
      <c r="A60" s="120"/>
      <c r="B60" s="119"/>
      <c r="C60" s="258"/>
      <c r="D60" s="267" t="s">
        <v>198</v>
      </c>
      <c r="E60" s="113">
        <v>47.652126954515332</v>
      </c>
      <c r="F60" s="115">
        <v>19413</v>
      </c>
      <c r="G60" s="114">
        <v>19313</v>
      </c>
      <c r="H60" s="114">
        <v>19522</v>
      </c>
      <c r="I60" s="114">
        <v>19301</v>
      </c>
      <c r="J60" s="140">
        <v>19215</v>
      </c>
      <c r="K60" s="114">
        <v>198</v>
      </c>
      <c r="L60" s="116">
        <v>1.0304449648711944</v>
      </c>
    </row>
    <row r="61" spans="1:12" s="110" customFormat="1" ht="15" customHeight="1" x14ac:dyDescent="0.2">
      <c r="A61" s="120"/>
      <c r="B61" s="119"/>
      <c r="C61" s="258"/>
      <c r="D61" s="267" t="s">
        <v>199</v>
      </c>
      <c r="E61" s="113">
        <v>52.347873045484668</v>
      </c>
      <c r="F61" s="115">
        <v>21326</v>
      </c>
      <c r="G61" s="114">
        <v>21169</v>
      </c>
      <c r="H61" s="114">
        <v>21109</v>
      </c>
      <c r="I61" s="114">
        <v>20900</v>
      </c>
      <c r="J61" s="140">
        <v>20829</v>
      </c>
      <c r="K61" s="114">
        <v>497</v>
      </c>
      <c r="L61" s="116">
        <v>2.3860963080320707</v>
      </c>
    </row>
    <row r="62" spans="1:12" s="110" customFormat="1" ht="15" customHeight="1" x14ac:dyDescent="0.2">
      <c r="A62" s="120"/>
      <c r="B62" s="119"/>
      <c r="C62" s="258"/>
      <c r="D62" s="258" t="s">
        <v>200</v>
      </c>
      <c r="E62" s="113">
        <v>6.6454318384930913</v>
      </c>
      <c r="F62" s="115">
        <v>2900</v>
      </c>
      <c r="G62" s="114">
        <v>2851</v>
      </c>
      <c r="H62" s="114">
        <v>2828</v>
      </c>
      <c r="I62" s="114">
        <v>2784</v>
      </c>
      <c r="J62" s="140">
        <v>2729</v>
      </c>
      <c r="K62" s="114">
        <v>171</v>
      </c>
      <c r="L62" s="116">
        <v>6.2660315133748625</v>
      </c>
    </row>
    <row r="63" spans="1:12" s="110" customFormat="1" ht="15" customHeight="1" x14ac:dyDescent="0.2">
      <c r="A63" s="120"/>
      <c r="B63" s="119"/>
      <c r="C63" s="258"/>
      <c r="D63" s="267" t="s">
        <v>198</v>
      </c>
      <c r="E63" s="113">
        <v>67.793103448275858</v>
      </c>
      <c r="F63" s="115">
        <v>1966</v>
      </c>
      <c r="G63" s="114">
        <v>1934</v>
      </c>
      <c r="H63" s="114">
        <v>1921</v>
      </c>
      <c r="I63" s="114">
        <v>1902</v>
      </c>
      <c r="J63" s="140">
        <v>1877</v>
      </c>
      <c r="K63" s="114">
        <v>89</v>
      </c>
      <c r="L63" s="116">
        <v>4.74160895045285</v>
      </c>
    </row>
    <row r="64" spans="1:12" s="110" customFormat="1" ht="15" customHeight="1" x14ac:dyDescent="0.2">
      <c r="A64" s="120"/>
      <c r="B64" s="119"/>
      <c r="C64" s="258"/>
      <c r="D64" s="267" t="s">
        <v>199</v>
      </c>
      <c r="E64" s="113">
        <v>32.206896551724135</v>
      </c>
      <c r="F64" s="115">
        <v>934</v>
      </c>
      <c r="G64" s="114">
        <v>917</v>
      </c>
      <c r="H64" s="114">
        <v>907</v>
      </c>
      <c r="I64" s="114">
        <v>882</v>
      </c>
      <c r="J64" s="140">
        <v>852</v>
      </c>
      <c r="K64" s="114">
        <v>82</v>
      </c>
      <c r="L64" s="116">
        <v>9.624413145539906</v>
      </c>
    </row>
    <row r="65" spans="1:12" s="110" customFormat="1" ht="15" customHeight="1" x14ac:dyDescent="0.2">
      <c r="A65" s="120"/>
      <c r="B65" s="119" t="s">
        <v>201</v>
      </c>
      <c r="C65" s="258"/>
      <c r="E65" s="113">
        <v>9.7612920401100371</v>
      </c>
      <c r="F65" s="115">
        <v>6600</v>
      </c>
      <c r="G65" s="114">
        <v>6544</v>
      </c>
      <c r="H65" s="114">
        <v>6445</v>
      </c>
      <c r="I65" s="114">
        <v>6356</v>
      </c>
      <c r="J65" s="140">
        <v>6327</v>
      </c>
      <c r="K65" s="114">
        <v>273</v>
      </c>
      <c r="L65" s="116">
        <v>4.3148411569464198</v>
      </c>
    </row>
    <row r="66" spans="1:12" s="110" customFormat="1" ht="15" customHeight="1" x14ac:dyDescent="0.2">
      <c r="A66" s="120"/>
      <c r="B66" s="119"/>
      <c r="C66" s="258" t="s">
        <v>106</v>
      </c>
      <c r="E66" s="113">
        <v>45.621212121212125</v>
      </c>
      <c r="F66" s="115">
        <v>3011</v>
      </c>
      <c r="G66" s="114">
        <v>3050</v>
      </c>
      <c r="H66" s="114">
        <v>3022</v>
      </c>
      <c r="I66" s="114">
        <v>2983</v>
      </c>
      <c r="J66" s="140">
        <v>2993</v>
      </c>
      <c r="K66" s="114">
        <v>18</v>
      </c>
      <c r="L66" s="116">
        <v>0.6014032743067157</v>
      </c>
    </row>
    <row r="67" spans="1:12" s="110" customFormat="1" ht="15" customHeight="1" x14ac:dyDescent="0.2">
      <c r="A67" s="120"/>
      <c r="B67" s="119"/>
      <c r="C67" s="258" t="s">
        <v>107</v>
      </c>
      <c r="E67" s="113">
        <v>54.378787878787875</v>
      </c>
      <c r="F67" s="115">
        <v>3589</v>
      </c>
      <c r="G67" s="114">
        <v>3494</v>
      </c>
      <c r="H67" s="114">
        <v>3423</v>
      </c>
      <c r="I67" s="114">
        <v>3373</v>
      </c>
      <c r="J67" s="140">
        <v>3334</v>
      </c>
      <c r="K67" s="114">
        <v>255</v>
      </c>
      <c r="L67" s="116">
        <v>7.6484703059388126</v>
      </c>
    </row>
    <row r="68" spans="1:12" s="110" customFormat="1" ht="15" customHeight="1" x14ac:dyDescent="0.2">
      <c r="A68" s="120"/>
      <c r="B68" s="119"/>
      <c r="C68" s="258" t="s">
        <v>105</v>
      </c>
      <c r="D68" s="110" t="s">
        <v>202</v>
      </c>
      <c r="E68" s="113">
        <v>19.151515151515152</v>
      </c>
      <c r="F68" s="115">
        <v>1264</v>
      </c>
      <c r="G68" s="114">
        <v>1251</v>
      </c>
      <c r="H68" s="114">
        <v>1208</v>
      </c>
      <c r="I68" s="114">
        <v>1168</v>
      </c>
      <c r="J68" s="140">
        <v>1147</v>
      </c>
      <c r="K68" s="114">
        <v>117</v>
      </c>
      <c r="L68" s="116">
        <v>10.20052310374891</v>
      </c>
    </row>
    <row r="69" spans="1:12" s="110" customFormat="1" ht="15" customHeight="1" x14ac:dyDescent="0.2">
      <c r="A69" s="120"/>
      <c r="B69" s="119"/>
      <c r="C69" s="258"/>
      <c r="D69" s="267" t="s">
        <v>198</v>
      </c>
      <c r="E69" s="113">
        <v>48.02215189873418</v>
      </c>
      <c r="F69" s="115">
        <v>607</v>
      </c>
      <c r="G69" s="114">
        <v>627</v>
      </c>
      <c r="H69" s="114">
        <v>596</v>
      </c>
      <c r="I69" s="114">
        <v>578</v>
      </c>
      <c r="J69" s="140">
        <v>571</v>
      </c>
      <c r="K69" s="114">
        <v>36</v>
      </c>
      <c r="L69" s="116">
        <v>6.3047285464098071</v>
      </c>
    </row>
    <row r="70" spans="1:12" s="110" customFormat="1" ht="15" customHeight="1" x14ac:dyDescent="0.2">
      <c r="A70" s="120"/>
      <c r="B70" s="119"/>
      <c r="C70" s="258"/>
      <c r="D70" s="267" t="s">
        <v>199</v>
      </c>
      <c r="E70" s="113">
        <v>51.97784810126582</v>
      </c>
      <c r="F70" s="115">
        <v>657</v>
      </c>
      <c r="G70" s="114">
        <v>624</v>
      </c>
      <c r="H70" s="114">
        <v>612</v>
      </c>
      <c r="I70" s="114">
        <v>590</v>
      </c>
      <c r="J70" s="140">
        <v>576</v>
      </c>
      <c r="K70" s="114">
        <v>81</v>
      </c>
      <c r="L70" s="116">
        <v>14.0625</v>
      </c>
    </row>
    <row r="71" spans="1:12" s="110" customFormat="1" ht="15" customHeight="1" x14ac:dyDescent="0.2">
      <c r="A71" s="120"/>
      <c r="B71" s="119"/>
      <c r="C71" s="258"/>
      <c r="D71" s="110" t="s">
        <v>203</v>
      </c>
      <c r="E71" s="113">
        <v>73.681818181818187</v>
      </c>
      <c r="F71" s="115">
        <v>4863</v>
      </c>
      <c r="G71" s="114">
        <v>4835</v>
      </c>
      <c r="H71" s="114">
        <v>4787</v>
      </c>
      <c r="I71" s="114">
        <v>4745</v>
      </c>
      <c r="J71" s="140">
        <v>4740</v>
      </c>
      <c r="K71" s="114">
        <v>123</v>
      </c>
      <c r="L71" s="116">
        <v>2.5949367088607596</v>
      </c>
    </row>
    <row r="72" spans="1:12" s="110" customFormat="1" ht="15" customHeight="1" x14ac:dyDescent="0.2">
      <c r="A72" s="120"/>
      <c r="B72" s="119"/>
      <c r="C72" s="258"/>
      <c r="D72" s="267" t="s">
        <v>198</v>
      </c>
      <c r="E72" s="113">
        <v>44.581534032490232</v>
      </c>
      <c r="F72" s="115">
        <v>2168</v>
      </c>
      <c r="G72" s="114">
        <v>2199</v>
      </c>
      <c r="H72" s="114">
        <v>2202</v>
      </c>
      <c r="I72" s="114">
        <v>2191</v>
      </c>
      <c r="J72" s="140">
        <v>2205</v>
      </c>
      <c r="K72" s="114">
        <v>-37</v>
      </c>
      <c r="L72" s="116">
        <v>-1.6780045351473922</v>
      </c>
    </row>
    <row r="73" spans="1:12" s="110" customFormat="1" ht="15" customHeight="1" x14ac:dyDescent="0.2">
      <c r="A73" s="120"/>
      <c r="B73" s="119"/>
      <c r="C73" s="258"/>
      <c r="D73" s="267" t="s">
        <v>199</v>
      </c>
      <c r="E73" s="113">
        <v>55.418465967509768</v>
      </c>
      <c r="F73" s="115">
        <v>2695</v>
      </c>
      <c r="G73" s="114">
        <v>2636</v>
      </c>
      <c r="H73" s="114">
        <v>2585</v>
      </c>
      <c r="I73" s="114">
        <v>2554</v>
      </c>
      <c r="J73" s="140">
        <v>2535</v>
      </c>
      <c r="K73" s="114">
        <v>160</v>
      </c>
      <c r="L73" s="116">
        <v>6.3116370808678504</v>
      </c>
    </row>
    <row r="74" spans="1:12" s="110" customFormat="1" ht="15" customHeight="1" x14ac:dyDescent="0.2">
      <c r="A74" s="120"/>
      <c r="B74" s="119"/>
      <c r="C74" s="258"/>
      <c r="D74" s="110" t="s">
        <v>204</v>
      </c>
      <c r="E74" s="113">
        <v>7.166666666666667</v>
      </c>
      <c r="F74" s="115">
        <v>473</v>
      </c>
      <c r="G74" s="114">
        <v>458</v>
      </c>
      <c r="H74" s="114">
        <v>450</v>
      </c>
      <c r="I74" s="114">
        <v>443</v>
      </c>
      <c r="J74" s="140">
        <v>440</v>
      </c>
      <c r="K74" s="114">
        <v>33</v>
      </c>
      <c r="L74" s="116">
        <v>7.5</v>
      </c>
    </row>
    <row r="75" spans="1:12" s="110" customFormat="1" ht="15" customHeight="1" x14ac:dyDescent="0.2">
      <c r="A75" s="120"/>
      <c r="B75" s="119"/>
      <c r="C75" s="258"/>
      <c r="D75" s="267" t="s">
        <v>198</v>
      </c>
      <c r="E75" s="113">
        <v>49.894291754756871</v>
      </c>
      <c r="F75" s="115">
        <v>236</v>
      </c>
      <c r="G75" s="114">
        <v>224</v>
      </c>
      <c r="H75" s="114">
        <v>224</v>
      </c>
      <c r="I75" s="114">
        <v>214</v>
      </c>
      <c r="J75" s="140">
        <v>217</v>
      </c>
      <c r="K75" s="114">
        <v>19</v>
      </c>
      <c r="L75" s="116">
        <v>8.7557603686635943</v>
      </c>
    </row>
    <row r="76" spans="1:12" s="110" customFormat="1" ht="15" customHeight="1" x14ac:dyDescent="0.2">
      <c r="A76" s="120"/>
      <c r="B76" s="119"/>
      <c r="C76" s="258"/>
      <c r="D76" s="267" t="s">
        <v>199</v>
      </c>
      <c r="E76" s="113">
        <v>50.105708245243129</v>
      </c>
      <c r="F76" s="115">
        <v>237</v>
      </c>
      <c r="G76" s="114">
        <v>234</v>
      </c>
      <c r="H76" s="114">
        <v>226</v>
      </c>
      <c r="I76" s="114">
        <v>229</v>
      </c>
      <c r="J76" s="140">
        <v>223</v>
      </c>
      <c r="K76" s="114">
        <v>14</v>
      </c>
      <c r="L76" s="116">
        <v>6.2780269058295968</v>
      </c>
    </row>
    <row r="77" spans="1:12" s="110" customFormat="1" ht="15" customHeight="1" x14ac:dyDescent="0.2">
      <c r="A77" s="534"/>
      <c r="B77" s="119" t="s">
        <v>205</v>
      </c>
      <c r="C77" s="268"/>
      <c r="D77" s="182"/>
      <c r="E77" s="113">
        <v>12.750317981483125</v>
      </c>
      <c r="F77" s="115">
        <v>8621</v>
      </c>
      <c r="G77" s="114">
        <v>8357</v>
      </c>
      <c r="H77" s="114">
        <v>8791</v>
      </c>
      <c r="I77" s="114">
        <v>8697</v>
      </c>
      <c r="J77" s="140">
        <v>8595</v>
      </c>
      <c r="K77" s="114">
        <v>26</v>
      </c>
      <c r="L77" s="116">
        <v>0.30250145433391507</v>
      </c>
    </row>
    <row r="78" spans="1:12" s="110" customFormat="1" ht="15" customHeight="1" x14ac:dyDescent="0.2">
      <c r="A78" s="120"/>
      <c r="B78" s="119"/>
      <c r="C78" s="268" t="s">
        <v>106</v>
      </c>
      <c r="D78" s="182"/>
      <c r="E78" s="113">
        <v>64.412481150678573</v>
      </c>
      <c r="F78" s="115">
        <v>5553</v>
      </c>
      <c r="G78" s="114">
        <v>5412</v>
      </c>
      <c r="H78" s="114">
        <v>5766</v>
      </c>
      <c r="I78" s="114">
        <v>5640</v>
      </c>
      <c r="J78" s="140">
        <v>5584</v>
      </c>
      <c r="K78" s="114">
        <v>-31</v>
      </c>
      <c r="L78" s="116">
        <v>-0.55515759312320911</v>
      </c>
    </row>
    <row r="79" spans="1:12" s="110" customFormat="1" ht="15" customHeight="1" x14ac:dyDescent="0.2">
      <c r="A79" s="123"/>
      <c r="B79" s="124"/>
      <c r="C79" s="260" t="s">
        <v>107</v>
      </c>
      <c r="D79" s="261"/>
      <c r="E79" s="125">
        <v>35.587518849321427</v>
      </c>
      <c r="F79" s="143">
        <v>3068</v>
      </c>
      <c r="G79" s="144">
        <v>2945</v>
      </c>
      <c r="H79" s="144">
        <v>3025</v>
      </c>
      <c r="I79" s="144">
        <v>3057</v>
      </c>
      <c r="J79" s="145">
        <v>3011</v>
      </c>
      <c r="K79" s="144">
        <v>57</v>
      </c>
      <c r="L79" s="146">
        <v>1.8930587844569911</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67614</v>
      </c>
      <c r="E11" s="114">
        <v>67450</v>
      </c>
      <c r="F11" s="114">
        <v>67855</v>
      </c>
      <c r="G11" s="114">
        <v>66534</v>
      </c>
      <c r="H11" s="140">
        <v>66036</v>
      </c>
      <c r="I11" s="115">
        <v>1578</v>
      </c>
      <c r="J11" s="116">
        <v>2.3896056696347445</v>
      </c>
    </row>
    <row r="12" spans="1:15" s="110" customFormat="1" ht="24.95" customHeight="1" x14ac:dyDescent="0.2">
      <c r="A12" s="193" t="s">
        <v>132</v>
      </c>
      <c r="B12" s="194" t="s">
        <v>133</v>
      </c>
      <c r="C12" s="113">
        <v>1.9374685715975981</v>
      </c>
      <c r="D12" s="115">
        <v>1310</v>
      </c>
      <c r="E12" s="114">
        <v>1202</v>
      </c>
      <c r="F12" s="114">
        <v>1457</v>
      </c>
      <c r="G12" s="114">
        <v>1440</v>
      </c>
      <c r="H12" s="140">
        <v>1262</v>
      </c>
      <c r="I12" s="115">
        <v>48</v>
      </c>
      <c r="J12" s="116">
        <v>3.8034865293185418</v>
      </c>
    </row>
    <row r="13" spans="1:15" s="110" customFormat="1" ht="24.95" customHeight="1" x14ac:dyDescent="0.2">
      <c r="A13" s="193" t="s">
        <v>134</v>
      </c>
      <c r="B13" s="199" t="s">
        <v>214</v>
      </c>
      <c r="C13" s="113">
        <v>0.93028071109533528</v>
      </c>
      <c r="D13" s="115">
        <v>629</v>
      </c>
      <c r="E13" s="114">
        <v>620</v>
      </c>
      <c r="F13" s="114">
        <v>626</v>
      </c>
      <c r="G13" s="114">
        <v>642</v>
      </c>
      <c r="H13" s="140">
        <v>620</v>
      </c>
      <c r="I13" s="115">
        <v>9</v>
      </c>
      <c r="J13" s="116">
        <v>1.4516129032258065</v>
      </c>
    </row>
    <row r="14" spans="1:15" s="287" customFormat="1" ht="24" customHeight="1" x14ac:dyDescent="0.2">
      <c r="A14" s="193" t="s">
        <v>215</v>
      </c>
      <c r="B14" s="199" t="s">
        <v>137</v>
      </c>
      <c r="C14" s="113">
        <v>10.728547342266394</v>
      </c>
      <c r="D14" s="115">
        <v>7254</v>
      </c>
      <c r="E14" s="114">
        <v>7321</v>
      </c>
      <c r="F14" s="114">
        <v>7488</v>
      </c>
      <c r="G14" s="114">
        <v>7307</v>
      </c>
      <c r="H14" s="140">
        <v>7243</v>
      </c>
      <c r="I14" s="115">
        <v>11</v>
      </c>
      <c r="J14" s="116">
        <v>0.15187077177964931</v>
      </c>
      <c r="K14" s="110"/>
      <c r="L14" s="110"/>
      <c r="M14" s="110"/>
      <c r="N14" s="110"/>
      <c r="O14" s="110"/>
    </row>
    <row r="15" spans="1:15" s="110" customFormat="1" ht="24.75" customHeight="1" x14ac:dyDescent="0.2">
      <c r="A15" s="193" t="s">
        <v>216</v>
      </c>
      <c r="B15" s="199" t="s">
        <v>217</v>
      </c>
      <c r="C15" s="113">
        <v>3.5288549708640224</v>
      </c>
      <c r="D15" s="115">
        <v>2386</v>
      </c>
      <c r="E15" s="114">
        <v>2445</v>
      </c>
      <c r="F15" s="114">
        <v>2445</v>
      </c>
      <c r="G15" s="114">
        <v>2446</v>
      </c>
      <c r="H15" s="140">
        <v>2427</v>
      </c>
      <c r="I15" s="115">
        <v>-41</v>
      </c>
      <c r="J15" s="116">
        <v>-1.6893283889575608</v>
      </c>
    </row>
    <row r="16" spans="1:15" s="287" customFormat="1" ht="24.95" customHeight="1" x14ac:dyDescent="0.2">
      <c r="A16" s="193" t="s">
        <v>218</v>
      </c>
      <c r="B16" s="199" t="s">
        <v>141</v>
      </c>
      <c r="C16" s="113">
        <v>5.3568787529209931</v>
      </c>
      <c r="D16" s="115">
        <v>3622</v>
      </c>
      <c r="E16" s="114">
        <v>3636</v>
      </c>
      <c r="F16" s="114">
        <v>3780</v>
      </c>
      <c r="G16" s="114">
        <v>3607</v>
      </c>
      <c r="H16" s="140">
        <v>3569</v>
      </c>
      <c r="I16" s="115">
        <v>53</v>
      </c>
      <c r="J16" s="116">
        <v>1.4850098066685347</v>
      </c>
      <c r="K16" s="110"/>
      <c r="L16" s="110"/>
      <c r="M16" s="110"/>
      <c r="N16" s="110"/>
      <c r="O16" s="110"/>
    </row>
    <row r="17" spans="1:15" s="110" customFormat="1" ht="24.95" customHeight="1" x14ac:dyDescent="0.2">
      <c r="A17" s="193" t="s">
        <v>219</v>
      </c>
      <c r="B17" s="199" t="s">
        <v>220</v>
      </c>
      <c r="C17" s="113">
        <v>1.8428136184813797</v>
      </c>
      <c r="D17" s="115">
        <v>1246</v>
      </c>
      <c r="E17" s="114">
        <v>1240</v>
      </c>
      <c r="F17" s="114">
        <v>1263</v>
      </c>
      <c r="G17" s="114">
        <v>1254</v>
      </c>
      <c r="H17" s="140">
        <v>1247</v>
      </c>
      <c r="I17" s="115">
        <v>-1</v>
      </c>
      <c r="J17" s="116">
        <v>-8.0192461908580592E-2</v>
      </c>
    </row>
    <row r="18" spans="1:15" s="287" customFormat="1" ht="24.95" customHeight="1" x14ac:dyDescent="0.2">
      <c r="A18" s="201" t="s">
        <v>144</v>
      </c>
      <c r="B18" s="202" t="s">
        <v>145</v>
      </c>
      <c r="C18" s="113">
        <v>9.279143372674298</v>
      </c>
      <c r="D18" s="115">
        <v>6274</v>
      </c>
      <c r="E18" s="114">
        <v>6265</v>
      </c>
      <c r="F18" s="114">
        <v>6431</v>
      </c>
      <c r="G18" s="114">
        <v>6250</v>
      </c>
      <c r="H18" s="140">
        <v>6219</v>
      </c>
      <c r="I18" s="115">
        <v>55</v>
      </c>
      <c r="J18" s="116">
        <v>0.88438655732432869</v>
      </c>
      <c r="K18" s="110"/>
      <c r="L18" s="110"/>
      <c r="M18" s="110"/>
      <c r="N18" s="110"/>
      <c r="O18" s="110"/>
    </row>
    <row r="19" spans="1:15" s="110" customFormat="1" ht="24.95" customHeight="1" x14ac:dyDescent="0.2">
      <c r="A19" s="193" t="s">
        <v>146</v>
      </c>
      <c r="B19" s="199" t="s">
        <v>147</v>
      </c>
      <c r="C19" s="113">
        <v>25.039193066524685</v>
      </c>
      <c r="D19" s="115">
        <v>16930</v>
      </c>
      <c r="E19" s="114">
        <v>17267</v>
      </c>
      <c r="F19" s="114">
        <v>16884</v>
      </c>
      <c r="G19" s="114">
        <v>16533</v>
      </c>
      <c r="H19" s="140">
        <v>16267</v>
      </c>
      <c r="I19" s="115">
        <v>663</v>
      </c>
      <c r="J19" s="116">
        <v>4.0757361529476857</v>
      </c>
    </row>
    <row r="20" spans="1:15" s="287" customFormat="1" ht="24.95" customHeight="1" x14ac:dyDescent="0.2">
      <c r="A20" s="193" t="s">
        <v>148</v>
      </c>
      <c r="B20" s="199" t="s">
        <v>149</v>
      </c>
      <c r="C20" s="113">
        <v>7.914041470701334</v>
      </c>
      <c r="D20" s="115">
        <v>5351</v>
      </c>
      <c r="E20" s="114">
        <v>5380</v>
      </c>
      <c r="F20" s="114">
        <v>5497</v>
      </c>
      <c r="G20" s="114">
        <v>5434</v>
      </c>
      <c r="H20" s="140">
        <v>5358</v>
      </c>
      <c r="I20" s="115">
        <v>-7</v>
      </c>
      <c r="J20" s="116">
        <v>-0.13064576334453154</v>
      </c>
      <c r="K20" s="110"/>
      <c r="L20" s="110"/>
      <c r="M20" s="110"/>
      <c r="N20" s="110"/>
      <c r="O20" s="110"/>
    </row>
    <row r="21" spans="1:15" s="110" customFormat="1" ht="24.95" customHeight="1" x14ac:dyDescent="0.2">
      <c r="A21" s="201" t="s">
        <v>150</v>
      </c>
      <c r="B21" s="202" t="s">
        <v>151</v>
      </c>
      <c r="C21" s="113">
        <v>2.9845889904457659</v>
      </c>
      <c r="D21" s="115">
        <v>2018</v>
      </c>
      <c r="E21" s="114">
        <v>2028</v>
      </c>
      <c r="F21" s="114">
        <v>2113</v>
      </c>
      <c r="G21" s="114">
        <v>2059</v>
      </c>
      <c r="H21" s="140">
        <v>2001</v>
      </c>
      <c r="I21" s="115">
        <v>17</v>
      </c>
      <c r="J21" s="116">
        <v>0.84957521239380307</v>
      </c>
    </row>
    <row r="22" spans="1:15" s="110" customFormat="1" ht="24.95" customHeight="1" x14ac:dyDescent="0.2">
      <c r="A22" s="201" t="s">
        <v>152</v>
      </c>
      <c r="B22" s="199" t="s">
        <v>153</v>
      </c>
      <c r="C22" s="113">
        <v>1.1181116336853314</v>
      </c>
      <c r="D22" s="115">
        <v>756</v>
      </c>
      <c r="E22" s="114">
        <v>741</v>
      </c>
      <c r="F22" s="114">
        <v>751</v>
      </c>
      <c r="G22" s="114">
        <v>714</v>
      </c>
      <c r="H22" s="140">
        <v>706</v>
      </c>
      <c r="I22" s="115">
        <v>50</v>
      </c>
      <c r="J22" s="116">
        <v>7.0821529745042495</v>
      </c>
    </row>
    <row r="23" spans="1:15" s="110" customFormat="1" ht="24.95" customHeight="1" x14ac:dyDescent="0.2">
      <c r="A23" s="193" t="s">
        <v>154</v>
      </c>
      <c r="B23" s="199" t="s">
        <v>155</v>
      </c>
      <c r="C23" s="113">
        <v>1.851687520336025</v>
      </c>
      <c r="D23" s="115">
        <v>1252</v>
      </c>
      <c r="E23" s="114">
        <v>1251</v>
      </c>
      <c r="F23" s="114">
        <v>1256</v>
      </c>
      <c r="G23" s="114">
        <v>1237</v>
      </c>
      <c r="H23" s="140">
        <v>1252</v>
      </c>
      <c r="I23" s="115">
        <v>0</v>
      </c>
      <c r="J23" s="116">
        <v>0</v>
      </c>
    </row>
    <row r="24" spans="1:15" s="110" customFormat="1" ht="24.95" customHeight="1" x14ac:dyDescent="0.2">
      <c r="A24" s="193" t="s">
        <v>156</v>
      </c>
      <c r="B24" s="199" t="s">
        <v>221</v>
      </c>
      <c r="C24" s="113">
        <v>6.1836306090454638</v>
      </c>
      <c r="D24" s="115">
        <v>4181</v>
      </c>
      <c r="E24" s="114">
        <v>4135</v>
      </c>
      <c r="F24" s="114">
        <v>4104</v>
      </c>
      <c r="G24" s="114">
        <v>4014</v>
      </c>
      <c r="H24" s="140">
        <v>4008</v>
      </c>
      <c r="I24" s="115">
        <v>173</v>
      </c>
      <c r="J24" s="116">
        <v>4.3163672654690615</v>
      </c>
    </row>
    <row r="25" spans="1:15" s="110" customFormat="1" ht="24.95" customHeight="1" x14ac:dyDescent="0.2">
      <c r="A25" s="193" t="s">
        <v>222</v>
      </c>
      <c r="B25" s="204" t="s">
        <v>159</v>
      </c>
      <c r="C25" s="113">
        <v>4.9797379240985595</v>
      </c>
      <c r="D25" s="115">
        <v>3367</v>
      </c>
      <c r="E25" s="114">
        <v>3130</v>
      </c>
      <c r="F25" s="114">
        <v>3220</v>
      </c>
      <c r="G25" s="114">
        <v>3214</v>
      </c>
      <c r="H25" s="140">
        <v>3208</v>
      </c>
      <c r="I25" s="115">
        <v>159</v>
      </c>
      <c r="J25" s="116">
        <v>4.9563591022443889</v>
      </c>
    </row>
    <row r="26" spans="1:15" s="110" customFormat="1" ht="24.95" customHeight="1" x14ac:dyDescent="0.2">
      <c r="A26" s="201">
        <v>782.78300000000002</v>
      </c>
      <c r="B26" s="203" t="s">
        <v>160</v>
      </c>
      <c r="C26" s="113">
        <v>1.3296062945543823</v>
      </c>
      <c r="D26" s="115">
        <v>899</v>
      </c>
      <c r="E26" s="114">
        <v>795</v>
      </c>
      <c r="F26" s="114">
        <v>830</v>
      </c>
      <c r="G26" s="114">
        <v>857</v>
      </c>
      <c r="H26" s="140">
        <v>985</v>
      </c>
      <c r="I26" s="115">
        <v>-86</v>
      </c>
      <c r="J26" s="116">
        <v>-8.7309644670050766</v>
      </c>
    </row>
    <row r="27" spans="1:15" s="110" customFormat="1" ht="24.95" customHeight="1" x14ac:dyDescent="0.2">
      <c r="A27" s="193" t="s">
        <v>161</v>
      </c>
      <c r="B27" s="199" t="s">
        <v>223</v>
      </c>
      <c r="C27" s="113">
        <v>4.716478835744077</v>
      </c>
      <c r="D27" s="115">
        <v>3189</v>
      </c>
      <c r="E27" s="114">
        <v>3174</v>
      </c>
      <c r="F27" s="114">
        <v>3174</v>
      </c>
      <c r="G27" s="114">
        <v>3088</v>
      </c>
      <c r="H27" s="140">
        <v>3079</v>
      </c>
      <c r="I27" s="115">
        <v>110</v>
      </c>
      <c r="J27" s="116">
        <v>3.5725885027606368</v>
      </c>
    </row>
    <row r="28" spans="1:15" s="110" customFormat="1" ht="24.95" customHeight="1" x14ac:dyDescent="0.2">
      <c r="A28" s="193" t="s">
        <v>163</v>
      </c>
      <c r="B28" s="199" t="s">
        <v>164</v>
      </c>
      <c r="C28" s="113">
        <v>2.855917413553406</v>
      </c>
      <c r="D28" s="115">
        <v>1931</v>
      </c>
      <c r="E28" s="114">
        <v>1925</v>
      </c>
      <c r="F28" s="114">
        <v>1882</v>
      </c>
      <c r="G28" s="114">
        <v>1854</v>
      </c>
      <c r="H28" s="140">
        <v>1885</v>
      </c>
      <c r="I28" s="115">
        <v>46</v>
      </c>
      <c r="J28" s="116">
        <v>2.4403183023872681</v>
      </c>
    </row>
    <row r="29" spans="1:15" s="110" customFormat="1" ht="24.95" customHeight="1" x14ac:dyDescent="0.2">
      <c r="A29" s="193">
        <v>86</v>
      </c>
      <c r="B29" s="199" t="s">
        <v>165</v>
      </c>
      <c r="C29" s="113">
        <v>7.7143786789718103</v>
      </c>
      <c r="D29" s="115">
        <v>5216</v>
      </c>
      <c r="E29" s="114">
        <v>5173</v>
      </c>
      <c r="F29" s="114">
        <v>5127</v>
      </c>
      <c r="G29" s="114">
        <v>4999</v>
      </c>
      <c r="H29" s="140">
        <v>5037</v>
      </c>
      <c r="I29" s="115">
        <v>179</v>
      </c>
      <c r="J29" s="116">
        <v>3.5537026007544172</v>
      </c>
    </row>
    <row r="30" spans="1:15" s="110" customFormat="1" ht="24.95" customHeight="1" x14ac:dyDescent="0.2">
      <c r="A30" s="193">
        <v>87.88</v>
      </c>
      <c r="B30" s="204" t="s">
        <v>166</v>
      </c>
      <c r="C30" s="113">
        <v>6.0401691957286952</v>
      </c>
      <c r="D30" s="115">
        <v>4084</v>
      </c>
      <c r="E30" s="114">
        <v>4092</v>
      </c>
      <c r="F30" s="114">
        <v>4037</v>
      </c>
      <c r="G30" s="114">
        <v>3971</v>
      </c>
      <c r="H30" s="140">
        <v>3994</v>
      </c>
      <c r="I30" s="115">
        <v>90</v>
      </c>
      <c r="J30" s="116">
        <v>2.2533800701051576</v>
      </c>
    </row>
    <row r="31" spans="1:15" s="110" customFormat="1" ht="24.95" customHeight="1" x14ac:dyDescent="0.2">
      <c r="A31" s="193" t="s">
        <v>167</v>
      </c>
      <c r="B31" s="199" t="s">
        <v>168</v>
      </c>
      <c r="C31" s="113">
        <v>4.3955393853343985</v>
      </c>
      <c r="D31" s="115">
        <v>2972</v>
      </c>
      <c r="E31" s="114">
        <v>2950</v>
      </c>
      <c r="F31" s="114">
        <v>2977</v>
      </c>
      <c r="G31" s="114">
        <v>2920</v>
      </c>
      <c r="H31" s="140">
        <v>2911</v>
      </c>
      <c r="I31" s="115">
        <v>61</v>
      </c>
      <c r="J31" s="116">
        <v>2.0954998282377191</v>
      </c>
    </row>
    <row r="32" spans="1:15" s="110" customFormat="1" ht="24.95" customHeight="1" x14ac:dyDescent="0.2">
      <c r="A32" s="193"/>
      <c r="B32" s="288" t="s">
        <v>224</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1.9374685715975981</v>
      </c>
      <c r="D34" s="115">
        <v>1310</v>
      </c>
      <c r="E34" s="114">
        <v>1202</v>
      </c>
      <c r="F34" s="114">
        <v>1457</v>
      </c>
      <c r="G34" s="114">
        <v>1440</v>
      </c>
      <c r="H34" s="140">
        <v>1262</v>
      </c>
      <c r="I34" s="115">
        <v>48</v>
      </c>
      <c r="J34" s="116">
        <v>3.8034865293185418</v>
      </c>
    </row>
    <row r="35" spans="1:10" s="110" customFormat="1" ht="24.95" customHeight="1" x14ac:dyDescent="0.2">
      <c r="A35" s="292" t="s">
        <v>171</v>
      </c>
      <c r="B35" s="293" t="s">
        <v>172</v>
      </c>
      <c r="C35" s="113">
        <v>20.937971426036029</v>
      </c>
      <c r="D35" s="115">
        <v>14157</v>
      </c>
      <c r="E35" s="114">
        <v>14206</v>
      </c>
      <c r="F35" s="114">
        <v>14545</v>
      </c>
      <c r="G35" s="114">
        <v>14199</v>
      </c>
      <c r="H35" s="140">
        <v>14082</v>
      </c>
      <c r="I35" s="115">
        <v>75</v>
      </c>
      <c r="J35" s="116">
        <v>0.53259480187473374</v>
      </c>
    </row>
    <row r="36" spans="1:10" s="110" customFormat="1" ht="24.95" customHeight="1" x14ac:dyDescent="0.2">
      <c r="A36" s="294" t="s">
        <v>173</v>
      </c>
      <c r="B36" s="295" t="s">
        <v>174</v>
      </c>
      <c r="C36" s="125">
        <v>77.123081018723937</v>
      </c>
      <c r="D36" s="143">
        <v>52146</v>
      </c>
      <c r="E36" s="144">
        <v>52041</v>
      </c>
      <c r="F36" s="144">
        <v>51852</v>
      </c>
      <c r="G36" s="144">
        <v>50894</v>
      </c>
      <c r="H36" s="145">
        <v>50691</v>
      </c>
      <c r="I36" s="143">
        <v>1455</v>
      </c>
      <c r="J36" s="146">
        <v>2.8703320115996922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2020-09-25T07:04:10Z</dcterms:created>
  <dcterms:modified xsi:type="dcterms:W3CDTF">2020-09-28T08:06:33Z</dcterms:modified>
</cp:coreProperties>
</file>